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05" yWindow="705" windowWidth="8910" windowHeight="9645"/>
  </bookViews>
  <sheets>
    <sheet name="Indhold" sheetId="90" r:id="rId1"/>
    <sheet name="Kontaktpersoner" sheetId="84" r:id="rId2"/>
    <sheet name="22.01. Frie grundskoler" sheetId="3" r:id="rId3"/>
    <sheet name="22.11.  Efterskoler" sheetId="4" r:id="rId4"/>
    <sheet name="22.22. Bidrag til frie gr+efter" sheetId="5" r:id="rId5"/>
    <sheet name="31.01. Erhvervsudd." sheetId="73" r:id="rId6"/>
    <sheet name="31.02 EUX" sheetId="113" r:id="rId7"/>
    <sheet name="31.11. 31.13 AER sk.prak.ydelse" sheetId="7" r:id="rId8"/>
    <sheet name="31.12. Skolepraktik" sheetId="85" r:id="rId9"/>
    <sheet name="32.01. Fodterapeutudd." sheetId="51" r:id="rId10"/>
    <sheet name="34.01. Adgangsgivende kurser" sheetId="53" r:id="rId11"/>
    <sheet name="35.01. Lokomotivførerudd." sheetId="54" r:id="rId12"/>
    <sheet name="36.01. Fiskeriudd." sheetId="78" r:id="rId13"/>
    <sheet name="38.21. Skolehjem +landbr kostaf" sheetId="13" r:id="rId14"/>
    <sheet name="41.01. Erhvervsgymn. udd." sheetId="55" r:id="rId15"/>
    <sheet name="42.02. Almengymnasiale udd." sheetId="64" r:id="rId16"/>
    <sheet name="42.11. Gymnasiale suppl.kurser" sheetId="17" r:id="rId17"/>
    <sheet name="43.01. Private gymnasier HF" sheetId="76" r:id="rId18"/>
    <sheet name="43.02. Øvrige tilskud" sheetId="79" r:id="rId19"/>
    <sheet name="48.21 Kostgymnasier" sheetId="118" r:id="rId20"/>
    <sheet name="51.11. Produktionsskoler" sheetId="121" r:id="rId21"/>
    <sheet name="52.01 EGU kommunal refusion" sheetId="94" r:id="rId22"/>
    <sheet name="53.01 Kombineret Ungdomsuddanne" sheetId="117" r:id="rId23"/>
    <sheet name="55.01 Forberedende Grunduddan." sheetId="120" r:id="rId24"/>
    <sheet name="71.11. Frie fagskoler" sheetId="57" r:id="rId25"/>
    <sheet name="72.01AMU indenf.FKB" sheetId="92" r:id="rId26"/>
    <sheet name=" 72.03 ÅU udenf.FBK" sheetId="97" r:id="rId27"/>
    <sheet name="72.41. TAMU" sheetId="27" r:id="rId28"/>
    <sheet name="74.02. Almen voksenudd." sheetId="68" r:id="rId29"/>
    <sheet name="75.01. Hhx- og htx-enkeltfag" sheetId="71" r:id="rId30"/>
    <sheet name="75.02. Adgangskurser" sheetId="108" r:id="rId31"/>
    <sheet name="76.11. Pædagogikum" sheetId="80" r:id="rId32"/>
    <sheet name="83.01. Introkurser og brobygn." sheetId="75" r:id="rId33"/>
    <sheet name="Ark1" sheetId="32" state="hidden" r:id="rId34"/>
    <sheet name="Ark2" sheetId="33" state="hidden" r:id="rId35"/>
    <sheet name="l" sheetId="34" state="hidden" r:id="rId36"/>
    <sheet name="Ark3" sheetId="112" r:id="rId37"/>
    <sheet name="Ark4" sheetId="116" r:id="rId38"/>
  </sheets>
  <definedNames>
    <definedName name="_xlnm._FilterDatabase" localSheetId="26" hidden="1">' 72.03 ÅU udenf.FBK'!$A$13:$N$70</definedName>
    <definedName name="_xlnm._FilterDatabase" localSheetId="2" hidden="1">'22.01. Frie grundskoler'!#REF!</definedName>
    <definedName name="_xlnm._FilterDatabase" localSheetId="5" hidden="1">'31.01. Erhvervsudd.'!$A$6:$L$198</definedName>
    <definedName name="_xlnm._FilterDatabase" localSheetId="8" hidden="1">'31.12. Skolepraktik'!$C$1:$C$531</definedName>
    <definedName name="_xlnm._FilterDatabase" localSheetId="25" hidden="1">'72.01AMU indenf.FKB'!$A$13:$X$4167</definedName>
    <definedName name="_xlnm.Print_Titles" localSheetId="9">'32.01. Fodterapeutudd.'!#REF!</definedName>
    <definedName name="_xlnm.Print_Titles" localSheetId="10">'34.01. Adgangsgivende kurser'!#REF!</definedName>
    <definedName name="_xlnm.Print_Titles" localSheetId="11">'35.01. Lokomotivførerudd.'!#REF!</definedName>
  </definedNames>
  <calcPr calcId="145621"/>
</workbook>
</file>

<file path=xl/calcChain.xml><?xml version="1.0" encoding="utf-8"?>
<calcChain xmlns="http://schemas.openxmlformats.org/spreadsheetml/2006/main">
  <c r="F8" i="117" l="1"/>
  <c r="C22" i="76" l="1"/>
  <c r="C23" i="76" s="1"/>
  <c r="C24" i="76" s="1"/>
  <c r="C25" i="76" s="1"/>
  <c r="C26" i="76" s="1"/>
  <c r="E17" i="76"/>
  <c r="I15" i="76"/>
  <c r="H15" i="76"/>
  <c r="G15" i="76"/>
  <c r="F15" i="76"/>
  <c r="F16" i="76" s="1"/>
  <c r="F17" i="76" s="1"/>
  <c r="E15" i="76"/>
  <c r="D15" i="76"/>
  <c r="C15" i="76"/>
  <c r="H14" i="76"/>
  <c r="F14" i="76"/>
  <c r="D14" i="76"/>
  <c r="I12" i="76"/>
  <c r="H12" i="76"/>
  <c r="D12" i="76"/>
  <c r="I11" i="76"/>
  <c r="H11" i="76"/>
  <c r="E11" i="76"/>
  <c r="E12" i="76" s="1"/>
  <c r="D11" i="76"/>
  <c r="J9" i="76"/>
  <c r="J10" i="76" s="1"/>
  <c r="J11" i="76" s="1"/>
  <c r="J12" i="76" s="1"/>
  <c r="J13" i="76" s="1"/>
  <c r="J14" i="76" s="1"/>
  <c r="J15" i="76" s="1"/>
  <c r="J16" i="76" s="1"/>
  <c r="J17" i="76" s="1"/>
  <c r="I9" i="76"/>
  <c r="G9" i="76"/>
  <c r="F9" i="76"/>
  <c r="F10" i="76" s="1"/>
  <c r="F11" i="76" s="1"/>
  <c r="F12" i="76" s="1"/>
  <c r="F13" i="76" s="1"/>
  <c r="E9" i="76"/>
  <c r="C9" i="76"/>
  <c r="I15" i="64"/>
  <c r="F15" i="64"/>
  <c r="L15" i="64" s="1"/>
  <c r="E15" i="64"/>
  <c r="K15" i="64" s="1"/>
  <c r="D15" i="64"/>
  <c r="J15" i="64" s="1"/>
  <c r="L13" i="64"/>
  <c r="K13" i="64"/>
  <c r="J13" i="64"/>
  <c r="I13" i="64"/>
  <c r="L12" i="64"/>
  <c r="K12" i="64"/>
  <c r="J12" i="64"/>
  <c r="I12" i="64"/>
  <c r="L11" i="64"/>
  <c r="K11" i="64"/>
  <c r="J11" i="64"/>
  <c r="I11" i="64"/>
  <c r="L10" i="64"/>
  <c r="K10" i="64"/>
  <c r="J10" i="64"/>
  <c r="I10" i="64"/>
  <c r="L9" i="64"/>
  <c r="I9" i="64"/>
  <c r="F9" i="64"/>
  <c r="E9" i="64"/>
  <c r="K9" i="64" s="1"/>
  <c r="C9" i="64"/>
  <c r="L7" i="64"/>
  <c r="J7" i="64"/>
  <c r="G7" i="64"/>
  <c r="F7" i="64"/>
  <c r="E7" i="64"/>
  <c r="K7" i="64" s="1"/>
  <c r="D7" i="64"/>
  <c r="C7" i="64"/>
  <c r="I7" i="64" s="1"/>
  <c r="J12" i="55"/>
  <c r="I12" i="55"/>
  <c r="H12" i="55"/>
  <c r="G12" i="55"/>
  <c r="J9" i="55"/>
  <c r="I9" i="55"/>
  <c r="H9" i="55"/>
  <c r="G9" i="55"/>
  <c r="G8" i="55"/>
  <c r="F8" i="55"/>
  <c r="J8" i="55" s="1"/>
  <c r="E8" i="55"/>
  <c r="I8" i="55" s="1"/>
  <c r="D8" i="55"/>
  <c r="H8" i="55" s="1"/>
  <c r="G48" i="68" l="1"/>
  <c r="G42" i="68"/>
  <c r="G41" i="68"/>
  <c r="G36" i="68"/>
  <c r="G35" i="68"/>
  <c r="G34" i="68"/>
  <c r="G33" i="68"/>
  <c r="G32" i="68"/>
  <c r="G31" i="68"/>
  <c r="J26" i="68"/>
  <c r="J25" i="68"/>
  <c r="J24" i="68"/>
  <c r="J23" i="68"/>
  <c r="I22" i="68"/>
  <c r="K20" i="68"/>
  <c r="J20" i="68"/>
  <c r="I20" i="68"/>
  <c r="K19" i="68"/>
  <c r="J19" i="68"/>
  <c r="I19" i="68"/>
  <c r="K18" i="68"/>
  <c r="J18" i="68"/>
  <c r="I18" i="68"/>
  <c r="K17" i="68"/>
  <c r="J17" i="68"/>
  <c r="I17" i="68"/>
  <c r="K14" i="68"/>
  <c r="J14" i="68"/>
  <c r="I14" i="68"/>
  <c r="K13" i="68"/>
  <c r="J13" i="68"/>
  <c r="I13" i="68"/>
  <c r="K12" i="68"/>
  <c r="J12" i="68"/>
  <c r="I12" i="68"/>
  <c r="K11" i="68"/>
  <c r="J11" i="68"/>
  <c r="I11" i="68"/>
  <c r="K10" i="68"/>
  <c r="J10" i="68"/>
  <c r="I10" i="68"/>
  <c r="K9" i="68"/>
  <c r="J9" i="68"/>
  <c r="I9" i="68"/>
  <c r="J11" i="108" l="1"/>
  <c r="J8" i="108"/>
  <c r="I8" i="108"/>
  <c r="H8" i="108"/>
  <c r="F12" i="71"/>
  <c r="E12" i="71"/>
  <c r="F11" i="71"/>
  <c r="E11" i="71"/>
  <c r="F10" i="71"/>
  <c r="E10" i="71"/>
  <c r="F9" i="71"/>
  <c r="E9" i="71"/>
  <c r="F11" i="17"/>
  <c r="C10" i="17"/>
  <c r="F9" i="17"/>
  <c r="F10" i="17" s="1"/>
  <c r="H8" i="17"/>
  <c r="F8" i="17"/>
  <c r="H7" i="17"/>
  <c r="G7" i="17"/>
  <c r="E7" i="17"/>
  <c r="D7" i="17"/>
  <c r="C7" i="17"/>
  <c r="H6" i="17"/>
  <c r="G6" i="17"/>
  <c r="F6" i="17"/>
  <c r="F7" i="17" s="1"/>
  <c r="I9" i="27" l="1"/>
  <c r="H9" i="27"/>
  <c r="G9" i="27"/>
  <c r="F9" i="27"/>
  <c r="F19" i="97" l="1"/>
  <c r="G19" i="97"/>
  <c r="E19" i="97"/>
  <c r="G24" i="92"/>
  <c r="F24" i="92"/>
  <c r="E24" i="92"/>
  <c r="C153" i="92"/>
  <c r="C147" i="92"/>
  <c r="C146" i="92"/>
  <c r="C145" i="92"/>
  <c r="C144" i="92"/>
  <c r="C143" i="92"/>
  <c r="C142" i="92"/>
  <c r="C141" i="92"/>
  <c r="C140" i="92"/>
  <c r="C139" i="92"/>
  <c r="C138" i="92"/>
  <c r="C137" i="92"/>
  <c r="C135" i="92"/>
  <c r="C134" i="92"/>
  <c r="C121" i="92"/>
  <c r="C120" i="92"/>
  <c r="D117" i="92"/>
  <c r="D116" i="92"/>
  <c r="D115" i="92"/>
  <c r="D114" i="92"/>
  <c r="D113" i="92"/>
  <c r="D112" i="92"/>
  <c r="D111" i="92"/>
  <c r="D110" i="92"/>
  <c r="C102" i="92"/>
  <c r="C101" i="92"/>
  <c r="G95" i="92"/>
  <c r="F95" i="92"/>
  <c r="E95" i="92"/>
  <c r="G91" i="92"/>
  <c r="F91" i="92"/>
  <c r="E91" i="92"/>
  <c r="G84" i="92"/>
  <c r="F84" i="92"/>
  <c r="E84" i="92"/>
  <c r="G78" i="92"/>
  <c r="F78" i="92"/>
  <c r="E78" i="92"/>
  <c r="G71" i="92"/>
  <c r="F71" i="92"/>
  <c r="E71" i="92"/>
  <c r="G63" i="92"/>
  <c r="F63" i="92"/>
  <c r="E63" i="92"/>
  <c r="G58" i="92"/>
  <c r="F58" i="92"/>
  <c r="E58" i="92"/>
  <c r="G46" i="92"/>
  <c r="F46" i="92"/>
  <c r="E46" i="92"/>
  <c r="G41" i="92"/>
  <c r="F41" i="92"/>
  <c r="E41" i="92"/>
  <c r="G35" i="92"/>
  <c r="F35" i="92"/>
  <c r="E35" i="92"/>
  <c r="G27" i="92"/>
  <c r="F27" i="92"/>
  <c r="E27" i="92"/>
  <c r="G18" i="97"/>
  <c r="E18" i="97"/>
  <c r="G17" i="97"/>
  <c r="E17" i="97"/>
  <c r="G16" i="97"/>
  <c r="E16" i="97"/>
  <c r="G15" i="97"/>
  <c r="E15" i="97"/>
  <c r="G14" i="97"/>
  <c r="E14" i="97"/>
  <c r="G13" i="97"/>
  <c r="E13" i="97"/>
  <c r="G12" i="97"/>
  <c r="E12" i="97"/>
  <c r="G9" i="97"/>
  <c r="E9" i="97"/>
  <c r="G8" i="97"/>
  <c r="E8" i="97"/>
</calcChain>
</file>

<file path=xl/sharedStrings.xml><?xml version="1.0" encoding="utf-8"?>
<sst xmlns="http://schemas.openxmlformats.org/spreadsheetml/2006/main" count="2391" uniqueCount="1150">
  <si>
    <t xml:space="preserve">Adgangskurser </t>
  </si>
  <si>
    <t>75.02</t>
  </si>
  <si>
    <t xml:space="preserve">Finanslovskonto 20.31.11. </t>
  </si>
  <si>
    <t>Finanslovskonto 20.31.13</t>
  </si>
  <si>
    <t>Aktivitets- gruppenavn</t>
  </si>
  <si>
    <t>pr. STÅ</t>
  </si>
  <si>
    <t>Adgangsgivende tekniske uddannelser</t>
  </si>
  <si>
    <t>Finanslovskonto 20.75.02</t>
  </si>
  <si>
    <t>Basistakst til alle elever</t>
  </si>
  <si>
    <t xml:space="preserve">Supplerende takst til elever på kurser af mindst 2 ugers varighed </t>
  </si>
  <si>
    <t xml:space="preserve">Supplerende takst til elever på kurser af mindst 12 ugers varighed </t>
  </si>
  <si>
    <t>Lageruddannelsen</t>
  </si>
  <si>
    <t>36.01</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</si>
  <si>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</si>
  <si>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</si>
  <si>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</si>
  <si>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</si>
  <si>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</si>
  <si>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</si>
  <si>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</si>
  <si>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</si>
  <si>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</si>
  <si>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 xml:space="preserve">Kommunal enhedstakst for </t>
  </si>
  <si>
    <t xml:space="preserve">unge under 18 år på </t>
  </si>
  <si>
    <t>almen voksenuddannelse</t>
  </si>
  <si>
    <t>Almen Voksenuddannelse</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</si>
  <si>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</si>
  <si>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</si>
  <si>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</si>
  <si>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</si>
  <si>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</si>
  <si>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</si>
  <si>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</si>
  <si>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</si>
  <si>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</si>
  <si>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</si>
  <si>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</si>
  <si>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</si>
  <si>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Snedkeruddannelsen</t>
  </si>
  <si>
    <t>Teknisk isolatør</t>
  </si>
  <si>
    <t>Takstkatalog for uddannelser inden for en fælles kompetencebeskrivelse (arbejdsmarkedsuddannelser og enkeltfag, der er optaget)</t>
  </si>
  <si>
    <t>Teknisk-faglige og merkantile fag</t>
  </si>
  <si>
    <t>IB</t>
  </si>
  <si>
    <t>Almengymnasiale uddannelser</t>
  </si>
  <si>
    <t>Tillægs-takst for A-niveau *</t>
  </si>
  <si>
    <t>Pædagogisk assistent</t>
  </si>
  <si>
    <t>Takst til Laboratoriekurser pr. elev</t>
  </si>
  <si>
    <t xml:space="preserve">Enkeltfag </t>
  </si>
  <si>
    <t>Fælles- udgiftstakst</t>
  </si>
  <si>
    <t>2-årig Hf</t>
  </si>
  <si>
    <t>3-årig Hf</t>
  </si>
  <si>
    <t>4-årig Team Danmark</t>
  </si>
  <si>
    <t>Tilskud til praktikpladsaftaler i udlandet, pr. aftale</t>
  </si>
  <si>
    <t xml:space="preserve">Undervisning ved frie grundskoler </t>
  </si>
  <si>
    <t>SFO ved frie grundskoler</t>
  </si>
  <si>
    <t xml:space="preserve">Undervisning ved efterskoler </t>
  </si>
  <si>
    <t>Kommunale bidrag vedrørende frie grundskoler</t>
  </si>
  <si>
    <t>Kommunale bidrag vedrørende efterskoler</t>
  </si>
  <si>
    <t>pr. SFO-elev</t>
  </si>
  <si>
    <t>Finanslovskonto 20.35.01.</t>
  </si>
  <si>
    <t>Lokomotivføreruddannelsen</t>
  </si>
  <si>
    <t>35.01</t>
  </si>
  <si>
    <t>Kr.</t>
  </si>
  <si>
    <t>Udslusningstilskud (pr. årselev)</t>
  </si>
  <si>
    <t>Skoleydelse til elever i produktionsskolebaseret erhvervsuddannelse</t>
  </si>
  <si>
    <t>Skoleydelse til EGU-elever</t>
  </si>
  <si>
    <t>Adgangsgivende kurser</t>
  </si>
  <si>
    <t>34.01</t>
  </si>
  <si>
    <t>72.01</t>
  </si>
  <si>
    <t>72.03</t>
  </si>
  <si>
    <t>1 årselev er = 1 elev i 40 uger.</t>
  </si>
  <si>
    <t>Takster ekskl. moms</t>
  </si>
  <si>
    <t>Takster inkl. moms</t>
  </si>
  <si>
    <t>75.01</t>
  </si>
  <si>
    <t>Tillægstakst, unge uden kompetencegivende udd. - med udd.plan</t>
  </si>
  <si>
    <t>Tillægstakst, unge uden kompetencegivende udd. - uden udd.plan</t>
  </si>
  <si>
    <t>Basisgrundtilskud</t>
  </si>
  <si>
    <t>Erhvervsgymnasiale uddannelser</t>
  </si>
  <si>
    <t>Cøsa- formål</t>
  </si>
  <si>
    <t>Finanslovskonto 20.31.01.</t>
  </si>
  <si>
    <t>Plastmager</t>
  </si>
  <si>
    <t>Skibsmontør</t>
  </si>
  <si>
    <t>Smedeuddannelsen</t>
  </si>
  <si>
    <t>Anlægsgartner</t>
  </si>
  <si>
    <t>Detailslagter</t>
  </si>
  <si>
    <t>Tillægstakst for merkantile grundforløb tilrettelagt på produktionsskoler</t>
  </si>
  <si>
    <t>Dyrepasser</t>
  </si>
  <si>
    <t>Skolepraktikydelse og skoleydelse:</t>
  </si>
  <si>
    <t>Udeboende elever på 18 år eller derover, pr. uge</t>
  </si>
  <si>
    <t>Løntilskud vedr elever, der uforskyldt har mistet en praktikpladsaftale:</t>
  </si>
  <si>
    <t>1. års elever pr. uge</t>
  </si>
  <si>
    <t>2. års elever pr. uge</t>
  </si>
  <si>
    <t>3. års elever pr. uge</t>
  </si>
  <si>
    <t>4. års elever pr. uge</t>
  </si>
  <si>
    <t>Voksne elever pr. uge</t>
  </si>
  <si>
    <t xml:space="preserve">Deltagerbetaling 2 </t>
  </si>
  <si>
    <t>Finanslovskonto 20.31.12,</t>
  </si>
  <si>
    <t>Kr. pr. årselev</t>
  </si>
  <si>
    <t xml:space="preserve">Finanslovskonto 20.22.22. Kommunale bidrag vedrørende frie grundskoler og efterskoler </t>
  </si>
  <si>
    <t>Maskinsnedker, trædrejer og produktionsassistent</t>
  </si>
  <si>
    <t>Ejendomsservicetekniker</t>
  </si>
  <si>
    <t>Fitnessinstruktør</t>
  </si>
  <si>
    <t>Støberitekniker</t>
  </si>
  <si>
    <t>Værktøjsuddannelsen</t>
  </si>
  <si>
    <t>Teater-, udstillings- og eventtekniker</t>
  </si>
  <si>
    <t>Bemærk:</t>
  </si>
  <si>
    <t>Kloakmester</t>
  </si>
  <si>
    <t>Træfagenes byggeuddannelse</t>
  </si>
  <si>
    <t>Finmekanikuddannelsen</t>
  </si>
  <si>
    <t>Industriteknikuddannelsen</t>
  </si>
  <si>
    <t>Detailhandelsuddannelsen med specialet "Sport og fritid"</t>
  </si>
  <si>
    <t>Finanslovskonto 20.32.01.</t>
  </si>
  <si>
    <t>Fodterapeutuddannelsen</t>
  </si>
  <si>
    <t>Finanslovskonto 20.34.01.</t>
  </si>
  <si>
    <t>Adgangsgivende kurser mv.</t>
  </si>
  <si>
    <t>Forkursus til bandagistuddannelsen</t>
  </si>
  <si>
    <t>Driftstilskud uden deltagerbetaling</t>
  </si>
  <si>
    <t>Driftstilskud med fradrag for deltagerbetaling</t>
  </si>
  <si>
    <t>GSK</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</si>
  <si>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</si>
  <si>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</si>
  <si>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</si>
  <si>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</si>
  <si>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</si>
  <si>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</si>
  <si>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Vindmølleoperatør</t>
  </si>
  <si>
    <t>Pædagogikum ved gymnasiale uddannelser</t>
  </si>
  <si>
    <t>Finanslovskonto 20.76.11.</t>
  </si>
  <si>
    <t>1 årselev er = 1 elev i 40 uger</t>
  </si>
  <si>
    <t>Ikke aktiverede</t>
  </si>
  <si>
    <t>Tilbage til indholdsoversigten</t>
  </si>
  <si>
    <t>Øvrige tilskud til private gymnasier m.v.</t>
  </si>
  <si>
    <t>Private gymnasier m.v.</t>
  </si>
  <si>
    <t>Finanslovskonto 20.43.01.</t>
  </si>
  <si>
    <t>Finanslovskonto 20.43.02.</t>
  </si>
  <si>
    <t xml:space="preserve">Ny pædagogikumordning </t>
  </si>
  <si>
    <t>Finanslovskonto 20.51.11.</t>
  </si>
  <si>
    <t>Finanslovskonto 20.72.41.</t>
  </si>
  <si>
    <t xml:space="preserve">Almengymnasiale uddannelser </t>
  </si>
  <si>
    <t>Over måltal</t>
  </si>
  <si>
    <t>Til og med måltallet</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</si>
  <si>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</si>
  <si>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</si>
  <si>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</si>
  <si>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</si>
  <si>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</si>
  <si>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</si>
  <si>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</si>
  <si>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</si>
  <si>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</si>
  <si>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</si>
  <si>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</si>
  <si>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</si>
  <si>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</si>
  <si>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</si>
  <si>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</si>
  <si>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</si>
  <si>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</si>
  <si>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</si>
  <si>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</si>
  <si>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</si>
  <si>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</si>
  <si>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Maskinbetjening, mindre maskiner/CAD/CAM/CNC/maski</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</si>
  <si>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</si>
  <si>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</si>
  <si>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</si>
  <si>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</si>
  <si>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</si>
  <si>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</si>
  <si>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</si>
  <si>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</si>
  <si>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</si>
  <si>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</si>
  <si>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</si>
  <si>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</si>
  <si>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</si>
  <si>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</si>
  <si>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</si>
  <si>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</si>
  <si>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</si>
  <si>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</si>
  <si>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</si>
  <si>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</si>
  <si>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</si>
  <si>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</si>
  <si>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</si>
  <si>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</si>
  <si>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</si>
  <si>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</si>
  <si>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Postuddannelsen, trin 1 og 3 (afløb)</t>
  </si>
  <si>
    <t>Anlægsstruktør, bygningstruktør og brolægger</t>
  </si>
  <si>
    <t>Supplerende takst til elever i 10. klasse</t>
  </si>
  <si>
    <t>social- og sundhedsuddannelser udbetalt taxametertilskud til indvendig vedligeholdelse i stedet for bygningstaxametertilskud.</t>
  </si>
  <si>
    <t>76.11</t>
  </si>
  <si>
    <t>Indholdsfortegnelse</t>
  </si>
  <si>
    <t>Uddannelsesområde</t>
  </si>
  <si>
    <t>Kontakstperson</t>
  </si>
  <si>
    <t>Skolehjem  (kostafdeliner på institutioner for erhvervsrettede uddannelser)</t>
  </si>
  <si>
    <t>Landbrugsskolernes kostafdelinger</t>
  </si>
  <si>
    <t>kontaktperson</t>
  </si>
  <si>
    <t>Kontaktperson</t>
  </si>
  <si>
    <t>43.02</t>
  </si>
  <si>
    <t>Beklædningshåndværker</t>
  </si>
  <si>
    <t>Laboratorietandtekniker</t>
  </si>
  <si>
    <t>Frie grundskoler og efterskoler, bidrag til</t>
  </si>
  <si>
    <t>Tilskuddene ydes under forudsætning af, at den kommune, der har godkendt skolen,</t>
  </si>
  <si>
    <t>Skiltetekniker</t>
  </si>
  <si>
    <t>Ernæringsassistent</t>
  </si>
  <si>
    <t>Optometrist (afløb)</t>
  </si>
  <si>
    <t>Bygnings- takst*</t>
  </si>
  <si>
    <t>Vedligehol- delsestakst*</t>
  </si>
  <si>
    <t>Bygningstakst</t>
  </si>
  <si>
    <t>Hhx og Htx</t>
  </si>
  <si>
    <t>Takster eksklusiv moms pr. årskursist i kr.</t>
  </si>
  <si>
    <t>Tilskud</t>
  </si>
  <si>
    <t>Finanslovskonto 20.42.11.</t>
  </si>
  <si>
    <t>Bager og konditor</t>
  </si>
  <si>
    <t xml:space="preserve">De kommunale bidrag afregnes én gang årligt på grundlag af den faktiske aktivitet samt de dertil svarende </t>
  </si>
  <si>
    <t>bidrag som anført på finansloven.</t>
  </si>
  <si>
    <t>Ugetakst f. under 18 år</t>
  </si>
  <si>
    <t>Bygningstilskud</t>
  </si>
  <si>
    <t>Kosttilskud</t>
  </si>
  <si>
    <t>Elevstøtte u/18år</t>
  </si>
  <si>
    <t>Pr. årselev/årskursist/kostelev</t>
  </si>
  <si>
    <t>Private gymnasier og HF</t>
  </si>
  <si>
    <t>43.01</t>
  </si>
  <si>
    <t>Cøsa- formål,</t>
  </si>
  <si>
    <t>Færdiggø- relsestakst</t>
  </si>
  <si>
    <t>takst</t>
  </si>
  <si>
    <t>Finanslovskonto 20.52.01.</t>
  </si>
  <si>
    <t>Erhvervsgrunduddannelsen (egu), kommunal refusion</t>
  </si>
  <si>
    <t>Der ydes delvis refusion af kommunernes udgifter til skoleydelse, undervisning</t>
  </si>
  <si>
    <t>og supplerende tilskud i forbindelse med egu.</t>
  </si>
  <si>
    <t>Refusion på 50 pct. af udgifter til undervisning op til et beløb pr.</t>
  </si>
  <si>
    <t>Refusion på 50 pct. af udgifter til de supplerende tilskud op til et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</si>
  <si>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</si>
  <si>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</si>
  <si>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</si>
  <si>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</si>
  <si>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Finanslovskonto 20.83.01.</t>
  </si>
  <si>
    <t>Vedligehol-delsestakst*</t>
  </si>
  <si>
    <t>Bygningsgrundtilskud pr. skole</t>
  </si>
  <si>
    <t>Kost og logi, landbrugsskoler, kostafdeling</t>
  </si>
  <si>
    <t>Bygningstaxametertilskud, kostafdeling</t>
  </si>
  <si>
    <t>Fællesudgiftstilskud (ekskl. for landbrugselever)</t>
  </si>
  <si>
    <t>Bygningstaxametertilskud, skolehjem</t>
  </si>
  <si>
    <t>Fællesudgifts-takst</t>
  </si>
  <si>
    <t>Ejnar Lomholt</t>
  </si>
  <si>
    <t>Introduktionskurser og brobygning til ungdomsuddannelser</t>
  </si>
  <si>
    <t>83.01</t>
  </si>
  <si>
    <t xml:space="preserve">Bopælskommunen betaler bidrag til staten for elever under 18 år pr. 5. september året før finansåret, dog ikke for elever under uddannelse til køkkenleder eller køkkenassistent eller for elever på en erhvervsuddannelse. </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</si>
  <si>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</si>
  <si>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</si>
  <si>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</si>
  <si>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</si>
  <si>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</si>
  <si>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</si>
  <si>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</si>
  <si>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</si>
  <si>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</si>
  <si>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</si>
  <si>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</si>
  <si>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</si>
  <si>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</si>
  <si>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</si>
  <si>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</si>
  <si>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</si>
  <si>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</si>
  <si>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</si>
  <si>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</si>
  <si>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</si>
  <si>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</si>
  <si>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</si>
  <si>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Flymekaniker</t>
  </si>
  <si>
    <t>Lufthavnsoperatør, trin 2</t>
  </si>
  <si>
    <t>Togklargører</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</si>
  <si>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</si>
  <si>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</si>
  <si>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</si>
  <si>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</si>
  <si>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</si>
  <si>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</si>
  <si>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</si>
  <si>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</si>
  <si>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</si>
  <si>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</si>
  <si>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</si>
  <si>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der deltager i undervisningsforløb i.h.t. LB 55 1995 § 9, stk. 5 om folkeskolen.</t>
  </si>
  <si>
    <t>Der ydes ikke skoleydelse til elever, der deltager i undervisningsforløb som led i aktivering, eller til elever,</t>
  </si>
  <si>
    <t>Handelsuddannelse med specialer, ekskl. specialet "Kundekontaktcenter"</t>
  </si>
  <si>
    <t>Tilskud til praktikuddannelse på produktionsskoler</t>
  </si>
  <si>
    <t>Driftstilskud pr. årselev i praktik på en produktionsskole</t>
  </si>
  <si>
    <t>Beslagsmed</t>
  </si>
  <si>
    <t>Cnc-teknikuddannelsen</t>
  </si>
  <si>
    <t>Under- visn.takst</t>
  </si>
  <si>
    <t>Fælles- udg.takst</t>
  </si>
  <si>
    <t>Bygnings- takst</t>
  </si>
  <si>
    <t>32.01</t>
  </si>
  <si>
    <t>Studenterkursus</t>
  </si>
  <si>
    <t>42.02</t>
  </si>
  <si>
    <t>Finanslovskonto 20.74.02.</t>
  </si>
  <si>
    <t>VUC</t>
  </si>
  <si>
    <t>Enkeltfag HF og Stx*</t>
  </si>
  <si>
    <t>Adgangskursus</t>
  </si>
  <si>
    <t>-</t>
  </si>
  <si>
    <t>Grundtilskud</t>
  </si>
  <si>
    <t>pr. kostelev</t>
  </si>
  <si>
    <t xml:space="preserve">Tilskud til SFO  </t>
  </si>
  <si>
    <t>Tilskud til kostafdelinger ved frie grundskoler</t>
  </si>
  <si>
    <t>Tandklinikassistent</t>
  </si>
  <si>
    <t>Finanslovskonto 20.75.01.</t>
  </si>
  <si>
    <t>Køletekniker</t>
  </si>
  <si>
    <t>Maritime håndværksfag</t>
  </si>
  <si>
    <t>Metalsmed</t>
  </si>
  <si>
    <t>Modelsnedker</t>
  </si>
  <si>
    <t>Ortopædist</t>
  </si>
  <si>
    <t>Overfladebehandler</t>
  </si>
  <si>
    <t>Skibsmekaniker</t>
  </si>
  <si>
    <t>Almene fag</t>
  </si>
  <si>
    <t>Takst ved ekstern kompetencegivende undervisning</t>
  </si>
  <si>
    <t>Bygningstaxametertilskud</t>
  </si>
  <si>
    <t xml:space="preserve">Elevstøtte til unge under 18 år </t>
  </si>
  <si>
    <t>Hjemmeboende elever på 18 år eller derover, pr. uge</t>
  </si>
  <si>
    <t>Gastronom</t>
  </si>
  <si>
    <t>Skov- og naturtekniker</t>
  </si>
  <si>
    <t>Cykel- og motorcykeluddannelsen</t>
  </si>
  <si>
    <t>Entreprenør- og landbrugsmaskinuddannelsen</t>
  </si>
  <si>
    <t>Karrosserismed</t>
  </si>
  <si>
    <t>Efterskoler (inkl. takst for elevstøtte fra konto 98.51)</t>
  </si>
  <si>
    <t>Frie grundskoler</t>
  </si>
  <si>
    <t>Web-integrator</t>
  </si>
  <si>
    <t>Boligmonteringsuddannelsen</t>
  </si>
  <si>
    <t>Byggemontagetekniker</t>
  </si>
  <si>
    <t>Glarmester</t>
  </si>
  <si>
    <t>Skorstensfejer</t>
  </si>
  <si>
    <t>Stenhugger</t>
  </si>
  <si>
    <t>Stukkatør</t>
  </si>
  <si>
    <t>Tagdækker</t>
  </si>
  <si>
    <t>Grundtilskud mv. til statslige selvejende institutioner med almengymnasiale uddannelser</t>
  </si>
  <si>
    <t>Udd.typetilskud første udd.udbud</t>
  </si>
  <si>
    <t>Udd.typetilskud andet udd. udbud</t>
  </si>
  <si>
    <t xml:space="preserve">Kr. pr. elev </t>
  </si>
  <si>
    <t>Træningsskolens arbejdsmarkedsuddannelser</t>
  </si>
  <si>
    <t>Finanslovskonto 20.36.01.</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</si>
  <si>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</si>
  <si>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</si>
  <si>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</si>
  <si>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</si>
  <si>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Redderuddannelsen med specialet Autohjælp</t>
  </si>
  <si>
    <t>Pre-IB</t>
  </si>
  <si>
    <t>Produktør</t>
  </si>
  <si>
    <t>får udbetalt taxametertilskud til indvendig vedligeholdelse i stedet for bygningstaxametertilskud</t>
  </si>
  <si>
    <t>Private gymnasier, øvrige tilskud</t>
  </si>
  <si>
    <t>Social- og sundhedsuddannelser</t>
  </si>
  <si>
    <t>Kontaktpersoner for de forskellige uddannelsesområder</t>
  </si>
  <si>
    <t>Frie grundskoler og efterskoler, kommunale bidrag</t>
  </si>
  <si>
    <t>Fiskerigrunduddannelsen</t>
  </si>
  <si>
    <t>Sikkerhedskursus</t>
  </si>
  <si>
    <t>Brobygning til gymnasiale uddannelser</t>
  </si>
  <si>
    <t>Brobygning til merkantile EUD</t>
  </si>
  <si>
    <t>Introduktionskurser</t>
  </si>
  <si>
    <t>Detailhandelsuddannelsen med specialet "Glas, porcelæn og gaveartikler"</t>
  </si>
  <si>
    <t>Detailhandelsuddannelsen med specialet "Radio-TV og multimedier"</t>
  </si>
  <si>
    <t>Eventkoordinator og -assistent</t>
  </si>
  <si>
    <t>Produktionsskoler</t>
  </si>
  <si>
    <t>51.11</t>
  </si>
  <si>
    <t>38.21</t>
  </si>
  <si>
    <t>Skolepraktik</t>
  </si>
  <si>
    <t>31.12</t>
  </si>
  <si>
    <t>Tillægstakster</t>
  </si>
  <si>
    <t>Brobygning til ungdomsuddannelser</t>
  </si>
  <si>
    <t>Introduktionskurser til ungdomsuddannelser</t>
  </si>
  <si>
    <t>Institutionerne skal for elever betalt af andre rekvirenter indbetale forskellen imellem bygningstaksten og</t>
  </si>
  <si>
    <t>Finanslovskonto 20.38.21.</t>
  </si>
  <si>
    <t>Tilskud til kostafdelinger ved institutioner for erhvervsrettet uddannelse</t>
  </si>
  <si>
    <t>Forplejning og tilsyn*</t>
  </si>
  <si>
    <t>Takster ekskl. moms pr. årselev</t>
  </si>
  <si>
    <t>Almen voksenuddannelse</t>
  </si>
  <si>
    <t>Personvognmekaniker</t>
  </si>
  <si>
    <t>Kursus for ledere af håndværksvirksomheder</t>
  </si>
  <si>
    <t>Arbejdsstudietekniker</t>
  </si>
  <si>
    <t>Blomsterbinder</t>
  </si>
  <si>
    <t>Skoleydelse:</t>
  </si>
  <si>
    <t>18 år og derover</t>
  </si>
  <si>
    <t>For elever, der er fyldt 18 år ved kursets begyndelse:</t>
  </si>
  <si>
    <t>For elever, der ikke er fyldt 18 år ved kursets begyndelse:</t>
  </si>
  <si>
    <t>Finanslovskonto 20.51.12.</t>
  </si>
  <si>
    <t>Skoleydelse ved produktionsskoler</t>
  </si>
  <si>
    <t>Finanslovskonto 20.51.13.</t>
  </si>
  <si>
    <t>Kommunale bidrag vedrørende produktionsskoler</t>
  </si>
  <si>
    <t>yder grundtilskud. Det er pr. skole fastsat til:</t>
  </si>
  <si>
    <t>Tilskud for elever i mesterlære</t>
  </si>
  <si>
    <t>Vvs-energiuddannelsen</t>
  </si>
  <si>
    <t>Gymnasial supplering</t>
  </si>
  <si>
    <t>Finanslovskonto 20.42.12.</t>
  </si>
  <si>
    <t>Gymnasial supplering på private gymnasier og studenterkurser</t>
  </si>
  <si>
    <t>Adgangskurser</t>
  </si>
  <si>
    <t>VUC Almen voksenuddannelse ( se også STX, Enkeltfag FVU,AVU og Ordblindeundervisning</t>
  </si>
  <si>
    <t>Urmager</t>
  </si>
  <si>
    <t>Gymnasiale suppleringskurser</t>
  </si>
  <si>
    <t>Takst</t>
  </si>
  <si>
    <t>TAMU</t>
  </si>
  <si>
    <t>Træningsskolens arbejdsmarkedsuddannelser 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</si>
  <si>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</si>
  <si>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</si>
  <si>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</si>
  <si>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</si>
  <si>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</si>
  <si>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</si>
  <si>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</si>
  <si>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</si>
  <si>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</si>
  <si>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31.11</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</si>
  <si>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</si>
  <si>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</si>
  <si>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</si>
  <si>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</si>
  <si>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</si>
  <si>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</si>
  <si>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</si>
  <si>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</si>
  <si>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</si>
  <si>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</si>
  <si>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</si>
  <si>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22.22</t>
  </si>
  <si>
    <t>Erhvervsuddannelser</t>
  </si>
  <si>
    <t>31.01</t>
  </si>
  <si>
    <t>22.01</t>
  </si>
  <si>
    <t>42.11</t>
  </si>
  <si>
    <t>41.01</t>
  </si>
  <si>
    <t>Generelle driftstilskud</t>
  </si>
  <si>
    <t>Fællesudgiftstaxameter</t>
  </si>
  <si>
    <t>Undervisningstaxameter</t>
  </si>
  <si>
    <t>pr. elev</t>
  </si>
  <si>
    <t>Elever under 18 år, pr. uge</t>
  </si>
  <si>
    <t>Sats</t>
  </si>
  <si>
    <t>Praktikpladsaftaler, tilskud til (AER)</t>
  </si>
  <si>
    <t>Skolepraktikydelse (AER)</t>
  </si>
  <si>
    <t>Finansuddannelsen</t>
  </si>
  <si>
    <t>Digital media</t>
  </si>
  <si>
    <t>Elektronikoperatør</t>
  </si>
  <si>
    <t>Film- og tv-produktionsuddannelsen</t>
  </si>
  <si>
    <t>Forsyningsoperatør</t>
  </si>
  <si>
    <t>Fotograf</t>
  </si>
  <si>
    <t>Frontline pc-supporter</t>
  </si>
  <si>
    <t>Frontline radio-tv-supporter</t>
  </si>
  <si>
    <t>Grafisk Tekniker</t>
  </si>
  <si>
    <t>Industrioperatør</t>
  </si>
  <si>
    <t>kurser af mindst 12 ugers varighed</t>
  </si>
  <si>
    <t>kurser under 12 ugers varighed</t>
  </si>
  <si>
    <t>Kostelever</t>
  </si>
  <si>
    <t>Dagelever</t>
  </si>
  <si>
    <t>Greenkeeperassistent</t>
  </si>
  <si>
    <t>Industrislagter</t>
  </si>
  <si>
    <t>Mejerist</t>
  </si>
  <si>
    <t>Receptionist</t>
  </si>
  <si>
    <t>Tarmrenser</t>
  </si>
  <si>
    <t>Tjener</t>
  </si>
  <si>
    <t>Lufthavnsoperatør, trin 1</t>
  </si>
  <si>
    <t>Finanslovskonto 20.48.04.</t>
  </si>
  <si>
    <t>Grundtilskud m.v til private gymnasier, studenterkurser og hf-kurser</t>
  </si>
  <si>
    <t>IB-tilskud</t>
  </si>
  <si>
    <t xml:space="preserve">Driftstilskud (pr. årselev) </t>
  </si>
  <si>
    <t>Tilskud til oprettede studieretninger og musikalsk grundkursus</t>
  </si>
  <si>
    <t>Deltagere i kombinationsforløb (pr. årselev)</t>
  </si>
  <si>
    <t>Vejledningstilskud (pr. påbegyndt egu-plan)</t>
  </si>
  <si>
    <t>Vejledningstilskud (pr. gennemført egu-plan)</t>
  </si>
  <si>
    <t>Bygningstilskud (pr. årselev)</t>
  </si>
  <si>
    <t>72.41</t>
  </si>
  <si>
    <t xml:space="preserve">Bopælskommunen betaler bidrag til staten for elever i frie grundskoler og elever under 18 år på efterskoler. </t>
  </si>
  <si>
    <t>1 årselev = 1 elev i 40 uger</t>
  </si>
  <si>
    <t>Bidrag pr. bidragselev</t>
  </si>
  <si>
    <t>Handelsuddannelsen med specialer</t>
  </si>
  <si>
    <t>Maskinsnedker</t>
  </si>
  <si>
    <t>Værkstøjsmager</t>
  </si>
  <si>
    <t>Almen voksenuddannelse**</t>
  </si>
  <si>
    <t>Finanslovskonto 20.48.02.</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</si>
  <si>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</si>
  <si>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</si>
  <si>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</si>
  <si>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</si>
  <si>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</si>
  <si>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</si>
  <si>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</si>
  <si>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</si>
  <si>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</si>
  <si>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</si>
  <si>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</si>
  <si>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74.02</t>
  </si>
  <si>
    <t>Refusion på 65 pct. af udgifter til skoleydelse</t>
  </si>
  <si>
    <t>EGU-Kommunal-refusion</t>
  </si>
  <si>
    <t>52.01</t>
  </si>
  <si>
    <t>EGU-kommunal refusion</t>
  </si>
  <si>
    <t>Detailhandelsuddannelsen med specialer</t>
  </si>
  <si>
    <t>Kontoruddannelsen med specialer</t>
  </si>
  <si>
    <t>Ugetakst f. 18 år og derover, udeboende</t>
  </si>
  <si>
    <t>Ugetakst 18 år og derover, hjemmeboende</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</si>
  <si>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</si>
  <si>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</si>
  <si>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</si>
  <si>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</si>
  <si>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</si>
  <si>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</si>
  <si>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</si>
  <si>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</si>
  <si>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</si>
  <si>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</si>
  <si>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</si>
  <si>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</si>
  <si>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</si>
  <si>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</si>
  <si>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</si>
  <si>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</si>
  <si>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EUX</t>
  </si>
  <si>
    <t>Særlige takster for personer, der modtager efterløn eller aldersbetinget pension</t>
  </si>
  <si>
    <t>Mekaniker (afløb)</t>
  </si>
  <si>
    <t>Finanslovskonto 20.41.01,</t>
  </si>
  <si>
    <t>tilbage til forsiden</t>
  </si>
  <si>
    <t>Finanslovskonto 20.22.01. Frie grundskoler</t>
  </si>
  <si>
    <t>International Baccalaureate</t>
  </si>
  <si>
    <t>Pre International Baccalaureate</t>
  </si>
  <si>
    <t>stx</t>
  </si>
  <si>
    <t>Team Danmark 4-årigt forløb</t>
  </si>
  <si>
    <t>2-årig HF</t>
  </si>
  <si>
    <t>3-årig HF</t>
  </si>
  <si>
    <t>Der udbetales bygningstaxameter til Høng gymnasium og HF-kursus i stedet for indvendig vedligeholdelse</t>
  </si>
  <si>
    <t>Bioteknologi</t>
  </si>
  <si>
    <t>71.11</t>
  </si>
  <si>
    <t>IKV</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</si>
  <si>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</si>
  <si>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</si>
  <si>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</si>
  <si>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AMU-uddannelser, EVE-finansieret (inden for fælles kompetencebeskriv.) ekskl. moms</t>
  </si>
  <si>
    <t>Åben Uddannelse EVE - Finansieret (uden for fælles kompetencebeskrivelse) ekskl. moms</t>
  </si>
  <si>
    <t>Virksomhedsrettet til FVU (tillægstakst)</t>
  </si>
  <si>
    <t>Institutioner for erhvervsrettet uddannelse og for almengymnasiale uddannelser, der pr. 1.1.2010 ikke har overtaget deres bygninger fra staten,</t>
  </si>
  <si>
    <t>Takst 1</t>
  </si>
  <si>
    <t>Takst 2</t>
  </si>
  <si>
    <t>Takst 3</t>
  </si>
  <si>
    <t>31.02</t>
  </si>
  <si>
    <t>Finanslovskonto 20.31.02.</t>
  </si>
  <si>
    <t>Undervis-ningstakst</t>
  </si>
  <si>
    <t>Færdigørel-sestakst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</si>
  <si>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</si>
  <si>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</si>
  <si>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</si>
  <si>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</si>
  <si>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</si>
  <si>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</si>
  <si>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</si>
  <si>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</si>
  <si>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</si>
  <si>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Kombineret Ungdomsuddannelse</t>
  </si>
  <si>
    <t>Finanslovskonto 20.53.01.</t>
  </si>
  <si>
    <t>53.01</t>
  </si>
  <si>
    <t>Driftstilskud (pr. årselev)</t>
  </si>
  <si>
    <t>Takster eksklusiv moms</t>
  </si>
  <si>
    <t>Takster inklusiv moms</t>
  </si>
  <si>
    <t>Driftstilskud</t>
  </si>
  <si>
    <t>Momstillægsfaktor</t>
  </si>
  <si>
    <t>Opregning til taxameter inkl. moms</t>
  </si>
  <si>
    <t>Specialundervisningstilskud</t>
  </si>
  <si>
    <t>Takst for 1. specialundervisningselev</t>
  </si>
  <si>
    <t>Takst for 2. specialundervisningselev</t>
  </si>
  <si>
    <t>Takst for 3. og følgende specialundervisningselever</t>
  </si>
  <si>
    <t>Takst for 13. og følgende specialundervisningselever på profilskoler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</si>
  <si>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</si>
  <si>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</si>
  <si>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</si>
  <si>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</si>
  <si>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1 STÅ (studenterårsværk) er studieaktivitet svarende til et års normeret studietid (60 ECTS)</t>
  </si>
  <si>
    <t>Præmie for optagelse på erhvervsuddannelse</t>
  </si>
  <si>
    <t>Bådmekaniker SPR VFU DEL</t>
  </si>
  <si>
    <t>Glarmester SPR VFU DEL</t>
  </si>
  <si>
    <t>Tagdækker  SPR VFU DEL</t>
  </si>
  <si>
    <t>Ejendomsservicetekniker SPR VFU DEL</t>
  </si>
  <si>
    <t>Gartner SPR</t>
  </si>
  <si>
    <t>Grafisk tekniker SPR VFU DEL</t>
  </si>
  <si>
    <t>Produktør SPR VFU DEL</t>
  </si>
  <si>
    <t>Industrioperatør SPR VFU DEL</t>
  </si>
  <si>
    <t>Overfladebehandler SPR VFU DEL</t>
  </si>
  <si>
    <t>Køletekniker SPR VFU DEL</t>
  </si>
  <si>
    <t>Cnc-teknikeruddannelsen SPR VFU DEL</t>
  </si>
  <si>
    <t>Teater-, udstillings- og eventtekniker SPR</t>
  </si>
  <si>
    <t>Frontline radio/tv supporter SPR VFU DEL</t>
  </si>
  <si>
    <t>Frontline PC-supporter SPR VFU DEL</t>
  </si>
  <si>
    <t>Teater-, udstillings- og eventtekniker SPR VFU DEL</t>
  </si>
  <si>
    <t>Takstkatalog for uddannelser uden for Fælleskompetencebeskrivelse</t>
  </si>
  <si>
    <t>ekskl. moms</t>
  </si>
  <si>
    <t>inkl. moms</t>
  </si>
  <si>
    <t>Undervisning</t>
  </si>
  <si>
    <t>Fællesudgifter</t>
  </si>
  <si>
    <t>byg.taxameter</t>
  </si>
  <si>
    <t>Fælleudgifter</t>
  </si>
  <si>
    <t>Bygningstaxameter</t>
  </si>
  <si>
    <t>Med fri deltagerbetaling</t>
  </si>
  <si>
    <t xml:space="preserve">EUD-enkeltfag </t>
  </si>
  <si>
    <t>merkantile</t>
  </si>
  <si>
    <t>Tekniske</t>
  </si>
  <si>
    <t xml:space="preserve">  </t>
  </si>
  <si>
    <t>Deltidsuddannelser</t>
  </si>
  <si>
    <t>It-administrator</t>
  </si>
  <si>
    <t>Tilsynstekniker</t>
  </si>
  <si>
    <t xml:space="preserve">Finanslovskonto § 20.72.01 </t>
  </si>
  <si>
    <t>Deltagerbetaling</t>
  </si>
  <si>
    <t>Maximalt tillæg</t>
  </si>
  <si>
    <t>Samlet deltagerbetaling</t>
  </si>
  <si>
    <t>(kr. pr. uge)</t>
  </si>
  <si>
    <t>(kr. pr. årselev)</t>
  </si>
  <si>
    <t>inkl. tillæg pr. uge</t>
  </si>
  <si>
    <t>It-fag</t>
  </si>
  <si>
    <t>Sprogfag</t>
  </si>
  <si>
    <t>Social- og sundhedsfag</t>
  </si>
  <si>
    <t>Undervisningstakster</t>
  </si>
  <si>
    <t>PR.ÅRSELEV= 1 elev i 40 uger</t>
  </si>
  <si>
    <t>Inkl. moms</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</si>
  <si>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</si>
  <si>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</si>
  <si>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</si>
  <si>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</si>
  <si>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</si>
  <si>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</si>
  <si>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</si>
  <si>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</si>
  <si>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</si>
  <si>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</si>
  <si>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</si>
  <si>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</si>
  <si>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Tillægstakst koordination af flygtningeforløb</t>
  </si>
  <si>
    <t>Bemærkninger:</t>
  </si>
  <si>
    <t>For specifikke erhvervsfiskerkurser kan der udbetales en tillægstakst i forbindelse med ambulering afholdt på Athene,</t>
  </si>
  <si>
    <t>Fællesudgiftstakster pr. årselev</t>
  </si>
  <si>
    <t>m2-norm</t>
  </si>
  <si>
    <t>Område</t>
  </si>
  <si>
    <t>Fællesudgifter uden moms</t>
  </si>
  <si>
    <t>Fællesudgifter inkl. moms</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</si>
  <si>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</si>
  <si>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</si>
  <si>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</si>
  <si>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</si>
  <si>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</si>
  <si>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</si>
  <si>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</si>
  <si>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</si>
  <si>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</si>
  <si>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</si>
  <si>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</si>
  <si>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</si>
  <si>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</si>
  <si>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</si>
  <si>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</si>
  <si>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</si>
  <si>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</si>
  <si>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</si>
  <si>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</si>
  <si>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bygningstaxameter inkl. moms</t>
  </si>
  <si>
    <t>ekskl. moms (kr.)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</si>
  <si>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</si>
  <si>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</si>
  <si>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</si>
  <si>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</si>
  <si>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</si>
  <si>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</si>
  <si>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</si>
  <si>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</si>
  <si>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</si>
  <si>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</si>
  <si>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</si>
  <si>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</si>
  <si>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</si>
  <si>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</si>
  <si>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</si>
  <si>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</si>
  <si>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bemærk:</t>
  </si>
  <si>
    <t>Bygningstillægstakst udbetales til uddannelser, hvori der indgår kørsel på køreteknisk anlæg.</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</si>
  <si>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</si>
  <si>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</si>
  <si>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</si>
  <si>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</si>
  <si>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</si>
  <si>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</si>
  <si>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</si>
  <si>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</si>
  <si>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</si>
  <si>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</si>
  <si>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</si>
  <si>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</si>
  <si>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</si>
  <si>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</si>
  <si>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</si>
  <si>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</si>
  <si>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</si>
  <si>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</si>
  <si>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</si>
  <si>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</si>
  <si>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Merkantil EUX</t>
  </si>
  <si>
    <t xml:space="preserve">Teknisk EUX </t>
  </si>
  <si>
    <t>Studierettet påbygning til teknisk eud</t>
  </si>
  <si>
    <t>Studierettet påbygning til merkantil eud</t>
  </si>
  <si>
    <t>Læse-, skrive- og regnefag</t>
  </si>
  <si>
    <t>kr.</t>
  </si>
  <si>
    <t>Finanslovskonto 20.71.11. Frie fagskoler</t>
  </si>
  <si>
    <t>Finanslovskonto 20.71.12. Kommunale bidrag vedrørende frie fagskoler</t>
  </si>
  <si>
    <t>Frederiksholms Kanal 25</t>
  </si>
  <si>
    <t>Økonomi- og Koncernafdelingen</t>
  </si>
  <si>
    <t>Tilskud til specialundervisning og anden specialpædagogisk bistand</t>
  </si>
  <si>
    <t>Undervisning ved frie grundskoler på småøer</t>
  </si>
  <si>
    <t>Biologiteknologi</t>
  </si>
  <si>
    <t>Geovidenskab</t>
  </si>
  <si>
    <t xml:space="preserve"> 2-årigt hhx kursus</t>
  </si>
  <si>
    <t>Studierettet påbygning til merkantile EUD</t>
  </si>
  <si>
    <t>Studierettet påbygning til tekniske EUD</t>
  </si>
  <si>
    <t>EUD-påbygning indberettes som skoleperiode på det relevante EUD-formålsnummer</t>
  </si>
  <si>
    <t>Finanslovskonto 20.42.02</t>
  </si>
  <si>
    <t>Indvendig vedligeholdelse</t>
  </si>
  <si>
    <t>Laboritoriekurser</t>
  </si>
  <si>
    <t>Individuel EUD, Omsorg, sundhed og pædagogik</t>
  </si>
  <si>
    <t>Fødevarer, jordbrug og oplevelser</t>
  </si>
  <si>
    <t>Individuel EUD, bil, fly og andre transportmidler</t>
  </si>
  <si>
    <t>Individuel EUD, bygge og anlæg</t>
  </si>
  <si>
    <t>Individuel EUD, bygnings- og brugerservice</t>
  </si>
  <si>
    <t>Individuel. EUD, dyr, planter og natur</t>
  </si>
  <si>
    <t>Individuel EUD, krop og stil</t>
  </si>
  <si>
    <t>Individuel EUD, mad til mennesker</t>
  </si>
  <si>
    <t>Individuel EUD, medieproduktion</t>
  </si>
  <si>
    <t>Individuel EUD, produktion og udvikling</t>
  </si>
  <si>
    <t>Individuel EUD, strøm, styring og it</t>
  </si>
  <si>
    <t>Individuel EUD, transport og logistik</t>
  </si>
  <si>
    <t>1220 København K</t>
  </si>
  <si>
    <t>Adgangskurser til ingeniøruddannelser</t>
  </si>
  <si>
    <t>AMU-uddannelser, EVE-finansieret (inden for FKB)</t>
  </si>
  <si>
    <t>Kostafdelinger på erhvervsskoler</t>
  </si>
  <si>
    <t>Åben uddannelse, EVE-finansieret (uden for FKB)</t>
  </si>
  <si>
    <t>Geografisk grundtilskud</t>
  </si>
  <si>
    <t>Bygnings- takst**</t>
  </si>
  <si>
    <t>Merkantilt grundforløb***</t>
  </si>
  <si>
    <t>Tekniske grundforløb***</t>
  </si>
  <si>
    <t>Uddannelser inden for hovedområdet "Kontor, handel og forretningsservice"</t>
  </si>
  <si>
    <t>Handelsuddannelse med specialet "Kundekontaktcenter" (afløb)</t>
  </si>
  <si>
    <t>Sundhedsservicesekretær (afløb)</t>
  </si>
  <si>
    <t>Uddannelser inden for hovedområdet "Teknologi, byggeri og transport"</t>
  </si>
  <si>
    <t>Autolakerer</t>
  </si>
  <si>
    <t>Skibstekniker (afløb)</t>
  </si>
  <si>
    <t>Buscchauffør i kollektiv trafik, trin 3</t>
  </si>
  <si>
    <t>Buscchauffør i kollektiv trafik, trin 2</t>
  </si>
  <si>
    <t>Kranføreruddannelsen, trin 1</t>
  </si>
  <si>
    <t>Personbefordringsuddannelsen, trin 1 (afløb)</t>
  </si>
  <si>
    <t>Personbefordringsuddannelsen, trin 2 og 3 (afløb)</t>
  </si>
  <si>
    <t>Uddannelser inden for hovedområdet "Fødevarer, jordbrug og oplevelser"</t>
  </si>
  <si>
    <t>Landbrugsuddannelsen, trin 1 og 2</t>
  </si>
  <si>
    <t>Produktionsgartner (afløb)</t>
  </si>
  <si>
    <t>Væksthusgartner (afløb)</t>
  </si>
  <si>
    <t>Ferskvareassistentuddannelsen (afløb)</t>
  </si>
  <si>
    <t>Hotel- og fritidsassistent (afløb)</t>
  </si>
  <si>
    <t>Uddannelser inden for hovedområdet "Omsorg, sundhed og pædagogik"</t>
  </si>
  <si>
    <t>Socialt taxameter:      Teknisk og Merkantilt grundforløb (afløb) og erhvervsfaglige hovedområder for grundforløb</t>
  </si>
  <si>
    <t>Der udbetales kun færdiggørelsestaxameter efter færdiggørelse af grundforløb 2.</t>
  </si>
  <si>
    <t>***</t>
  </si>
  <si>
    <t>Afløb af GVU</t>
  </si>
  <si>
    <t>Socialt taxameter:      Hhx, Hhx (2 årig forsøgsordning) og Htx</t>
  </si>
  <si>
    <t>Elever med særlige behov</t>
  </si>
  <si>
    <t>Skoler godkendt med et samlet særligt undervisningstilbud</t>
  </si>
  <si>
    <t>Grundtakst, alle elever</t>
  </si>
  <si>
    <t>Tillægstakst 1, specialundervisning</t>
  </si>
  <si>
    <t>Tillægstakst 2, særligt omfattende støttebehov</t>
  </si>
  <si>
    <t>Finanslovskonto 20.71.21 Grundtilskud til frie fagskoler</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</si>
  <si>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</si>
  <si>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</si>
  <si>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</si>
  <si>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</si>
  <si>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</si>
  <si>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</si>
  <si>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</si>
  <si>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Frie fagskoler</t>
  </si>
  <si>
    <t>Realkompetence vurdering u. deltagerbet.</t>
  </si>
  <si>
    <t>Skoleydelse til produktionsskoleelever under 25 år (optaget efter 1. januar 2017)</t>
  </si>
  <si>
    <t>Cøsa- formål, takst</t>
  </si>
  <si>
    <t>2-årig Hf, institutioner med Steinerpædagogik</t>
  </si>
  <si>
    <t xml:space="preserve"> </t>
  </si>
  <si>
    <t xml:space="preserve">Grundtilskud til kostafdelinger </t>
  </si>
  <si>
    <t>20.48.02.40</t>
  </si>
  <si>
    <t xml:space="preserve">Tilskud til elevbetaling for elever under 18 år </t>
  </si>
  <si>
    <t xml:space="preserve">Taxameter til kostelever </t>
  </si>
  <si>
    <t>Finanslovskonto 20.48.21</t>
  </si>
  <si>
    <t>Kontaktpersoner</t>
  </si>
  <si>
    <t>VUC - almen voksenuddannelsen</t>
  </si>
  <si>
    <t>Ida Ladekarl</t>
  </si>
  <si>
    <t>Mailadresse</t>
  </si>
  <si>
    <t>Telefon</t>
  </si>
  <si>
    <t>Klik på et uddannelsesområde herunder, og du kommer ind på takstsiden for området</t>
  </si>
  <si>
    <t>Takstgruppe</t>
  </si>
  <si>
    <t>Tilskud til uddannelsesaftaler:</t>
  </si>
  <si>
    <t>Tilskud til uddannelsesaftaler, pr. aftale</t>
  </si>
  <si>
    <t>Tilskud for uddannelsesaftaler med "nye" virksomher</t>
  </si>
  <si>
    <t>Individuel EUD, merkantil</t>
  </si>
  <si>
    <t>Social- og sundhedsassistent</t>
  </si>
  <si>
    <t>Skomager (Afløb)</t>
  </si>
  <si>
    <t xml:space="preserve">Guld- og sølvsmed </t>
  </si>
  <si>
    <t>Buscchauffør i kollektiv trafik (afløb)</t>
  </si>
  <si>
    <t>Buscchauffør i kollektiv trafik, trin1</t>
  </si>
  <si>
    <t>Turistbuschaufføruddannelsen (trin 2)</t>
  </si>
  <si>
    <t>Turistbuschaufføruddannelsen (trin 1)</t>
  </si>
  <si>
    <t>Vejgodstransportuddannelsen, trin 1 (afløb)</t>
  </si>
  <si>
    <t>Vejgodstransportuddannelsen, trin 2 og 3, ekskl. Kranfører (afløb)</t>
  </si>
  <si>
    <t>Vejgodstransportuddannelsen, trin 2, Kranfører (afløb)</t>
  </si>
  <si>
    <t>Social- og sundhedsassistentuddannelsen (afløb)</t>
  </si>
  <si>
    <t>Social- og sundhedshjælper</t>
  </si>
  <si>
    <t>De opkræver dog bygningstaxametertilskud af andre rekvirenter end Undervisningsministeriet.</t>
  </si>
  <si>
    <t>vedligeholdelsestaksten til Undervisningsministeriet.</t>
  </si>
  <si>
    <t xml:space="preserve">IB-udbudstilskud </t>
  </si>
  <si>
    <t xml:space="preserve">Udkantstilskud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</si>
  <si>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</si>
  <si>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</si>
  <si>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</si>
  <si>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</si>
  <si>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</si>
  <si>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</si>
  <si>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</si>
  <si>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</si>
  <si>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</si>
  <si>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Helene Skovhøj Henriksen</t>
  </si>
  <si>
    <t>Inklusionstilskud pr. skole</t>
  </si>
  <si>
    <t>0 - 149 elever</t>
  </si>
  <si>
    <t>150 - 299 elever</t>
  </si>
  <si>
    <t>300 - 449 elever</t>
  </si>
  <si>
    <t>450 elever og derover</t>
  </si>
  <si>
    <t>For alle grundtilskud gælder, at der max. kan ydes 11.060  kr. pr.grundlagsårselev (årselever i foregående finansår).</t>
  </si>
  <si>
    <t>Undervisningtaxameter ved en normpris på 24.800 kr. pr. årselev</t>
  </si>
  <si>
    <t>3 årigt studenterkursus</t>
  </si>
  <si>
    <t>Arbejdsgivernes Uddannelsesbidrag</t>
  </si>
  <si>
    <t>Tilskud til skoleydelse</t>
  </si>
  <si>
    <t>Grundtilskud til bygningstilskud pr. skole</t>
  </si>
  <si>
    <t>0 kr.</t>
  </si>
  <si>
    <t>644 kr.</t>
  </si>
  <si>
    <t>843 kr.</t>
  </si>
  <si>
    <t>Uddannelser inden for hovedområdet Kontor, handel og forretningsservice</t>
  </si>
  <si>
    <t>Uddannelser inden for hovedområdet Teknologi, byggeri og transport</t>
  </si>
  <si>
    <t>Bygningssnedker</t>
  </si>
  <si>
    <t>Møbelsnedker og orgelbygger</t>
  </si>
  <si>
    <t>Uddannelser inden for hovedområdet Fødevarer, jordbrug og oplevelser</t>
  </si>
  <si>
    <t>Kommunal enhedstakst for unge under 18 år på almen voksenuddannelse</t>
  </si>
  <si>
    <t>Finanslovskonto 20.78.02.</t>
  </si>
  <si>
    <t>Grundtilskud mv. til institutioner for almene voksenuddannelser</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</si>
  <si>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</si>
  <si>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</si>
  <si>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</si>
  <si>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</si>
  <si>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</si>
  <si>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</si>
  <si>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</si>
  <si>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</si>
  <si>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Tilskudskriterier </t>
  </si>
  <si>
    <t>Tilskudskriterier (kr)</t>
  </si>
  <si>
    <t xml:space="preserve">Min </t>
  </si>
  <si>
    <t>Max</t>
  </si>
  <si>
    <t xml:space="preserve">Basisgrundtilskud pr. tilskudsberettiget grundlagsårselev </t>
  </si>
  <si>
    <t>Samlede uddannelsestilskud pr. institution</t>
  </si>
  <si>
    <t>Samlede tilskud for driftsoverenskomster for samtlige uddannelsesinstitutioner</t>
  </si>
  <si>
    <t/>
  </si>
  <si>
    <t>Kranføreruddannelsen, trin 2</t>
  </si>
  <si>
    <t xml:space="preserve">Ambulancebehandleruddannelsen </t>
  </si>
  <si>
    <t xml:space="preserve">Gartner </t>
  </si>
  <si>
    <t>Landbrugets lederuddannelse (afløb)</t>
  </si>
  <si>
    <t>Landbrugsuddannelsen, trin 3 og 4</t>
  </si>
  <si>
    <t>Individuel EUD, sundhed, omsorg og pædagogik (afløb)</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</si>
  <si>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</si>
  <si>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</si>
  <si>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</si>
  <si>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</si>
  <si>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Kasper Nielsen</t>
  </si>
  <si>
    <t>Mikkel Skydsgaard</t>
  </si>
  <si>
    <t>Marie Andersen</t>
  </si>
  <si>
    <t>Tobias Weltzer Søborg</t>
  </si>
  <si>
    <t>Olivia Harbsmeier</t>
  </si>
  <si>
    <t>Konto på FFL 2019</t>
  </si>
  <si>
    <t>Helene.Skovhoj.Henriksen@uvm.dk</t>
  </si>
  <si>
    <t>Kasper.Nielsen@uvm.dk</t>
  </si>
  <si>
    <t>Mikkel.Skydsgaard@uvm.dk</t>
  </si>
  <si>
    <t>Marie.Andersen@uvm.dk</t>
  </si>
  <si>
    <t>Tobias.Weltzer.Soborg@uvm.dk</t>
  </si>
  <si>
    <t>Ejnar.Lomholt@uvm.dk</t>
  </si>
  <si>
    <t>ida.ladekarl@uvm.dk</t>
  </si>
  <si>
    <t>olivia.harbsmeier@uvm.dk</t>
  </si>
  <si>
    <t>Under 18 år</t>
  </si>
  <si>
    <t>På FFL19 er refusionssatserne fastsat til:</t>
  </si>
  <si>
    <t>Finanslovskonto 20.55.01.</t>
  </si>
  <si>
    <t>Driftstilskud forberedende grunduddannelse</t>
  </si>
  <si>
    <t xml:space="preserve">Takst kr. ekskl. moms (pr. årselev) </t>
  </si>
  <si>
    <t>Ordinære forløb</t>
  </si>
  <si>
    <t>Udslusningstakst</t>
  </si>
  <si>
    <t>Takst for afsøgningsforløb</t>
  </si>
  <si>
    <t>Finanslovskonto 20.55.02.</t>
  </si>
  <si>
    <t>Grundtilskud ved forberedende grunduddannelse</t>
  </si>
  <si>
    <t xml:space="preserve">Takst kr. </t>
  </si>
  <si>
    <t>Finanslovskonto 20.55.03.</t>
  </si>
  <si>
    <t>Skoleydelse ved forberedende grunduddannelse</t>
  </si>
  <si>
    <t xml:space="preserve">Ugetakst </t>
  </si>
  <si>
    <t>Skoleydelse til elever på forberedende grunduddannelse</t>
  </si>
  <si>
    <t>18 år og derover, udeboende</t>
  </si>
  <si>
    <t>18 år og derover, hjemmeboende</t>
  </si>
  <si>
    <t>Forsørgertillæg, enlige</t>
  </si>
  <si>
    <t>Forsørgertillæg, ikke-enlige</t>
  </si>
  <si>
    <t>Finanslovskonto 20.55.04.</t>
  </si>
  <si>
    <t>Kommunale bidrag til forberedende grunduddannelse</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</si>
  <si>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</si>
  <si>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</si>
  <si>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55.01</t>
  </si>
  <si>
    <t>Den forberedende grunduddannelse</t>
  </si>
  <si>
    <t>Birkerød Gymnasium og HF</t>
  </si>
  <si>
    <t>Grenaa Gymnasium</t>
  </si>
  <si>
    <t>Høng Gymnasium og HF</t>
  </si>
  <si>
    <t>Nyborg Gymnasium</t>
  </si>
  <si>
    <t>Rønde Gymnasium</t>
  </si>
  <si>
    <t>Struer Statsgymnasium</t>
  </si>
  <si>
    <t>Forberedende grunduddannelse</t>
  </si>
  <si>
    <t>Kranføreruddannelsen, trin 3 (afløb)</t>
  </si>
  <si>
    <t>Kranføreruddannelsen, trin 2 (afløb)</t>
  </si>
  <si>
    <t>Kranføreruddannelsen, trin 1 (afløb)</t>
  </si>
  <si>
    <t>Vejgodstransportuddannelsen, trin 2</t>
  </si>
  <si>
    <t>Vejgodstransportuddannelsen, trin 1</t>
  </si>
  <si>
    <t>Takstkatalog for FFL 2020</t>
  </si>
  <si>
    <t>Offentliggjort onsdag den 2. oktober 2019</t>
  </si>
  <si>
    <t>Børne- og Undervisningsministeriet</t>
  </si>
  <si>
    <t>Takstkatalog FFL 2020</t>
  </si>
  <si>
    <t>SOF</t>
  </si>
  <si>
    <t>Administrationstakst, SOF</t>
  </si>
  <si>
    <t>Ordblindeundervisning (Virksomhedsrettet til OBU)*</t>
  </si>
  <si>
    <t>Individuel screening FVU**</t>
  </si>
  <si>
    <t>Screening</t>
  </si>
  <si>
    <t>Fællesscreening FVU**</t>
  </si>
  <si>
    <t xml:space="preserve">Tilbageholdelse af tilskud driftsoverenskomstparter </t>
  </si>
  <si>
    <t xml:space="preserve">Af bilag 2 i standardaftalen for driftsoverenskomster på FVU og OBU fremgår det, at VUC må tilbageholde en andel af det udbetalte tilskud eller forskud som aktivitetsafhængig betaling for de opgaver, der følger af at være udbudsansvarlig institution. </t>
  </si>
  <si>
    <t xml:space="preserve">Det fremgår også, at VUC må tilbageholde 400 kr. (2017-PL) pr. tilskudsudløsende deltager på OBU og 190 (2017-PL) pr. tilskudsudløsende deltager på FVU. Satserne PL-reguleres. I 2020 må VUC'er tilbageholde følgende beløb pr. tilskudsudløsende deltager på OBU og FVU: </t>
  </si>
  <si>
    <t>FVU</t>
  </si>
  <si>
    <t>OBU</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</si>
  <si>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22.000 kr. i grundtilskud pr. hver yderligere driftsoverenskomst på hhv. FVU og OBU.  </t>
  </si>
  <si>
    <t>Kombination af grundtilskud og regionalt uddannelsestilskud pr. tilskudsberettiget grundlagsårselev (ekskl. tilskud for driftsoverenskomster, geografisk grundtilskud og ø-tilskud)</t>
  </si>
  <si>
    <t xml:space="preserve">Regionalt undervisningstilskud pr. årselev </t>
  </si>
  <si>
    <t>Regionalt undervisningstilskud pr. institution</t>
  </si>
  <si>
    <t>Tilskud til elevbetaling*</t>
  </si>
  <si>
    <t>Forplejning og tilsyn</t>
  </si>
  <si>
    <t>*  Tilskud til elevbetaling udbetales inkl. moms.</t>
  </si>
  <si>
    <t>** Der ydes ikke bygningstaxametertilskud for elever på husholdningsskoler</t>
  </si>
  <si>
    <t>Elevbetaling for ophold på en kostafdeling udgør 542 kr. pr. uge pr. elev</t>
  </si>
  <si>
    <t>Tilskud til kostafdelinger ved institutioner for almengymnasiale uddannelser</t>
  </si>
  <si>
    <t>* Tillægstakst: Beståede fag på A-niveau pr. elev på STX/IB ( ingen momsfaktor):</t>
  </si>
  <si>
    <t>For basisgrundtilskud, udannelsestypetilskud og udkantstilskud gælder, at der max. kan ydes 11.060 kr. pr.grundlagsårselev (årselever i foregående finansår).</t>
  </si>
  <si>
    <t xml:space="preserve">Udkantstilskuddet beregnes som: (430 stx årselever minus antal grundlagsårselever) * 48270 pr. årselev. </t>
  </si>
  <si>
    <t>* Tillægstakst: Beståede fag på A-niveau pr. elev på STX/IB ( inkl. Moms):</t>
  </si>
  <si>
    <t>Geografisk skoletilskud pr. skole</t>
  </si>
  <si>
    <t>Mindste ugentlige elevbetaling for 2020</t>
  </si>
  <si>
    <t>Individuel supplerende elevstøtte</t>
  </si>
  <si>
    <t>Elevstøttetakster for kurser der begynder i 2020</t>
  </si>
  <si>
    <t>230.000 kr.</t>
  </si>
  <si>
    <t>1.422 kr.</t>
  </si>
  <si>
    <t>1.279 kr.</t>
  </si>
  <si>
    <t>1.018 kr.</t>
  </si>
  <si>
    <t>918 kr.</t>
  </si>
  <si>
    <t>230.001 kr.</t>
  </si>
  <si>
    <t>255.000 kr.</t>
  </si>
  <si>
    <t>1.318 kr.</t>
  </si>
  <si>
    <t>945 kr.</t>
  </si>
  <si>
    <t>255.001 kr.</t>
  </si>
  <si>
    <t>280.000 kr.</t>
  </si>
  <si>
    <t>1.215 kr.</t>
  </si>
  <si>
    <t>873 kr.</t>
  </si>
  <si>
    <t>280.001 kr.</t>
  </si>
  <si>
    <t>305.000 kr.</t>
  </si>
  <si>
    <t>1.111 kr.</t>
  </si>
  <si>
    <t>801 kr.</t>
  </si>
  <si>
    <t>305.001 kr.</t>
  </si>
  <si>
    <t>330.000 kr.</t>
  </si>
  <si>
    <t>1.008 kr.</t>
  </si>
  <si>
    <t>729 kr.</t>
  </si>
  <si>
    <t>330.001 kr.</t>
  </si>
  <si>
    <t>355.000 kr.</t>
  </si>
  <si>
    <t>904 kr.</t>
  </si>
  <si>
    <t>657 kr.</t>
  </si>
  <si>
    <t>355.001 kr.</t>
  </si>
  <si>
    <t>380.000 kr.</t>
  </si>
  <si>
    <t>1.250 kr.</t>
  </si>
  <si>
    <t>898 kr.</t>
  </si>
  <si>
    <t>380.001 kr.</t>
  </si>
  <si>
    <t>405.000 kr.</t>
  </si>
  <si>
    <t>1.222 kr.</t>
  </si>
  <si>
    <t>879 kr.</t>
  </si>
  <si>
    <t>405.001 kr.</t>
  </si>
  <si>
    <t>430.000 kr.</t>
  </si>
  <si>
    <t>1.194 kr.</t>
  </si>
  <si>
    <t>859 kr.</t>
  </si>
  <si>
    <t>430.001 kr.</t>
  </si>
  <si>
    <t>455.000 kr.</t>
  </si>
  <si>
    <t>1.166 kr.</t>
  </si>
  <si>
    <t>839 kr.</t>
  </si>
  <si>
    <t>455.001 kr.</t>
  </si>
  <si>
    <t>480.000 kr.</t>
  </si>
  <si>
    <t>1.137 kr.</t>
  </si>
  <si>
    <t>819 kr.</t>
  </si>
  <si>
    <t>480.001 kr.</t>
  </si>
  <si>
    <t>505.000 kr.</t>
  </si>
  <si>
    <t>1.109 kr.</t>
  </si>
  <si>
    <t>800 kr.</t>
  </si>
  <si>
    <t>505.001 kr.</t>
  </si>
  <si>
    <t>530.000 kr.</t>
  </si>
  <si>
    <t>1.080 kr.</t>
  </si>
  <si>
    <t>779 kr.</t>
  </si>
  <si>
    <t>530.001 kr.</t>
  </si>
  <si>
    <t>555.000 kr.</t>
  </si>
  <si>
    <t>1.052 kr.</t>
  </si>
  <si>
    <t>759 kr.</t>
  </si>
  <si>
    <t>555.001 kr.</t>
  </si>
  <si>
    <t>580.000 kr.</t>
  </si>
  <si>
    <t>1.025 kr.</t>
  </si>
  <si>
    <t>740 kr.</t>
  </si>
  <si>
    <t>580.001 kr.</t>
  </si>
  <si>
    <t>605.000 kr.</t>
  </si>
  <si>
    <t>997 kr.</t>
  </si>
  <si>
    <t>721 kr.</t>
  </si>
  <si>
    <t>605.001 kr.</t>
  </si>
  <si>
    <t>630.000 kr.</t>
  </si>
  <si>
    <t>967 kr.</t>
  </si>
  <si>
    <t>700 kr.</t>
  </si>
  <si>
    <t>630.001 kr.</t>
  </si>
  <si>
    <t>655.000 kr.</t>
  </si>
  <si>
    <t>939 kr.</t>
  </si>
  <si>
    <t>680 kr.</t>
  </si>
  <si>
    <t>655.001 kr.</t>
  </si>
  <si>
    <t>680.000 kr.</t>
  </si>
  <si>
    <t>870 kr.</t>
  </si>
  <si>
    <t>621 kr.</t>
  </si>
  <si>
    <t>680.001 kr.</t>
  </si>
  <si>
    <t>705.000 kr.</t>
  </si>
  <si>
    <t>600 kr.</t>
  </si>
  <si>
    <t>705.001 kr.</t>
  </si>
  <si>
    <t>730.000 kr.</t>
  </si>
  <si>
    <t>815 kr.</t>
  </si>
  <si>
    <t>580 kr.</t>
  </si>
  <si>
    <t>730.001 kr.</t>
  </si>
  <si>
    <t>755.000 kr.</t>
  </si>
  <si>
    <t>786 kr.</t>
  </si>
  <si>
    <t>561 kr.</t>
  </si>
  <si>
    <t>755.001 kr.</t>
  </si>
  <si>
    <t>780.000 kr.</t>
  </si>
  <si>
    <t>758 kr.</t>
  </si>
  <si>
    <t>541 kr.</t>
  </si>
  <si>
    <t>780.001 kr.</t>
  </si>
  <si>
    <t>805.000 kr.</t>
  </si>
  <si>
    <t>521 kr.</t>
  </si>
  <si>
    <t>805.001 kr.</t>
  </si>
  <si>
    <t>830.000 kr.</t>
  </si>
  <si>
    <t>701 kr.</t>
  </si>
  <si>
    <t>501 kr.</t>
  </si>
  <si>
    <t>830.001 kr.</t>
  </si>
  <si>
    <t>855.000 kr.</t>
  </si>
  <si>
    <t>673 kr.</t>
  </si>
  <si>
    <t>482 kr.</t>
  </si>
  <si>
    <t>855.001 kr.</t>
  </si>
  <si>
    <t>880.000 kr.</t>
  </si>
  <si>
    <t>462 kr.</t>
  </si>
  <si>
    <t>880.001 kr.</t>
  </si>
  <si>
    <t>905.000 kr.</t>
  </si>
  <si>
    <t>616 kr.</t>
  </si>
  <si>
    <t>441 kr.</t>
  </si>
  <si>
    <t>905.001 kr.</t>
  </si>
  <si>
    <t>37.520 kr.</t>
  </si>
  <si>
    <t>Kontoruddannelsen, generel</t>
  </si>
  <si>
    <t>For hovedområderne under merkantilt og teknisk grundforløb udbetales der samme takst for aktivitet på hhv. grundforløb 1 og grundforløb 2.</t>
  </si>
  <si>
    <t>Tilskud for elever i individuel EUD</t>
  </si>
  <si>
    <t>Bådmekaniker SPR</t>
  </si>
  <si>
    <t>Mekaniker</t>
  </si>
  <si>
    <t>Vognmaler</t>
  </si>
  <si>
    <t>Uddannelser inden for indgangen "Bygge og anlæg"</t>
  </si>
  <si>
    <t>Glarmester SPR</t>
  </si>
  <si>
    <t>Møbelsnedker og orgelbygger SPR</t>
  </si>
  <si>
    <t>Uddannelser inden for indgangen "Bygnings- og brugerservice"</t>
  </si>
  <si>
    <t>Ejendomsservicetekniker SPR</t>
  </si>
  <si>
    <t>Bygningssnedker, SPR</t>
  </si>
  <si>
    <t>Landbrugsuddannelsen</t>
  </si>
  <si>
    <t>Væksthusgartner</t>
  </si>
  <si>
    <t>Produktionsgartner</t>
  </si>
  <si>
    <t>Gartner SPR VFU DEL</t>
  </si>
  <si>
    <t>Uddannelser inden for indgangen "Krop og stil"</t>
  </si>
  <si>
    <t>Uddannelser inden for indgangen "Mad til mennesker"</t>
  </si>
  <si>
    <t>Uddannelser inden for indgangen "Medieproduktion"</t>
  </si>
  <si>
    <t>Grafisk tekniker SPR</t>
  </si>
  <si>
    <t>Produktør SPR</t>
  </si>
  <si>
    <t>Industrioperatør SPR</t>
  </si>
  <si>
    <t>Overfladebehandler SPR</t>
  </si>
  <si>
    <t>Køletekniker SPR</t>
  </si>
  <si>
    <t>Cnc-teknikeruddannelsen SPR</t>
  </si>
  <si>
    <t>Uddannelser inden for indgangen "Strøm, styring og it"</t>
  </si>
  <si>
    <t>Frontline radio/tv supporter SPR</t>
  </si>
  <si>
    <t>Frontline PC-supporter SPR</t>
  </si>
  <si>
    <t>Uddannelser inden for indgangen "Sundhed, omsorg og pædagogik"</t>
  </si>
  <si>
    <t>Overgangskurser</t>
  </si>
  <si>
    <t>Overgangskursus</t>
  </si>
  <si>
    <t>VFU/delaftaler: Uddannelser inden for indgangen Merkantil</t>
  </si>
  <si>
    <t>VFU/DEL: Uddannelser inden for indgangen "Bil, fly og andre transportmidler"</t>
  </si>
  <si>
    <t>VFU/DEL: Uddannelser inden for indgangen "Bygge og anlæg"</t>
  </si>
  <si>
    <t>Vvs-uddannelsen</t>
  </si>
  <si>
    <t>VFU/DEL: Uddannelser inden for indgangen "Bygnings- og brugerservice"</t>
  </si>
  <si>
    <t>VFU/DEL: Uddannelser inden for indgangen "Dyr, planter og natur"</t>
  </si>
  <si>
    <t>VFU/DEL: Uddannelser inden for indgangen "Krop og stil"</t>
  </si>
  <si>
    <t>VFU/DEL: Uddannelser inden for indgangen "Mad til mennesker"</t>
  </si>
  <si>
    <t>VFU/DEL: Uddannelser inden for indgangen "Medieproduktion"</t>
  </si>
  <si>
    <t>VFU/DEL: Uddannelser inden for indgangen "Produktion og udvikling"</t>
  </si>
  <si>
    <t>VFU/DEL: Uddannelser inden for indgangen "Strøm, styring og it"</t>
  </si>
  <si>
    <t>VFU/DEL: Uddannelser inden for indgangen "Sundhed, omsorg og pædagogik"</t>
  </si>
  <si>
    <t>VFU/DEL: Uddannelser inden for indgangen "Transport og logistik"</t>
  </si>
  <si>
    <t>VFU = virksomhedsforlagt undervisning, som sammen med delaftaler kun udløser halve takster</t>
  </si>
  <si>
    <t>Tilskuddet bortfalder helt, hvis en elev er i samme virksomhed i mere end 3 måneder</t>
  </si>
  <si>
    <t>*Satsen for grundtilskuddet for 2019 svarer til et halvt års grundtilskud som følge af nedlukning af produktionsskolerne ifm. etableringen af FGU 1. august 2019.</t>
  </si>
  <si>
    <t>Satsen for opkrævning af bidrag i 2020 er fastsat til 36.994 kr. pr. årselev under 18 år og 63.703 kr.</t>
  </si>
  <si>
    <t xml:space="preserve"> pr. årselev på 18 år og derover til afregning i 2020 for aktiviteten i 2019.  </t>
  </si>
  <si>
    <t>(Satsen for opkrævning af bidrag i 2021 er fastsat til 37.511 kr. pr. årselev under 18 år og 64.595 kr.</t>
  </si>
  <si>
    <t xml:space="preserve"> pr. årselev på 18 år og derover til afregning i 2021 for aktiviteten i 2020.)  </t>
  </si>
  <si>
    <t>årselev, der i 2020 udgør 60.030 kr.</t>
  </si>
  <si>
    <t>beløb pr. elev pr. år, der i 2020 udgør 11.540 kr.</t>
  </si>
  <si>
    <t>Tilskud til kombinationsforløb</t>
  </si>
  <si>
    <t>Vejledningstilskud (kr. pr. påbegyndt EGU-forløb)</t>
  </si>
  <si>
    <t>Grundtilskud til institutioner</t>
  </si>
  <si>
    <t>Grundtilskud til skoler</t>
  </si>
  <si>
    <t xml:space="preserve">Satsen for opkrævning af bidrag i 2020 er fastsat til 67.400 kr. til drift pr. årselev og 28.320 kr. til forsørgelse  pr. årselev for afregning af aktiviteten i 2019.  </t>
  </si>
  <si>
    <t xml:space="preserve">Satsen for opkrævning af bidrag i 2021 er fastsat til 68.340 kr. til drift pr. årselev og 28.720 kr. til forsørgelse  pr. årselev for afregning af aktiviteten i 2020.  </t>
  </si>
  <si>
    <t>Undervisningtaxameter ved en normpris på  36.800 kr. pr. årselev</t>
  </si>
  <si>
    <t>Undervisningtaxameter ved deltagerbetaling på 24.800 kr. pr. årselev</t>
  </si>
  <si>
    <t>Undervisningtaxameter ved deltagerbetaling på 36.800 kr. pr. årselev</t>
  </si>
  <si>
    <t xml:space="preserve"> jf. takstkataloget for 2019 (www.uvm.dk/takst). For alle andre uddannelser er eventuelle udgifter til ambulering indeholdt i taksterne.</t>
  </si>
  <si>
    <t>TAKSTKATALOG PÅ FAG KAN FØRST DANNES, NÅR DE ENDELIGE TAKSTER FORELIGGER PÅ FL 2020</t>
  </si>
  <si>
    <t>brug derfor takstkatalog for 2019 og find via takstgruppen, taksten for faget</t>
  </si>
  <si>
    <t>BEMÆRK - takstkatalog for fag - kan først blive dannet, når de endelige takster foreligger på FL 2020</t>
  </si>
  <si>
    <t>Lene Mandal</t>
  </si>
  <si>
    <t>22.11</t>
  </si>
  <si>
    <t>22.12</t>
  </si>
  <si>
    <t>Efterskoler, grundtilskud</t>
  </si>
  <si>
    <t>71.12</t>
  </si>
  <si>
    <t>Frie fagskoler, kommunale bidrag</t>
  </si>
  <si>
    <t>71.21</t>
  </si>
  <si>
    <t>Frie fagskoler, grundtilskud</t>
  </si>
  <si>
    <t>Lise Tarpgaard</t>
  </si>
  <si>
    <t>lise.tarpgaard@uvm.dk</t>
  </si>
  <si>
    <t>48.21</t>
  </si>
  <si>
    <t>Kostgymnasier</t>
  </si>
  <si>
    <t>Lise.Tarpgaard@uvm.dk</t>
  </si>
  <si>
    <t>Signe Friis Christiansen</t>
  </si>
  <si>
    <t>Signe.Friis.Christiansen@uvm.dk</t>
  </si>
  <si>
    <t>Lene.Mandal@uvm.dk</t>
  </si>
  <si>
    <t>Sofie Amalie Engelbrecht</t>
  </si>
  <si>
    <t>Sofie.Amalie.Engelbrecht@uvm.dk</t>
  </si>
  <si>
    <t>Kombination af grundtilskud og regionalt uddannelsestilskud pr. institution (ekskl. tilskud for driftsoverenskomster og ø-tilskud)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</si>
</sst>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_(* #,##0_);_(* \(#,##0\);_(* &quot;-&quot;??_);_(@_)"/>
    <numFmt numFmtId="166" formatCode="_ * #,##0_ ;_ * \-#,##0_ ;_ * &quot;-&quot;??_ ;_ @_ "/>
    <numFmt numFmtId="167" formatCode="#,##0_ &quot;kr&quot;\.;[Red]\-#,##0\ &quot;kr&quot;\."/>
    <numFmt numFmtId="168" formatCode="_ * #,##0.0_ ;_ * \-#,##0.0_ ;_ * &quot;-&quot;??_ ;_ @_ "/>
    <numFmt numFmtId="169" formatCode="_-* #,##0_-;\-* #,##0_-;_-* &quot;-&quot;????_-;_-@_-"/>
    <numFmt numFmtId="170" formatCode="#,##0.000"/>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sz val="10"/>
      <color theme="1"/>
      <name val="Calibri"/>
      <family val="2"/>
      <scheme val="minor"/>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2"/>
      <color indexed="10"/>
      <name val="Arial"/>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1"/>
      <name val="Calibri"/>
      <family val="2"/>
      <scheme val="minor"/>
    </font>
    <font>
      <sz val="12"/>
      <name val="Arial"/>
      <family val="2"/>
    </font>
    <font>
      <u/>
      <sz val="10"/>
      <color theme="10"/>
      <name val="Arial"/>
      <family val="2"/>
    </font>
    <font>
      <b/>
      <sz val="8"/>
      <color indexed="8"/>
      <name val="Arial"/>
      <family val="2"/>
    </font>
    <font>
      <sz val="8"/>
      <color theme="1"/>
      <name val="Times New Roman"/>
      <family val="1"/>
    </font>
    <font>
      <sz val="10"/>
      <color rgb="FFFF0000"/>
      <name val="Arial"/>
      <family val="2"/>
    </font>
    <font>
      <b/>
      <i/>
      <sz val="10"/>
      <color theme="1"/>
      <name val="Arial"/>
      <family val="2"/>
    </font>
    <font>
      <u/>
      <sz val="10"/>
      <name val="Arial"/>
      <family val="2"/>
    </font>
  </fonts>
  <fills count="31">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6" tint="0.59996337778862885"/>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8"/>
      </right>
      <top style="medium">
        <color indexed="64"/>
      </top>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s>
  <cellStyleXfs count="20489">
    <xf numFmtId="0" fontId="0" fillId="0" borderId="0"/>
    <xf numFmtId="164" fontId="5" fillId="0" borderId="0" applyFont="0" applyFill="0" applyBorder="0" applyAlignment="0" applyProtection="0"/>
    <xf numFmtId="0" fontId="7" fillId="2"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8" fillId="2"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7" fillId="4"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8" fillId="4"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8" fillId="5"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7" fillId="6"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8" fillId="6"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7" fillId="7"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8" fillId="7"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7" fillId="8"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6" fillId="0" borderId="0" applyFont="0" applyFill="0" applyBorder="0" applyAlignment="0" applyProtection="0"/>
    <xf numFmtId="0" fontId="5" fillId="0" borderId="0"/>
    <xf numFmtId="0" fontId="4" fillId="2"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36" fillId="0" borderId="0" applyNumberFormat="0" applyFill="0" applyBorder="0" applyAlignment="0" applyProtection="0"/>
    <xf numFmtId="0" fontId="56" fillId="4" borderId="0" applyNumberFormat="0" applyBorder="0" applyAlignment="0" applyProtection="0"/>
    <xf numFmtId="0" fontId="30" fillId="3" borderId="36" applyNumberFormat="0" applyFont="0" applyAlignment="0" applyProtection="0"/>
    <xf numFmtId="0" fontId="43" fillId="27" borderId="37" applyNumberFormat="0" applyAlignment="0" applyProtection="0"/>
    <xf numFmtId="0" fontId="43" fillId="27" borderId="37" applyNumberFormat="0" applyAlignment="0" applyProtection="0"/>
    <xf numFmtId="0" fontId="47" fillId="28" borderId="38" applyNumberForma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5" fillId="5" borderId="0" applyNumberFormat="0" applyBorder="0" applyAlignment="0" applyProtection="0"/>
    <xf numFmtId="0" fontId="50" fillId="0" borderId="39" applyNumberFormat="0" applyFill="0" applyAlignment="0" applyProtection="0"/>
    <xf numFmtId="0" fontId="51" fillId="0" borderId="40" applyNumberFormat="0" applyFill="0" applyAlignment="0" applyProtection="0"/>
    <xf numFmtId="0" fontId="52" fillId="0" borderId="41" applyNumberFormat="0" applyFill="0" applyAlignment="0" applyProtection="0"/>
    <xf numFmtId="0" fontId="52" fillId="0" borderId="0" applyNumberFormat="0" applyFill="0" applyBorder="0" applyAlignment="0" applyProtection="0"/>
    <xf numFmtId="0" fontId="41" fillId="0" borderId="0" applyNumberFormat="0" applyFill="0" applyBorder="0" applyAlignment="0" applyProtection="0">
      <alignment vertical="top"/>
      <protection locked="0"/>
    </xf>
    <xf numFmtId="0" fontId="46" fillId="8"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64" fontId="5" fillId="0" borderId="0" applyFont="0" applyFill="0" applyBorder="0" applyAlignment="0" applyProtection="0"/>
    <xf numFmtId="0" fontId="47" fillId="28" borderId="38" applyNumberFormat="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42" applyNumberFormat="0" applyFill="0" applyAlignment="0" applyProtection="0"/>
    <xf numFmtId="0" fontId="42"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8" fillId="29" borderId="0" applyNumberFormat="0" applyBorder="0" applyAlignment="0" applyProtection="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0" fillId="3" borderId="36" applyNumberFormat="0" applyFont="0" applyAlignment="0" applyProtection="0"/>
    <xf numFmtId="0" fontId="49" fillId="27" borderId="43" applyNumberFormat="0" applyAlignment="0" applyProtection="0"/>
    <xf numFmtId="0" fontId="50" fillId="0" borderId="39" applyNumberFormat="0" applyFill="0" applyAlignment="0" applyProtection="0"/>
    <xf numFmtId="0" fontId="51" fillId="0" borderId="40" applyNumberFormat="0" applyFill="0" applyAlignment="0" applyProtection="0"/>
    <xf numFmtId="0" fontId="52" fillId="0" borderId="41" applyNumberFormat="0" applyFill="0" applyAlignment="0" applyProtection="0"/>
    <xf numFmtId="0" fontId="52" fillId="0" borderId="0" applyNumberFormat="0" applyFill="0" applyBorder="0" applyAlignment="0" applyProtection="0"/>
    <xf numFmtId="9" fontId="5" fillId="0" borderId="0" applyFont="0" applyFill="0" applyBorder="0" applyAlignment="0" applyProtection="0"/>
    <xf numFmtId="0" fontId="53" fillId="0" borderId="42"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44" applyNumberFormat="0" applyFill="0" applyAlignment="0" applyProtection="0"/>
    <xf numFmtId="0" fontId="56" fillId="4" borderId="0" applyNumberFormat="0" applyBorder="0" applyAlignment="0" applyProtection="0"/>
    <xf numFmtId="0" fontId="36" fillId="0" borderId="0" applyNumberFormat="0" applyFill="0" applyBorder="0" applyAlignment="0" applyProtection="0"/>
    <xf numFmtId="0" fontId="65" fillId="0" borderId="0" applyNumberFormat="0" applyFill="0" applyBorder="0" applyAlignment="0" applyProtection="0"/>
    <xf numFmtId="0" fontId="24" fillId="0" borderId="0"/>
    <xf numFmtId="43" fontId="5" fillId="0" borderId="0" applyFont="0" applyFill="0" applyBorder="0" applyAlignment="0" applyProtection="0"/>
    <xf numFmtId="0" fontId="24" fillId="0" borderId="0"/>
    <xf numFmtId="0" fontId="24" fillId="0" borderId="0"/>
    <xf numFmtId="0" fontId="5" fillId="0" borderId="0"/>
    <xf numFmtId="0" fontId="5"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5" fillId="0" borderId="0"/>
    <xf numFmtId="0" fontId="5" fillId="0" borderId="0"/>
    <xf numFmtId="0" fontId="5"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cellStyleXfs>
  <cellXfs count="733">
    <xf numFmtId="0" fontId="0" fillId="0" borderId="0" xfId="0"/>
    <xf numFmtId="0" fontId="0" fillId="0" borderId="0" xfId="0"/>
    <xf numFmtId="0" fontId="0" fillId="0" borderId="2" xfId="0" applyBorder="1"/>
    <xf numFmtId="0" fontId="0" fillId="0" borderId="0" xfId="0" applyBorder="1"/>
    <xf numFmtId="0" fontId="0" fillId="0" borderId="7" xfId="0" applyBorder="1"/>
    <xf numFmtId="0" fontId="0" fillId="0" borderId="10" xfId="0" applyBorder="1"/>
    <xf numFmtId="0" fontId="0" fillId="13" borderId="11" xfId="0" applyFill="1" applyBorder="1"/>
    <xf numFmtId="0" fontId="12" fillId="13" borderId="9" xfId="0" applyFont="1" applyFill="1" applyBorder="1" applyAlignment="1">
      <alignment wrapText="1"/>
    </xf>
    <xf numFmtId="0" fontId="12" fillId="13" borderId="10" xfId="0" applyFont="1" applyFill="1" applyBorder="1"/>
    <xf numFmtId="0" fontId="12" fillId="13" borderId="11" xfId="0" applyFont="1" applyFill="1" applyBorder="1"/>
    <xf numFmtId="0" fontId="0" fillId="0" borderId="13" xfId="0" applyBorder="1"/>
    <xf numFmtId="0" fontId="14" fillId="0" borderId="10" xfId="0" applyFont="1" applyBorder="1"/>
    <xf numFmtId="0" fontId="14" fillId="0" borderId="11" xfId="0" applyFont="1" applyBorder="1"/>
    <xf numFmtId="0" fontId="0" fillId="0" borderId="0" xfId="0" applyAlignment="1">
      <alignment horizontal="right"/>
    </xf>
    <xf numFmtId="3" fontId="0" fillId="0" borderId="0" xfId="0" applyNumberFormat="1"/>
    <xf numFmtId="0" fontId="17" fillId="0" borderId="10" xfId="0" applyFont="1" applyFill="1" applyBorder="1" applyAlignment="1">
      <alignment horizontal="left"/>
    </xf>
    <xf numFmtId="3" fontId="5" fillId="0" borderId="0" xfId="0" applyNumberFormat="1" applyFont="1" applyFill="1" applyBorder="1"/>
    <xf numFmtId="0" fontId="12" fillId="0" borderId="0" xfId="0" applyFont="1" applyBorder="1"/>
    <xf numFmtId="3" fontId="12" fillId="0" borderId="0" xfId="0" applyNumberFormat="1" applyFont="1" applyBorder="1"/>
    <xf numFmtId="3" fontId="5" fillId="0" borderId="0" xfId="0" applyNumberFormat="1" applyFont="1" applyFill="1" applyBorder="1" applyAlignment="1">
      <alignment horizontal="right"/>
    </xf>
    <xf numFmtId="0" fontId="0" fillId="0" borderId="10" xfId="0" applyFill="1" applyBorder="1"/>
    <xf numFmtId="0" fontId="14" fillId="0" borderId="10" xfId="0" applyFont="1" applyFill="1" applyBorder="1"/>
    <xf numFmtId="0" fontId="14" fillId="0" borderId="11" xfId="0" applyFont="1" applyFill="1" applyBorder="1"/>
    <xf numFmtId="0" fontId="5" fillId="0" borderId="4" xfId="0" applyFont="1" applyFill="1" applyBorder="1" applyAlignment="1">
      <alignment horizontal="left" vertical="center" wrapText="1"/>
    </xf>
    <xf numFmtId="0" fontId="5" fillId="0" borderId="0" xfId="0" applyFont="1" applyFill="1" applyBorder="1" applyAlignment="1">
      <alignment horizontal="right" wrapText="1"/>
    </xf>
    <xf numFmtId="0" fontId="6" fillId="0" borderId="0" xfId="0" applyFont="1" applyFill="1" applyBorder="1" applyAlignment="1">
      <alignment horizontal="center" wrapText="1"/>
    </xf>
    <xf numFmtId="0" fontId="22" fillId="0" borderId="0" xfId="0" applyFont="1" applyFill="1" applyBorder="1" applyAlignment="1">
      <alignment horizontal="right"/>
    </xf>
    <xf numFmtId="0" fontId="22" fillId="0" borderId="5" xfId="0" applyFont="1" applyFill="1" applyBorder="1" applyAlignment="1">
      <alignment horizontal="right"/>
    </xf>
    <xf numFmtId="0" fontId="12" fillId="0" borderId="4" xfId="0" applyFont="1" applyBorder="1"/>
    <xf numFmtId="0" fontId="5" fillId="0" borderId="0" xfId="0" applyFont="1" applyBorder="1" applyAlignment="1">
      <alignment horizontal="left"/>
    </xf>
    <xf numFmtId="0" fontId="6" fillId="0" borderId="0" xfId="0" applyFont="1" applyBorder="1"/>
    <xf numFmtId="0" fontId="6" fillId="0" borderId="5" xfId="0" applyFont="1" applyBorder="1"/>
    <xf numFmtId="0" fontId="5" fillId="0" borderId="4" xfId="0" applyFont="1" applyBorder="1"/>
    <xf numFmtId="165" fontId="6" fillId="0" borderId="5" xfId="0" applyNumberFormat="1" applyFont="1" applyFill="1" applyBorder="1"/>
    <xf numFmtId="165" fontId="0" fillId="0" borderId="0" xfId="0" applyNumberFormat="1" applyBorder="1"/>
    <xf numFmtId="0" fontId="0" fillId="0" borderId="5" xfId="0" applyBorder="1"/>
    <xf numFmtId="0" fontId="5" fillId="0" borderId="6" xfId="0" applyFont="1" applyBorder="1" applyAlignment="1">
      <alignment wrapText="1"/>
    </xf>
    <xf numFmtId="0" fontId="5" fillId="0" borderId="7" xfId="0" applyFont="1" applyBorder="1"/>
    <xf numFmtId="0" fontId="6" fillId="0" borderId="7" xfId="0" applyFont="1" applyBorder="1"/>
    <xf numFmtId="0" fontId="6" fillId="0" borderId="8" xfId="0" applyFont="1" applyBorder="1"/>
    <xf numFmtId="0" fontId="0" fillId="0" borderId="0" xfId="0"/>
    <xf numFmtId="0" fontId="25" fillId="0" borderId="10" xfId="0" applyFont="1" applyFill="1" applyBorder="1" applyAlignment="1">
      <alignment horizontal="center"/>
    </xf>
    <xf numFmtId="0" fontId="17" fillId="0" borderId="10" xfId="0" applyFont="1" applyFill="1" applyBorder="1" applyAlignment="1"/>
    <xf numFmtId="0" fontId="25" fillId="0" borderId="10" xfId="0" applyFont="1" applyFill="1" applyBorder="1" applyAlignment="1"/>
    <xf numFmtId="0" fontId="12" fillId="0" borderId="10" xfId="0" applyFont="1" applyBorder="1"/>
    <xf numFmtId="0" fontId="0" fillId="0" borderId="17" xfId="0" applyBorder="1"/>
    <xf numFmtId="0" fontId="26" fillId="0" borderId="0" xfId="0" applyFont="1"/>
    <xf numFmtId="0" fontId="17" fillId="0" borderId="18" xfId="0" applyFont="1" applyFill="1" applyBorder="1"/>
    <xf numFmtId="0" fontId="27" fillId="0" borderId="18" xfId="0" applyFont="1" applyBorder="1"/>
    <xf numFmtId="0" fontId="17" fillId="0" borderId="19" xfId="0" applyFont="1" applyBorder="1"/>
    <xf numFmtId="0" fontId="0" fillId="0" borderId="18" xfId="0" applyBorder="1"/>
    <xf numFmtId="0" fontId="12" fillId="0" borderId="16" xfId="0" applyFont="1" applyBorder="1" applyAlignment="1">
      <alignment horizontal="left" wrapText="1"/>
    </xf>
    <xf numFmtId="0" fontId="12" fillId="0" borderId="16" xfId="0" applyFont="1" applyBorder="1"/>
    <xf numFmtId="0" fontId="12" fillId="0" borderId="0" xfId="0" applyFont="1" applyBorder="1" applyAlignment="1">
      <alignment wrapText="1"/>
    </xf>
    <xf numFmtId="0" fontId="12" fillId="0" borderId="20" xfId="0" applyFont="1" applyBorder="1" applyAlignment="1">
      <alignment wrapText="1"/>
    </xf>
    <xf numFmtId="0" fontId="12" fillId="0" borderId="21" xfId="0" applyFont="1" applyBorder="1" applyAlignment="1">
      <alignment wrapText="1"/>
    </xf>
    <xf numFmtId="0" fontId="28" fillId="0" borderId="22" xfId="0" applyFont="1" applyBorder="1" applyAlignment="1">
      <alignment horizontal="left"/>
    </xf>
    <xf numFmtId="0" fontId="12" fillId="0" borderId="22" xfId="0" applyFont="1" applyBorder="1"/>
    <xf numFmtId="0" fontId="30" fillId="0" borderId="0" xfId="0" applyFont="1" applyAlignment="1">
      <alignment horizontal="left" vertical="top"/>
    </xf>
    <xf numFmtId="0" fontId="30" fillId="0" borderId="0" xfId="0" applyFont="1"/>
    <xf numFmtId="3" fontId="5" fillId="0" borderId="0" xfId="0" applyNumberFormat="1" applyFont="1" applyBorder="1"/>
    <xf numFmtId="3" fontId="5" fillId="0" borderId="0" xfId="0" applyNumberFormat="1" applyFont="1"/>
    <xf numFmtId="3" fontId="5" fillId="0" borderId="24" xfId="0" applyNumberFormat="1" applyFont="1" applyBorder="1"/>
    <xf numFmtId="3" fontId="5" fillId="0" borderId="0" xfId="0" applyNumberFormat="1" applyFont="1" applyBorder="1" applyAlignment="1">
      <alignment horizontal="center"/>
    </xf>
    <xf numFmtId="3" fontId="5" fillId="0" borderId="0" xfId="0" applyNumberFormat="1" applyFont="1" applyAlignment="1">
      <alignment horizontal="center"/>
    </xf>
    <xf numFmtId="3" fontId="5" fillId="0" borderId="24" xfId="0" applyNumberFormat="1" applyFont="1" applyBorder="1" applyAlignment="1">
      <alignment horizontal="center"/>
    </xf>
    <xf numFmtId="0" fontId="19" fillId="0" borderId="0" xfId="0" applyFont="1"/>
    <xf numFmtId="0" fontId="31" fillId="0" borderId="0" xfId="0" applyFont="1"/>
    <xf numFmtId="0" fontId="12" fillId="0" borderId="25" xfId="0" applyFont="1" applyBorder="1"/>
    <xf numFmtId="0" fontId="19" fillId="0" borderId="16" xfId="0" applyFont="1" applyBorder="1"/>
    <xf numFmtId="0" fontId="5" fillId="0" borderId="16" xfId="0" applyFont="1" applyBorder="1"/>
    <xf numFmtId="0" fontId="26" fillId="0" borderId="22" xfId="0" applyFont="1" applyBorder="1"/>
    <xf numFmtId="0" fontId="17" fillId="0" borderId="22" xfId="0" applyFont="1" applyFill="1" applyBorder="1"/>
    <xf numFmtId="0" fontId="27" fillId="0" borderId="22" xfId="0" applyFont="1" applyBorder="1"/>
    <xf numFmtId="0" fontId="17" fillId="0" borderId="23" xfId="0" applyFont="1" applyBorder="1"/>
    <xf numFmtId="0" fontId="12" fillId="0" borderId="0" xfId="0" applyFont="1" applyBorder="1" applyAlignment="1">
      <alignment horizontal="left" wrapText="1"/>
    </xf>
    <xf numFmtId="0" fontId="12" fillId="0" borderId="26" xfId="0" applyFont="1" applyBorder="1" applyAlignment="1">
      <alignment wrapText="1"/>
    </xf>
    <xf numFmtId="0" fontId="12" fillId="0" borderId="18" xfId="0" applyFont="1" applyBorder="1"/>
    <xf numFmtId="0" fontId="12" fillId="0" borderId="19" xfId="0" applyFont="1" applyBorder="1"/>
    <xf numFmtId="0" fontId="12" fillId="0" borderId="0" xfId="0" applyFont="1" applyBorder="1" applyAlignment="1">
      <alignment horizontal="right"/>
    </xf>
    <xf numFmtId="0" fontId="12" fillId="0" borderId="31" xfId="0" applyFont="1" applyBorder="1" applyAlignment="1">
      <alignment wrapText="1"/>
    </xf>
    <xf numFmtId="0" fontId="28" fillId="0" borderId="0" xfId="0" applyFont="1" applyAlignment="1">
      <alignment horizontal="left"/>
    </xf>
    <xf numFmtId="0" fontId="17" fillId="0" borderId="0" xfId="0" applyFont="1"/>
    <xf numFmtId="0" fontId="29" fillId="0" borderId="0" xfId="0" applyFont="1"/>
    <xf numFmtId="0" fontId="27" fillId="0" borderId="0" xfId="0" applyFont="1"/>
    <xf numFmtId="0" fontId="30" fillId="0" borderId="0" xfId="0" applyFont="1" applyAlignment="1">
      <alignment horizontal="right" vertical="top"/>
    </xf>
    <xf numFmtId="1" fontId="0" fillId="0" borderId="0" xfId="0" applyNumberFormat="1"/>
    <xf numFmtId="3" fontId="5" fillId="0" borderId="0" xfId="0" applyNumberFormat="1" applyFont="1" applyFill="1"/>
    <xf numFmtId="0" fontId="27" fillId="0" borderId="0" xfId="0" applyFont="1" applyFill="1"/>
    <xf numFmtId="3" fontId="5" fillId="0" borderId="0" xfId="0" applyNumberFormat="1" applyFont="1" applyFill="1" applyAlignment="1">
      <alignment horizontal="center"/>
    </xf>
    <xf numFmtId="0" fontId="5" fillId="0" borderId="0" xfId="0" applyFont="1" applyFill="1"/>
    <xf numFmtId="0" fontId="17" fillId="0" borderId="0" xfId="0" applyFont="1" applyFill="1" applyBorder="1"/>
    <xf numFmtId="0" fontId="17" fillId="0" borderId="24" xfId="0" applyFont="1" applyFill="1" applyBorder="1"/>
    <xf numFmtId="0" fontId="5" fillId="0" borderId="0" xfId="0" applyFont="1" applyFill="1" applyBorder="1"/>
    <xf numFmtId="0" fontId="0" fillId="0" borderId="0" xfId="0" applyFill="1"/>
    <xf numFmtId="0" fontId="27" fillId="0" borderId="0" xfId="0" applyFont="1" applyFill="1" applyBorder="1"/>
    <xf numFmtId="3" fontId="5" fillId="0" borderId="0" xfId="0" applyNumberFormat="1" applyFont="1" applyFill="1" applyBorder="1" applyAlignment="1">
      <alignment horizontal="center"/>
    </xf>
    <xf numFmtId="0" fontId="12" fillId="0" borderId="26" xfId="0" applyFont="1" applyBorder="1"/>
    <xf numFmtId="0" fontId="11" fillId="0" borderId="0" xfId="9219"/>
    <xf numFmtId="0" fontId="11" fillId="0" borderId="0" xfId="9219" applyBorder="1"/>
    <xf numFmtId="0" fontId="15" fillId="0" borderId="10" xfId="0" applyFont="1" applyBorder="1" applyAlignment="1">
      <alignment horizontal="center" vertical="center"/>
    </xf>
    <xf numFmtId="0" fontId="0" fillId="0" borderId="28" xfId="0" applyBorder="1"/>
    <xf numFmtId="0" fontId="0" fillId="0" borderId="27" xfId="0" applyBorder="1"/>
    <xf numFmtId="0" fontId="0" fillId="0" borderId="0" xfId="0"/>
    <xf numFmtId="0" fontId="12" fillId="0" borderId="0" xfId="0" applyFont="1"/>
    <xf numFmtId="0" fontId="0" fillId="0" borderId="25" xfId="0" applyBorder="1"/>
    <xf numFmtId="0" fontId="5" fillId="0" borderId="0" xfId="0" applyFont="1"/>
    <xf numFmtId="0" fontId="0" fillId="0" borderId="0" xfId="0" applyBorder="1"/>
    <xf numFmtId="0" fontId="5" fillId="0" borderId="0" xfId="0" applyFont="1" applyBorder="1"/>
    <xf numFmtId="0" fontId="0" fillId="0" borderId="22" xfId="0" applyBorder="1"/>
    <xf numFmtId="0" fontId="0" fillId="0" borderId="26" xfId="0" applyBorder="1"/>
    <xf numFmtId="0" fontId="0" fillId="0" borderId="16" xfId="0" applyBorder="1"/>
    <xf numFmtId="0" fontId="0" fillId="0" borderId="24" xfId="0" applyBorder="1"/>
    <xf numFmtId="0" fontId="0" fillId="0" borderId="23" xfId="0" applyBorder="1"/>
    <xf numFmtId="0" fontId="0" fillId="0" borderId="45" xfId="0" applyBorder="1"/>
    <xf numFmtId="0" fontId="0" fillId="0" borderId="46" xfId="0" applyBorder="1"/>
    <xf numFmtId="0" fontId="12" fillId="0" borderId="23" xfId="0" applyFont="1" applyBorder="1"/>
    <xf numFmtId="0" fontId="0" fillId="0" borderId="30" xfId="0" applyBorder="1"/>
    <xf numFmtId="0" fontId="0" fillId="0" borderId="29" xfId="0" applyBorder="1"/>
    <xf numFmtId="0" fontId="5" fillId="0" borderId="46" xfId="0" applyFont="1" applyBorder="1"/>
    <xf numFmtId="0" fontId="20" fillId="0" borderId="0" xfId="0" applyFont="1"/>
    <xf numFmtId="0" fontId="12" fillId="0" borderId="24" xfId="0" applyFont="1" applyBorder="1"/>
    <xf numFmtId="0" fontId="14" fillId="0" borderId="26" xfId="0" applyFont="1" applyBorder="1"/>
    <xf numFmtId="0" fontId="57" fillId="0" borderId="0" xfId="0" applyFont="1"/>
    <xf numFmtId="0" fontId="0" fillId="0" borderId="47" xfId="0" applyBorder="1"/>
    <xf numFmtId="0" fontId="5" fillId="0" borderId="29" xfId="0" applyFont="1" applyBorder="1"/>
    <xf numFmtId="0" fontId="5" fillId="0" borderId="47" xfId="0" applyFont="1" applyBorder="1"/>
    <xf numFmtId="0" fontId="14" fillId="0" borderId="0" xfId="0" applyFont="1"/>
    <xf numFmtId="0" fontId="5" fillId="0" borderId="45" xfId="0" applyFont="1" applyBorder="1"/>
    <xf numFmtId="0" fontId="5" fillId="0" borderId="25" xfId="0" applyFont="1" applyBorder="1"/>
    <xf numFmtId="0" fontId="0" fillId="0" borderId="15" xfId="0" applyBorder="1"/>
    <xf numFmtId="0" fontId="58" fillId="0" borderId="0" xfId="0" applyFont="1" applyBorder="1"/>
    <xf numFmtId="0" fontId="14" fillId="0" borderId="24" xfId="0" applyFont="1" applyBorder="1"/>
    <xf numFmtId="0" fontId="5" fillId="0" borderId="30" xfId="0" applyFont="1" applyBorder="1"/>
    <xf numFmtId="0" fontId="23" fillId="0" borderId="0" xfId="0" applyFont="1"/>
    <xf numFmtId="0" fontId="59" fillId="0" borderId="0" xfId="0" applyFont="1"/>
    <xf numFmtId="0" fontId="13" fillId="0" borderId="0" xfId="0" applyFont="1" applyFill="1"/>
    <xf numFmtId="0" fontId="60" fillId="0" borderId="0" xfId="0" applyFont="1"/>
    <xf numFmtId="0" fontId="17" fillId="0" borderId="0" xfId="0" applyFont="1" applyAlignment="1">
      <alignment horizontal="right"/>
    </xf>
    <xf numFmtId="3" fontId="0" fillId="0" borderId="0" xfId="0" applyNumberFormat="1" applyFill="1"/>
    <xf numFmtId="0" fontId="13" fillId="0" borderId="0" xfId="0" applyFont="1"/>
    <xf numFmtId="0" fontId="25" fillId="0" borderId="15" xfId="0" applyFont="1" applyBorder="1" applyAlignment="1">
      <alignment horizontal="center"/>
    </xf>
    <xf numFmtId="0" fontId="61" fillId="0" borderId="0" xfId="0" applyFont="1" applyAlignment="1">
      <alignment horizontal="center"/>
    </xf>
    <xf numFmtId="0" fontId="62" fillId="0" borderId="0" xfId="0" applyFont="1" applyAlignment="1">
      <alignment horizontal="center"/>
    </xf>
    <xf numFmtId="0" fontId="12" fillId="0" borderId="34" xfId="0" applyFont="1" applyBorder="1" applyAlignment="1">
      <alignment wrapText="1"/>
    </xf>
    <xf numFmtId="0" fontId="17" fillId="0" borderId="18" xfId="0" applyFont="1" applyBorder="1"/>
    <xf numFmtId="0" fontId="12" fillId="0" borderId="35" xfId="0" applyFont="1" applyBorder="1"/>
    <xf numFmtId="0" fontId="5" fillId="0" borderId="7" xfId="10380" applyFont="1" applyBorder="1"/>
    <xf numFmtId="0" fontId="61" fillId="0" borderId="10" xfId="10380" applyFont="1" applyFill="1" applyBorder="1" applyAlignment="1">
      <alignment horizontal="left"/>
    </xf>
    <xf numFmtId="0" fontId="17" fillId="0" borderId="10" xfId="10380" applyFont="1" applyFill="1" applyBorder="1" applyAlignment="1">
      <alignment horizontal="center"/>
    </xf>
    <xf numFmtId="0" fontId="17" fillId="0" borderId="10" xfId="10380" applyFont="1" applyFill="1" applyBorder="1" applyAlignment="1">
      <alignment horizontal="left"/>
    </xf>
    <xf numFmtId="0" fontId="61" fillId="0" borderId="10" xfId="10380" applyFont="1" applyFill="1" applyBorder="1" applyAlignment="1">
      <alignment horizontal="right"/>
    </xf>
    <xf numFmtId="0" fontId="5" fillId="0" borderId="10" xfId="10380" applyFont="1" applyBorder="1" applyAlignment="1">
      <alignment horizontal="right"/>
    </xf>
    <xf numFmtId="0" fontId="5" fillId="0" borderId="0" xfId="10380"/>
    <xf numFmtId="0" fontId="5" fillId="0" borderId="0" xfId="10380" applyAlignment="1">
      <alignment horizontal="left"/>
    </xf>
    <xf numFmtId="0" fontId="5" fillId="0" borderId="0" xfId="10380" applyAlignment="1">
      <alignment horizontal="right"/>
    </xf>
    <xf numFmtId="0" fontId="12" fillId="0" borderId="0" xfId="10380" applyFont="1" applyBorder="1" applyAlignment="1">
      <alignment horizontal="right"/>
    </xf>
    <xf numFmtId="0" fontId="5" fillId="0" borderId="48" xfId="10380" applyBorder="1" applyAlignment="1">
      <alignment horizontal="right"/>
    </xf>
    <xf numFmtId="0" fontId="5" fillId="0" borderId="2" xfId="10380" applyBorder="1" applyAlignment="1">
      <alignment horizontal="right"/>
    </xf>
    <xf numFmtId="0" fontId="5" fillId="0" borderId="22" xfId="10380" applyBorder="1"/>
    <xf numFmtId="0" fontId="5" fillId="0" borderId="22" xfId="10380" applyFont="1" applyBorder="1" applyAlignment="1">
      <alignment horizontal="center"/>
    </xf>
    <xf numFmtId="0" fontId="17" fillId="0" borderId="18" xfId="10380" applyFont="1" applyFill="1" applyBorder="1" applyAlignment="1">
      <alignment horizontal="left"/>
    </xf>
    <xf numFmtId="0" fontId="23" fillId="0" borderId="18" xfId="10380" applyFont="1" applyFill="1" applyBorder="1" applyAlignment="1">
      <alignment horizontal="right"/>
    </xf>
    <xf numFmtId="0" fontId="5" fillId="0" borderId="18" xfId="10380" applyBorder="1" applyAlignment="1">
      <alignment horizontal="right"/>
    </xf>
    <xf numFmtId="0" fontId="5" fillId="0" borderId="49" xfId="10380" applyBorder="1" applyAlignment="1">
      <alignment horizontal="right"/>
    </xf>
    <xf numFmtId="0" fontId="17" fillId="0" borderId="19" xfId="10380" applyFont="1" applyBorder="1" applyAlignment="1">
      <alignment horizontal="left"/>
    </xf>
    <xf numFmtId="0" fontId="5" fillId="0" borderId="0" xfId="10380" applyBorder="1" applyAlignment="1">
      <alignment horizontal="right"/>
    </xf>
    <xf numFmtId="0" fontId="5" fillId="0" borderId="15" xfId="10380" applyBorder="1"/>
    <xf numFmtId="0" fontId="12" fillId="0" borderId="22" xfId="10380" applyFont="1" applyBorder="1" applyAlignment="1">
      <alignment horizontal="left"/>
    </xf>
    <xf numFmtId="0" fontId="12" fillId="0" borderId="22" xfId="10380" applyFont="1" applyBorder="1"/>
    <xf numFmtId="0" fontId="12" fillId="0" borderId="22" xfId="10380" applyFont="1" applyFill="1" applyBorder="1" applyAlignment="1">
      <alignment horizontal="left" wrapText="1"/>
    </xf>
    <xf numFmtId="0" fontId="12" fillId="0" borderId="22" xfId="10380" applyFont="1" applyBorder="1" applyAlignment="1">
      <alignment wrapText="1"/>
    </xf>
    <xf numFmtId="0" fontId="12" fillId="0" borderId="50" xfId="10380" applyFont="1" applyBorder="1" applyAlignment="1">
      <alignment wrapText="1"/>
    </xf>
    <xf numFmtId="0" fontId="5" fillId="0" borderId="0" xfId="10380" applyBorder="1"/>
    <xf numFmtId="0" fontId="5" fillId="0" borderId="0" xfId="10380" applyFont="1"/>
    <xf numFmtId="0" fontId="5" fillId="0" borderId="0" xfId="10380" applyFill="1"/>
    <xf numFmtId="0" fontId="17" fillId="0" borderId="0" xfId="10380" applyFont="1"/>
    <xf numFmtId="0" fontId="5" fillId="0" borderId="0" xfId="10380" applyFont="1" applyAlignment="1">
      <alignment horizontal="right"/>
    </xf>
    <xf numFmtId="166" fontId="5" fillId="0" borderId="0" xfId="10380" applyNumberFormat="1"/>
    <xf numFmtId="0" fontId="0" fillId="0" borderId="0" xfId="0"/>
    <xf numFmtId="0" fontId="25" fillId="0" borderId="10" xfId="10383" applyFont="1" applyFill="1" applyBorder="1" applyAlignment="1">
      <alignment horizontal="center"/>
    </xf>
    <xf numFmtId="0" fontId="17" fillId="0" borderId="10" xfId="10383" applyFont="1" applyFill="1" applyBorder="1" applyAlignment="1">
      <alignment horizontal="center"/>
    </xf>
    <xf numFmtId="0" fontId="17" fillId="0" borderId="10" xfId="10383" applyFont="1" applyFill="1" applyBorder="1" applyAlignment="1"/>
    <xf numFmtId="0" fontId="25" fillId="0" borderId="10" xfId="10383" applyFont="1" applyFill="1" applyBorder="1" applyAlignment="1"/>
    <xf numFmtId="0" fontId="12" fillId="0" borderId="10" xfId="10383" applyFont="1" applyBorder="1"/>
    <xf numFmtId="0" fontId="5" fillId="0" borderId="10" xfId="10383" applyBorder="1"/>
    <xf numFmtId="0" fontId="5" fillId="0" borderId="0" xfId="10383"/>
    <xf numFmtId="0" fontId="12" fillId="0" borderId="0" xfId="10383" applyFont="1" applyBorder="1"/>
    <xf numFmtId="0" fontId="5" fillId="0" borderId="17" xfId="10383" applyBorder="1"/>
    <xf numFmtId="0" fontId="26" fillId="0" borderId="0" xfId="10383" applyFont="1"/>
    <xf numFmtId="0" fontId="5" fillId="0" borderId="0" xfId="10383" applyFont="1" applyBorder="1" applyAlignment="1">
      <alignment horizontal="center"/>
    </xf>
    <xf numFmtId="0" fontId="17" fillId="0" borderId="18" xfId="10383" applyFont="1" applyFill="1" applyBorder="1"/>
    <xf numFmtId="0" fontId="27" fillId="0" borderId="18" xfId="10383" applyFont="1" applyBorder="1"/>
    <xf numFmtId="0" fontId="17" fillId="0" borderId="19" xfId="10383" applyFont="1" applyBorder="1"/>
    <xf numFmtId="0" fontId="5" fillId="0" borderId="18" xfId="10383" applyBorder="1"/>
    <xf numFmtId="0" fontId="12" fillId="0" borderId="16" xfId="10383" applyFont="1" applyBorder="1" applyAlignment="1">
      <alignment horizontal="left" wrapText="1"/>
    </xf>
    <xf numFmtId="0" fontId="12" fillId="0" borderId="16" xfId="10383" applyFont="1" applyBorder="1"/>
    <xf numFmtId="0" fontId="12" fillId="0" borderId="0" xfId="10383" applyFont="1" applyBorder="1" applyAlignment="1">
      <alignment wrapText="1"/>
    </xf>
    <xf numFmtId="0" fontId="12" fillId="0" borderId="21" xfId="10383" applyFont="1" applyBorder="1" applyAlignment="1">
      <alignment wrapText="1"/>
    </xf>
    <xf numFmtId="0" fontId="12" fillId="0" borderId="34" xfId="10383" applyFont="1" applyBorder="1" applyAlignment="1">
      <alignment wrapText="1"/>
    </xf>
    <xf numFmtId="0" fontId="28" fillId="0" borderId="22" xfId="10383" applyFont="1" applyBorder="1" applyAlignment="1">
      <alignment horizontal="left"/>
    </xf>
    <xf numFmtId="0" fontId="12" fillId="0" borderId="22" xfId="10383" applyFont="1" applyBorder="1"/>
    <xf numFmtId="0" fontId="12" fillId="0" borderId="35" xfId="10383" applyFont="1" applyBorder="1"/>
    <xf numFmtId="0" fontId="30" fillId="0" borderId="0" xfId="10383" applyFont="1" applyAlignment="1">
      <alignment horizontal="left" vertical="top"/>
    </xf>
    <xf numFmtId="0" fontId="30" fillId="0" borderId="0" xfId="10383" applyFont="1"/>
    <xf numFmtId="3" fontId="5" fillId="0" borderId="0" xfId="10383" applyNumberFormat="1" applyFont="1" applyFill="1" applyBorder="1" applyAlignment="1">
      <alignment horizontal="center"/>
    </xf>
    <xf numFmtId="3" fontId="5" fillId="0" borderId="0" xfId="10383" applyNumberFormat="1" applyFont="1" applyFill="1"/>
    <xf numFmtId="3" fontId="5" fillId="0" borderId="0" xfId="10383" applyNumberFormat="1" applyFont="1" applyFill="1" applyBorder="1"/>
    <xf numFmtId="3" fontId="5" fillId="0" borderId="0" xfId="10383" applyNumberFormat="1" applyFont="1" applyFill="1" applyAlignment="1">
      <alignment horizontal="center"/>
    </xf>
    <xf numFmtId="3" fontId="5" fillId="0" borderId="24" xfId="10383" applyNumberFormat="1" applyFont="1" applyFill="1" applyBorder="1" applyAlignment="1">
      <alignment horizontal="center"/>
    </xf>
    <xf numFmtId="3" fontId="5" fillId="0" borderId="24" xfId="10383" applyNumberFormat="1" applyFont="1" applyFill="1" applyBorder="1"/>
    <xf numFmtId="0" fontId="5" fillId="0" borderId="0" xfId="10383" applyFont="1" applyBorder="1"/>
    <xf numFmtId="0" fontId="5" fillId="0" borderId="25" xfId="10383" applyFont="1" applyBorder="1"/>
    <xf numFmtId="0" fontId="5" fillId="0" borderId="16" xfId="10383" applyFont="1" applyBorder="1"/>
    <xf numFmtId="0" fontId="12" fillId="0" borderId="0" xfId="10383" applyFont="1" applyBorder="1" applyAlignment="1">
      <alignment horizontal="right"/>
    </xf>
    <xf numFmtId="0" fontId="5" fillId="0" borderId="0" xfId="10383" applyFont="1"/>
    <xf numFmtId="165" fontId="5" fillId="0" borderId="0" xfId="10361" applyNumberFormat="1" applyFont="1"/>
    <xf numFmtId="165" fontId="5" fillId="0" borderId="0" xfId="10361" applyNumberFormat="1" applyFont="1" applyBorder="1"/>
    <xf numFmtId="0" fontId="19" fillId="0" borderId="0" xfId="10383" applyFont="1"/>
    <xf numFmtId="0" fontId="12" fillId="0" borderId="0" xfId="10383" applyFont="1"/>
    <xf numFmtId="0" fontId="25" fillId="0" borderId="10" xfId="0" applyFont="1" applyFill="1" applyBorder="1" applyAlignment="1">
      <alignment horizontal="left"/>
    </xf>
    <xf numFmtId="0" fontId="25" fillId="0" borderId="10" xfId="0" applyFont="1" applyFill="1" applyBorder="1" applyAlignment="1">
      <alignment horizontal="right"/>
    </xf>
    <xf numFmtId="0" fontId="12" fillId="0" borderId="10" xfId="0" applyFont="1" applyBorder="1" applyAlignment="1">
      <alignment horizontal="right"/>
    </xf>
    <xf numFmtId="0" fontId="0" fillId="0" borderId="10" xfId="0" applyBorder="1" applyAlignment="1">
      <alignment horizontal="right"/>
    </xf>
    <xf numFmtId="0" fontId="0" fillId="0" borderId="0" xfId="0" applyAlignment="1">
      <alignment horizontal="left"/>
    </xf>
    <xf numFmtId="0" fontId="0" fillId="0" borderId="48" xfId="0" applyBorder="1" applyAlignment="1">
      <alignment horizontal="right"/>
    </xf>
    <xf numFmtId="0" fontId="0" fillId="0" borderId="2" xfId="0" applyBorder="1" applyAlignment="1">
      <alignment horizontal="right"/>
    </xf>
    <xf numFmtId="0" fontId="26" fillId="0" borderId="0" xfId="0" applyFont="1" applyAlignment="1">
      <alignment horizontal="left"/>
    </xf>
    <xf numFmtId="0" fontId="17" fillId="0" borderId="18" xfId="0" applyFont="1" applyFill="1" applyBorder="1" applyAlignment="1">
      <alignment horizontal="left"/>
    </xf>
    <xf numFmtId="0" fontId="23" fillId="0" borderId="18" xfId="0" applyFont="1" applyFill="1" applyBorder="1" applyAlignment="1">
      <alignment horizontal="right"/>
    </xf>
    <xf numFmtId="0" fontId="0" fillId="0" borderId="18" xfId="0" applyBorder="1" applyAlignment="1">
      <alignment horizontal="right"/>
    </xf>
    <xf numFmtId="0" fontId="0" fillId="0" borderId="49" xfId="0" applyBorder="1" applyAlignment="1">
      <alignment horizontal="right"/>
    </xf>
    <xf numFmtId="0" fontId="17" fillId="0" borderId="19" xfId="0" applyFont="1" applyBorder="1" applyAlignment="1">
      <alignment horizontal="left"/>
    </xf>
    <xf numFmtId="0" fontId="12" fillId="0" borderId="20" xfId="0" applyFont="1" applyBorder="1" applyAlignment="1">
      <alignment horizontal="left" wrapText="1"/>
    </xf>
    <xf numFmtId="0" fontId="12" fillId="0" borderId="22" xfId="0" applyFont="1" applyBorder="1" applyAlignment="1">
      <alignment horizontal="left"/>
    </xf>
    <xf numFmtId="0" fontId="12" fillId="0" borderId="35" xfId="0" applyFont="1" applyBorder="1" applyAlignment="1">
      <alignment horizontal="left"/>
    </xf>
    <xf numFmtId="3" fontId="5" fillId="0" borderId="0" xfId="0" applyNumberFormat="1" applyFont="1" applyBorder="1" applyAlignment="1">
      <alignment horizontal="right"/>
    </xf>
    <xf numFmtId="3" fontId="5" fillId="0" borderId="0" xfId="0" applyNumberFormat="1" applyFont="1" applyAlignment="1">
      <alignment horizontal="right"/>
    </xf>
    <xf numFmtId="0" fontId="28" fillId="0" borderId="0" xfId="0" applyFont="1" applyBorder="1" applyAlignment="1">
      <alignment horizontal="left"/>
    </xf>
    <xf numFmtId="0" fontId="12" fillId="0" borderId="0" xfId="0" applyFont="1" applyBorder="1" applyAlignment="1">
      <alignment horizontal="left"/>
    </xf>
    <xf numFmtId="0" fontId="30" fillId="0" borderId="0" xfId="0" applyFont="1" applyAlignment="1">
      <alignment wrapText="1"/>
    </xf>
    <xf numFmtId="0" fontId="30" fillId="0" borderId="0" xfId="0" applyFont="1" applyFill="1" applyAlignment="1">
      <alignment horizontal="left" vertical="top"/>
    </xf>
    <xf numFmtId="0" fontId="30" fillId="0" borderId="0" xfId="0" applyFont="1" applyFill="1" applyAlignment="1">
      <alignment wrapText="1"/>
    </xf>
    <xf numFmtId="3" fontId="5" fillId="0" borderId="24" xfId="0" applyNumberFormat="1" applyFont="1" applyFill="1" applyBorder="1" applyAlignment="1">
      <alignment horizontal="right"/>
    </xf>
    <xf numFmtId="0" fontId="30" fillId="0" borderId="0" xfId="0" applyFont="1" applyFill="1"/>
    <xf numFmtId="0" fontId="30" fillId="0" borderId="0" xfId="10380" applyFont="1"/>
    <xf numFmtId="3" fontId="5" fillId="0" borderId="24" xfId="0" applyNumberFormat="1" applyFont="1" applyFill="1" applyBorder="1" applyAlignment="1">
      <alignment horizontal="center"/>
    </xf>
    <xf numFmtId="0" fontId="17" fillId="0" borderId="0" xfId="10385" applyFont="1"/>
    <xf numFmtId="0" fontId="5" fillId="0" borderId="0" xfId="10385" applyFont="1" applyAlignment="1">
      <alignment horizontal="right"/>
    </xf>
    <xf numFmtId="0" fontId="30" fillId="0" borderId="0" xfId="10380" applyFont="1" applyAlignment="1"/>
    <xf numFmtId="0" fontId="5" fillId="0" borderId="0" xfId="10380" applyFont="1" applyAlignment="1">
      <alignment horizontal="left"/>
    </xf>
    <xf numFmtId="0" fontId="12" fillId="0" borderId="0" xfId="10380" applyFont="1" applyAlignment="1">
      <alignment horizontal="right"/>
    </xf>
    <xf numFmtId="0" fontId="33" fillId="0" borderId="0" xfId="0" applyFont="1" applyBorder="1"/>
    <xf numFmtId="3" fontId="12" fillId="0" borderId="22" xfId="0" applyNumberFormat="1" applyFont="1" applyBorder="1" applyAlignment="1">
      <alignment horizontal="right"/>
    </xf>
    <xf numFmtId="3" fontId="12" fillId="0" borderId="0" xfId="0" applyNumberFormat="1" applyFont="1" applyBorder="1" applyAlignment="1">
      <alignment horizontal="right"/>
    </xf>
    <xf numFmtId="0" fontId="17" fillId="0" borderId="0" xfId="0" applyFont="1" applyBorder="1"/>
    <xf numFmtId="3" fontId="35" fillId="0" borderId="0" xfId="0" applyNumberFormat="1" applyFont="1" applyBorder="1" applyAlignment="1">
      <alignment horizontal="right"/>
    </xf>
    <xf numFmtId="0" fontId="6" fillId="0" borderId="0" xfId="0" applyFont="1" applyFill="1" applyBorder="1"/>
    <xf numFmtId="0" fontId="17" fillId="0" borderId="0" xfId="0" applyFont="1" applyAlignment="1">
      <alignment horizontal="left"/>
    </xf>
    <xf numFmtId="0" fontId="5" fillId="0" borderId="0" xfId="0" applyFont="1" applyAlignment="1">
      <alignment horizontal="right"/>
    </xf>
    <xf numFmtId="0" fontId="30" fillId="0" borderId="0" xfId="0" applyFont="1" applyAlignment="1">
      <alignment horizontal="left"/>
    </xf>
    <xf numFmtId="0" fontId="12" fillId="0" borderId="0" xfId="0" applyFont="1" applyAlignment="1">
      <alignment horizontal="right"/>
    </xf>
    <xf numFmtId="3" fontId="35" fillId="0" borderId="0" xfId="0" applyNumberFormat="1" applyFont="1" applyAlignment="1">
      <alignment horizontal="right"/>
    </xf>
    <xf numFmtId="0" fontId="0" fillId="0" borderId="22" xfId="0" applyBorder="1" applyAlignment="1">
      <alignment horizontal="left"/>
    </xf>
    <xf numFmtId="0" fontId="33" fillId="0" borderId="22" xfId="10380" applyFont="1" applyBorder="1"/>
    <xf numFmtId="0" fontId="5" fillId="0" borderId="22" xfId="10380" applyFont="1" applyBorder="1" applyAlignment="1">
      <alignment horizontal="right"/>
    </xf>
    <xf numFmtId="0" fontId="5" fillId="0" borderId="0" xfId="10380" applyFont="1" applyBorder="1" applyAlignment="1">
      <alignment horizontal="center"/>
    </xf>
    <xf numFmtId="0" fontId="17" fillId="0" borderId="51" xfId="10380" applyFont="1" applyBorder="1" applyAlignment="1">
      <alignment horizontal="left"/>
    </xf>
    <xf numFmtId="0" fontId="12" fillId="0" borderId="16" xfId="10380" applyFont="1" applyBorder="1"/>
    <xf numFmtId="0" fontId="12" fillId="0" borderId="0" xfId="10380" applyFont="1" applyBorder="1" applyAlignment="1">
      <alignment horizontal="left" wrapText="1"/>
    </xf>
    <xf numFmtId="0" fontId="12" fillId="0" borderId="24" xfId="10380" applyFont="1" applyBorder="1" applyAlignment="1">
      <alignment horizontal="left" wrapText="1"/>
    </xf>
    <xf numFmtId="0" fontId="12" fillId="0" borderId="23" xfId="10380" applyFont="1" applyBorder="1" applyAlignment="1">
      <alignment horizontal="left"/>
    </xf>
    <xf numFmtId="0" fontId="5" fillId="0" borderId="0" xfId="10380" applyFont="1" applyProtection="1"/>
    <xf numFmtId="0" fontId="5" fillId="0" borderId="0" xfId="10380" applyFont="1" applyAlignment="1" applyProtection="1">
      <alignment horizontal="right"/>
    </xf>
    <xf numFmtId="0" fontId="5" fillId="0" borderId="24" xfId="10380" applyFont="1" applyBorder="1" applyAlignment="1">
      <alignment horizontal="right"/>
    </xf>
    <xf numFmtId="0" fontId="5" fillId="0" borderId="0" xfId="10380" applyFont="1" applyBorder="1" applyAlignment="1">
      <alignment horizontal="right"/>
    </xf>
    <xf numFmtId="0" fontId="17" fillId="0" borderId="0" xfId="10380" applyFont="1" applyAlignment="1">
      <alignment horizontal="left"/>
    </xf>
    <xf numFmtId="0" fontId="5" fillId="0" borderId="0" xfId="10380" applyFont="1" applyAlignment="1" applyProtection="1">
      <alignment horizontal="left"/>
    </xf>
    <xf numFmtId="0" fontId="33" fillId="0" borderId="0" xfId="10380" applyFont="1" applyBorder="1"/>
    <xf numFmtId="3" fontId="12" fillId="0" borderId="22" xfId="10380" applyNumberFormat="1" applyFont="1" applyBorder="1" applyAlignment="1">
      <alignment horizontal="right"/>
    </xf>
    <xf numFmtId="0" fontId="12" fillId="0" borderId="0" xfId="10380" applyFont="1" applyBorder="1"/>
    <xf numFmtId="3" fontId="12" fillId="0" borderId="0" xfId="10380" applyNumberFormat="1" applyFont="1" applyBorder="1" applyAlignment="1">
      <alignment horizontal="right"/>
    </xf>
    <xf numFmtId="0" fontId="17" fillId="0" borderId="0" xfId="10380" applyFont="1" applyBorder="1"/>
    <xf numFmtId="3" fontId="5" fillId="0" borderId="0" xfId="10380" applyNumberFormat="1" applyFont="1" applyBorder="1" applyAlignment="1">
      <alignment horizontal="right"/>
    </xf>
    <xf numFmtId="3" fontId="5" fillId="0" borderId="0" xfId="10380" applyNumberFormat="1" applyFont="1" applyFill="1" applyBorder="1" applyAlignment="1">
      <alignment horizontal="right"/>
    </xf>
    <xf numFmtId="3" fontId="12" fillId="0" borderId="0" xfId="10380" applyNumberFormat="1" applyFont="1" applyFill="1" applyBorder="1" applyAlignment="1">
      <alignment horizontal="right"/>
    </xf>
    <xf numFmtId="3" fontId="35" fillId="0" borderId="0" xfId="10380" applyNumberFormat="1" applyFont="1" applyFill="1" applyBorder="1" applyAlignment="1">
      <alignment horizontal="right"/>
    </xf>
    <xf numFmtId="0" fontId="5" fillId="0" borderId="0" xfId="10380" applyFont="1" applyBorder="1"/>
    <xf numFmtId="0" fontId="17" fillId="0" borderId="0" xfId="10380" applyFont="1" applyFill="1" applyBorder="1"/>
    <xf numFmtId="0" fontId="0" fillId="0" borderId="0" xfId="0"/>
    <xf numFmtId="0" fontId="17" fillId="0" borderId="10" xfId="0" applyFont="1" applyFill="1" applyBorder="1" applyAlignment="1">
      <alignment horizontal="center"/>
    </xf>
    <xf numFmtId="167" fontId="64" fillId="0" borderId="0" xfId="10282" quotePrefix="1" applyNumberFormat="1" applyFont="1" applyBorder="1" applyAlignment="1">
      <alignment horizontal="right" vertical="center"/>
    </xf>
    <xf numFmtId="3" fontId="5" fillId="0" borderId="0" xfId="10282" applyNumberFormat="1" applyBorder="1"/>
    <xf numFmtId="0" fontId="5" fillId="0" borderId="0" xfId="10282" applyBorder="1"/>
    <xf numFmtId="0" fontId="5" fillId="0" borderId="4" xfId="0" applyFont="1" applyBorder="1" applyAlignment="1">
      <alignment vertical="justify"/>
    </xf>
    <xf numFmtId="0" fontId="17" fillId="0" borderId="5" xfId="0" applyFont="1" applyFill="1" applyBorder="1" applyAlignment="1">
      <alignment horizontal="center"/>
    </xf>
    <xf numFmtId="0" fontId="18" fillId="0" borderId="4" xfId="0" applyFont="1" applyBorder="1"/>
    <xf numFmtId="3" fontId="5" fillId="0" borderId="0" xfId="0" applyNumberFormat="1" applyFont="1" applyBorder="1" applyAlignment="1">
      <alignment horizontal="right" vertical="justify"/>
    </xf>
    <xf numFmtId="169" fontId="30" fillId="0" borderId="5" xfId="0" applyNumberFormat="1" applyFont="1" applyBorder="1" applyAlignment="1">
      <alignment vertical="justify"/>
    </xf>
    <xf numFmtId="0" fontId="5" fillId="0" borderId="4" xfId="0" applyFont="1" applyBorder="1" applyAlignment="1">
      <alignment horizontal="left" vertical="justify"/>
    </xf>
    <xf numFmtId="3" fontId="12" fillId="0" borderId="0" xfId="0" applyNumberFormat="1" applyFont="1" applyBorder="1" applyAlignment="1">
      <alignment horizontal="right" vertical="justify"/>
    </xf>
    <xf numFmtId="0" fontId="18" fillId="0" borderId="4" xfId="0" applyFont="1" applyBorder="1" applyAlignment="1"/>
    <xf numFmtId="3" fontId="66" fillId="0" borderId="5" xfId="0" applyNumberFormat="1" applyFont="1" applyBorder="1"/>
    <xf numFmtId="0" fontId="5" fillId="0" borderId="4" xfId="0" applyFont="1" applyBorder="1" applyAlignment="1">
      <alignment vertical="center" wrapText="1"/>
    </xf>
    <xf numFmtId="169" fontId="12" fillId="0" borderId="0" xfId="10357" applyNumberFormat="1" applyFont="1" applyBorder="1" applyAlignment="1">
      <alignment horizontal="center" vertical="justify"/>
    </xf>
    <xf numFmtId="165" fontId="12" fillId="0" borderId="0" xfId="10357" applyNumberFormat="1" applyFont="1" applyBorder="1" applyAlignment="1">
      <alignment horizontal="center" vertical="justify"/>
    </xf>
    <xf numFmtId="0" fontId="5" fillId="0" borderId="4" xfId="0" applyFont="1" applyBorder="1" applyAlignment="1">
      <alignment horizontal="right" vertical="justify"/>
    </xf>
    <xf numFmtId="0" fontId="35" fillId="0" borderId="0" xfId="0" applyFont="1" applyBorder="1" applyAlignment="1">
      <alignment horizontal="center"/>
    </xf>
    <xf numFmtId="0" fontId="18" fillId="0" borderId="4" xfId="0" applyFont="1" applyFill="1" applyBorder="1" applyAlignment="1">
      <alignment vertical="center"/>
    </xf>
    <xf numFmtId="165" fontId="5" fillId="0" borderId="0" xfId="10357" applyNumberFormat="1" applyFont="1" applyBorder="1" applyAlignment="1">
      <alignment horizontal="right"/>
    </xf>
    <xf numFmtId="0" fontId="5" fillId="0" borderId="5" xfId="0" applyFont="1" applyBorder="1"/>
    <xf numFmtId="169" fontId="12" fillId="0" borderId="0" xfId="0" applyNumberFormat="1" applyFont="1" applyBorder="1" applyAlignment="1">
      <alignment horizontal="center" vertical="justify"/>
    </xf>
    <xf numFmtId="0" fontId="5" fillId="0" borderId="5" xfId="0" applyFont="1" applyBorder="1" applyAlignment="1">
      <alignment horizontal="right"/>
    </xf>
    <xf numFmtId="0" fontId="5" fillId="0" borderId="0" xfId="0" applyFont="1" applyBorder="1" applyAlignment="1">
      <alignment horizontal="right"/>
    </xf>
    <xf numFmtId="165" fontId="35" fillId="0" borderId="0" xfId="10357" applyNumberFormat="1" applyFont="1" applyBorder="1" applyAlignment="1">
      <alignment horizontal="right"/>
    </xf>
    <xf numFmtId="3" fontId="28" fillId="0" borderId="0" xfId="0" applyNumberFormat="1" applyFont="1" applyBorder="1" applyAlignment="1">
      <alignment horizontal="right" vertical="top" wrapText="1"/>
    </xf>
    <xf numFmtId="165" fontId="5" fillId="0" borderId="5" xfId="10357" applyNumberFormat="1" applyFont="1" applyBorder="1" applyAlignment="1">
      <alignment horizontal="right"/>
    </xf>
    <xf numFmtId="0" fontId="35" fillId="0" borderId="0" xfId="0" applyFont="1" applyBorder="1" applyAlignment="1">
      <alignment horizontal="right"/>
    </xf>
    <xf numFmtId="0" fontId="5" fillId="0" borderId="4" xfId="0" applyFont="1" applyBorder="1" applyAlignment="1">
      <alignment horizontal="right"/>
    </xf>
    <xf numFmtId="165" fontId="12" fillId="0" borderId="0" xfId="10357" applyNumberFormat="1" applyFont="1" applyBorder="1" applyAlignment="1">
      <alignment horizontal="right"/>
    </xf>
    <xf numFmtId="165" fontId="12" fillId="0" borderId="0" xfId="10357" applyNumberFormat="1" applyFont="1" applyBorder="1"/>
    <xf numFmtId="0" fontId="12" fillId="0" borderId="4" xfId="0" applyFont="1" applyBorder="1" applyAlignment="1"/>
    <xf numFmtId="0" fontId="0" fillId="0" borderId="4" xfId="0" applyBorder="1"/>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3" fontId="12" fillId="0" borderId="7" xfId="0" applyNumberFormat="1" applyFont="1" applyBorder="1"/>
    <xf numFmtId="0" fontId="0" fillId="0" borderId="8" xfId="0" applyBorder="1"/>
    <xf numFmtId="165" fontId="6" fillId="0" borderId="0" xfId="10357" applyNumberFormat="1" applyFont="1" applyBorder="1"/>
    <xf numFmtId="3" fontId="19" fillId="0" borderId="0" xfId="10357" applyNumberFormat="1" applyFont="1" applyBorder="1"/>
    <xf numFmtId="165" fontId="23" fillId="0" borderId="0" xfId="10357" applyNumberFormat="1" applyFont="1" applyBorder="1" applyAlignment="1">
      <alignment horizontal="right"/>
    </xf>
    <xf numFmtId="0" fontId="24" fillId="0" borderId="0" xfId="10401"/>
    <xf numFmtId="3" fontId="24" fillId="0" borderId="0" xfId="10401" applyNumberFormat="1"/>
    <xf numFmtId="0" fontId="0" fillId="0" borderId="0" xfId="0"/>
    <xf numFmtId="3" fontId="5" fillId="0" borderId="0" xfId="9219" applyNumberFormat="1" applyFont="1" applyFill="1" applyBorder="1"/>
    <xf numFmtId="3" fontId="5" fillId="0" borderId="0" xfId="8941" applyNumberFormat="1" applyFont="1" applyBorder="1"/>
    <xf numFmtId="0" fontId="5" fillId="0" borderId="0" xfId="9219" applyFont="1" applyBorder="1" applyAlignment="1">
      <alignment vertical="top" wrapText="1"/>
    </xf>
    <xf numFmtId="3" fontId="5" fillId="0" borderId="0" xfId="9219" applyNumberFormat="1" applyFont="1" applyFill="1" applyBorder="1" applyAlignment="1">
      <alignment horizontal="right"/>
    </xf>
    <xf numFmtId="1" fontId="5" fillId="0" borderId="0" xfId="9219" applyNumberFormat="1" applyFont="1" applyBorder="1" applyAlignment="1">
      <alignment horizontal="right" vertical="top" wrapText="1"/>
    </xf>
    <xf numFmtId="0" fontId="5" fillId="0" borderId="0" xfId="9219" applyNumberFormat="1" applyFont="1" applyBorder="1" applyAlignment="1">
      <alignment horizontal="right" vertical="top" wrapText="1"/>
    </xf>
    <xf numFmtId="3" fontId="5" fillId="0" borderId="0" xfId="8941" applyNumberFormat="1" applyFont="1" applyBorder="1" applyAlignment="1">
      <alignment horizontal="right"/>
    </xf>
    <xf numFmtId="0" fontId="5" fillId="0" borderId="0" xfId="0" applyFont="1" applyBorder="1" applyAlignment="1">
      <alignment horizontal="center"/>
    </xf>
    <xf numFmtId="0" fontId="28" fillId="0" borderId="0" xfId="0" applyFont="1"/>
    <xf numFmtId="0" fontId="0" fillId="0" borderId="0" xfId="0"/>
    <xf numFmtId="0" fontId="37" fillId="0" borderId="0" xfId="10401" applyFont="1" applyAlignment="1">
      <alignment horizontal="center"/>
    </xf>
    <xf numFmtId="0" fontId="12" fillId="0" borderId="0" xfId="10401" applyFont="1"/>
    <xf numFmtId="0" fontId="12" fillId="0" borderId="26" xfId="10401" applyFont="1" applyBorder="1"/>
    <xf numFmtId="0" fontId="12" fillId="0" borderId="16" xfId="10401" applyFont="1" applyBorder="1"/>
    <xf numFmtId="0" fontId="12" fillId="0" borderId="29" xfId="10401" applyFont="1" applyBorder="1"/>
    <xf numFmtId="0" fontId="12" fillId="0" borderId="24" xfId="10401" applyFont="1" applyBorder="1"/>
    <xf numFmtId="0" fontId="12" fillId="0" borderId="0" xfId="10401" applyFont="1" applyBorder="1"/>
    <xf numFmtId="0" fontId="12" fillId="0" borderId="25" xfId="10401" applyFont="1" applyBorder="1"/>
    <xf numFmtId="0" fontId="24" fillId="0" borderId="24" xfId="10401" applyBorder="1"/>
    <xf numFmtId="0" fontId="24" fillId="0" borderId="0" xfId="10401" applyBorder="1"/>
    <xf numFmtId="0" fontId="24" fillId="0" borderId="25" xfId="10401" applyBorder="1"/>
    <xf numFmtId="3" fontId="24" fillId="0" borderId="23" xfId="10401" applyNumberFormat="1" applyBorder="1"/>
    <xf numFmtId="3" fontId="24" fillId="0" borderId="22" xfId="10401" applyNumberFormat="1" applyBorder="1"/>
    <xf numFmtId="3" fontId="24" fillId="0" borderId="30" xfId="10401" applyNumberFormat="1" applyBorder="1"/>
    <xf numFmtId="0" fontId="25" fillId="0" borderId="10" xfId="10381" applyFont="1" applyFill="1" applyBorder="1" applyAlignment="1">
      <alignment horizontal="center"/>
    </xf>
    <xf numFmtId="0" fontId="17" fillId="0" borderId="10" xfId="10381" applyFont="1" applyFill="1" applyBorder="1" applyAlignment="1">
      <alignment horizontal="center"/>
    </xf>
    <xf numFmtId="0" fontId="17" fillId="0" borderId="10" xfId="10381" applyFont="1" applyFill="1" applyBorder="1" applyAlignment="1"/>
    <xf numFmtId="0" fontId="12" fillId="0" borderId="2" xfId="10381" applyFont="1" applyBorder="1"/>
    <xf numFmtId="0" fontId="5" fillId="0" borderId="0" xfId="10381" applyBorder="1"/>
    <xf numFmtId="0" fontId="5" fillId="0" borderId="0" xfId="10381"/>
    <xf numFmtId="0" fontId="12" fillId="0" borderId="0" xfId="10381" applyFont="1"/>
    <xf numFmtId="0" fontId="26" fillId="0" borderId="4" xfId="10381" applyFont="1" applyBorder="1"/>
    <xf numFmtId="0" fontId="17" fillId="0" borderId="18" xfId="10381" applyFont="1" applyFill="1" applyBorder="1"/>
    <xf numFmtId="0" fontId="27" fillId="0" borderId="18" xfId="10381" applyFont="1" applyBorder="1"/>
    <xf numFmtId="0" fontId="17" fillId="0" borderId="19" xfId="10381" applyFont="1" applyBorder="1"/>
    <xf numFmtId="0" fontId="5" fillId="0" borderId="18" xfId="10381" applyBorder="1"/>
    <xf numFmtId="0" fontId="12" fillId="0" borderId="32" xfId="10381" applyFont="1" applyBorder="1" applyAlignment="1">
      <alignment horizontal="left" wrapText="1"/>
    </xf>
    <xf numFmtId="0" fontId="12" fillId="0" borderId="16" xfId="10381" applyFont="1" applyBorder="1"/>
    <xf numFmtId="0" fontId="12" fillId="0" borderId="0" xfId="10381" applyFont="1" applyBorder="1" applyAlignment="1">
      <alignment wrapText="1"/>
    </xf>
    <xf numFmtId="0" fontId="12" fillId="0" borderId="20" xfId="10381" applyFont="1" applyBorder="1" applyAlignment="1">
      <alignment wrapText="1"/>
    </xf>
    <xf numFmtId="0" fontId="28" fillId="0" borderId="33" xfId="10381" applyFont="1" applyBorder="1" applyAlignment="1">
      <alignment horizontal="left"/>
    </xf>
    <xf numFmtId="0" fontId="5" fillId="0" borderId="22" xfId="10381" applyBorder="1"/>
    <xf numFmtId="0" fontId="12" fillId="0" borderId="22" xfId="10381" applyFont="1" applyBorder="1"/>
    <xf numFmtId="0" fontId="12" fillId="0" borderId="23" xfId="10381" applyFont="1" applyBorder="1"/>
    <xf numFmtId="0" fontId="28" fillId="0" borderId="4" xfId="10381" applyFont="1" applyBorder="1" applyAlignment="1">
      <alignment horizontal="left"/>
    </xf>
    <xf numFmtId="0" fontId="12" fillId="0" borderId="0" xfId="10381" applyFont="1" applyBorder="1"/>
    <xf numFmtId="0" fontId="30" fillId="0" borderId="4" xfId="10381" applyFont="1" applyBorder="1" applyAlignment="1">
      <alignment horizontal="right" vertical="top"/>
    </xf>
    <xf numFmtId="0" fontId="30" fillId="0" borderId="0" xfId="10381" applyFont="1" applyBorder="1" applyAlignment="1"/>
    <xf numFmtId="3" fontId="5" fillId="0" borderId="0" xfId="10381" applyNumberFormat="1" applyFont="1" applyBorder="1"/>
    <xf numFmtId="3" fontId="5" fillId="0" borderId="24" xfId="10381" applyNumberFormat="1" applyFont="1" applyBorder="1"/>
    <xf numFmtId="0" fontId="5" fillId="0" borderId="33" xfId="10381" applyFont="1" applyBorder="1"/>
    <xf numFmtId="0" fontId="5" fillId="0" borderId="22" xfId="10381" applyFont="1" applyBorder="1"/>
    <xf numFmtId="0" fontId="5" fillId="0" borderId="22" xfId="10381" applyFont="1" applyBorder="1" applyProtection="1"/>
    <xf numFmtId="0" fontId="5" fillId="0" borderId="0" xfId="10381" applyFont="1" applyBorder="1"/>
    <xf numFmtId="0" fontId="25" fillId="0" borderId="10" xfId="10380" applyFont="1" applyFill="1" applyBorder="1" applyAlignment="1">
      <alignment horizontal="center"/>
    </xf>
    <xf numFmtId="0" fontId="17" fillId="0" borderId="10" xfId="10380" applyFont="1" applyFill="1" applyBorder="1" applyAlignment="1"/>
    <xf numFmtId="0" fontId="25" fillId="0" borderId="10" xfId="10380" applyFont="1" applyFill="1" applyBorder="1" applyAlignment="1"/>
    <xf numFmtId="0" fontId="12" fillId="0" borderId="10" xfId="10380" applyFont="1" applyBorder="1"/>
    <xf numFmtId="0" fontId="5" fillId="0" borderId="10" xfId="10380" applyBorder="1"/>
    <xf numFmtId="0" fontId="26" fillId="0" borderId="0" xfId="10380" applyFont="1"/>
    <xf numFmtId="0" fontId="23" fillId="0" borderId="18" xfId="10380" applyFont="1" applyFill="1" applyBorder="1"/>
    <xf numFmtId="0" fontId="5" fillId="0" borderId="18" xfId="10380" applyBorder="1"/>
    <xf numFmtId="0" fontId="17" fillId="0" borderId="19" xfId="10380" applyFont="1" applyBorder="1"/>
    <xf numFmtId="0" fontId="12" fillId="0" borderId="16" xfId="10380" applyFont="1" applyBorder="1" applyAlignment="1">
      <alignment horizontal="left" wrapText="1"/>
    </xf>
    <xf numFmtId="0" fontId="12" fillId="0" borderId="16" xfId="10380" applyFont="1" applyBorder="1" applyAlignment="1">
      <alignment wrapText="1"/>
    </xf>
    <xf numFmtId="0" fontId="12" fillId="0" borderId="0" xfId="10380" applyFont="1" applyBorder="1" applyAlignment="1">
      <alignment wrapText="1"/>
    </xf>
    <xf numFmtId="0" fontId="12" fillId="0" borderId="34" xfId="10380" applyFont="1" applyBorder="1" applyAlignment="1">
      <alignment wrapText="1"/>
    </xf>
    <xf numFmtId="0" fontId="28" fillId="0" borderId="22" xfId="10380" applyFont="1" applyBorder="1" applyAlignment="1">
      <alignment horizontal="left"/>
    </xf>
    <xf numFmtId="0" fontId="12" fillId="0" borderId="35" xfId="10380" applyFont="1" applyBorder="1"/>
    <xf numFmtId="0" fontId="29" fillId="0" borderId="0" xfId="10380" applyFont="1"/>
    <xf numFmtId="0" fontId="27" fillId="0" borderId="0" xfId="10380" applyFont="1"/>
    <xf numFmtId="0" fontId="27" fillId="0" borderId="29" xfId="10380" applyFont="1" applyBorder="1"/>
    <xf numFmtId="0" fontId="27" fillId="0" borderId="0" xfId="10380" applyFont="1" applyBorder="1"/>
    <xf numFmtId="0" fontId="30" fillId="0" borderId="0" xfId="10380" applyFont="1" applyAlignment="1">
      <alignment horizontal="right" vertical="top"/>
    </xf>
    <xf numFmtId="3" fontId="5" fillId="0" borderId="0" xfId="10380" applyNumberFormat="1" applyFont="1" applyBorder="1"/>
    <xf numFmtId="3" fontId="5" fillId="0" borderId="25" xfId="10380" applyNumberFormat="1" applyFont="1" applyBorder="1"/>
    <xf numFmtId="0" fontId="19" fillId="0" borderId="0" xfId="10380" applyFont="1" applyBorder="1"/>
    <xf numFmtId="3" fontId="5" fillId="0" borderId="0" xfId="10380" applyNumberFormat="1" applyBorder="1"/>
    <xf numFmtId="0" fontId="23" fillId="0" borderId="0" xfId="10380" applyFont="1"/>
    <xf numFmtId="0" fontId="5" fillId="0" borderId="25" xfId="10380" applyBorder="1"/>
    <xf numFmtId="0" fontId="23" fillId="0" borderId="0" xfId="10380" applyFont="1" applyBorder="1"/>
    <xf numFmtId="0" fontId="5" fillId="0" borderId="0" xfId="10380" applyFill="1" applyBorder="1"/>
    <xf numFmtId="3" fontId="5" fillId="0" borderId="25" xfId="10380" applyNumberFormat="1" applyFill="1" applyBorder="1" applyAlignment="1">
      <alignment horizontal="right"/>
    </xf>
    <xf numFmtId="0" fontId="5" fillId="0" borderId="30" xfId="10380" applyBorder="1"/>
    <xf numFmtId="0" fontId="5" fillId="0" borderId="22" xfId="10380" applyFont="1" applyFill="1" applyBorder="1"/>
    <xf numFmtId="0" fontId="12" fillId="0" borderId="0" xfId="10380" applyFont="1"/>
    <xf numFmtId="0" fontId="14" fillId="0" borderId="0" xfId="10380" applyFont="1"/>
    <xf numFmtId="0" fontId="14" fillId="0" borderId="0" xfId="10380" applyFont="1" applyFill="1"/>
    <xf numFmtId="166" fontId="0" fillId="0" borderId="0" xfId="10402" applyNumberFormat="1" applyFont="1"/>
    <xf numFmtId="0" fontId="27" fillId="0" borderId="25" xfId="0" applyFont="1" applyBorder="1"/>
    <xf numFmtId="0" fontId="0" fillId="0" borderId="0" xfId="0" applyFill="1" applyBorder="1"/>
    <xf numFmtId="3" fontId="35" fillId="0" borderId="0" xfId="0" applyNumberFormat="1" applyFont="1" applyFill="1" applyBorder="1"/>
    <xf numFmtId="0" fontId="27" fillId="0" borderId="0" xfId="0" applyFont="1" applyBorder="1"/>
    <xf numFmtId="3" fontId="5" fillId="0" borderId="24" xfId="0" applyNumberFormat="1" applyFont="1" applyFill="1" applyBorder="1"/>
    <xf numFmtId="0" fontId="5" fillId="0" borderId="24" xfId="0" applyFont="1" applyFill="1" applyBorder="1"/>
    <xf numFmtId="0" fontId="27" fillId="0" borderId="25" xfId="0" applyFont="1" applyFill="1" applyBorder="1"/>
    <xf numFmtId="165" fontId="5" fillId="0" borderId="0" xfId="10402" applyNumberFormat="1" applyFont="1" applyFill="1" applyBorder="1"/>
    <xf numFmtId="165" fontId="5" fillId="0" borderId="0" xfId="10402" applyNumberFormat="1" applyFont="1" applyBorder="1"/>
    <xf numFmtId="165" fontId="5" fillId="0" borderId="24" xfId="10402" applyNumberFormat="1" applyFont="1" applyFill="1" applyBorder="1"/>
    <xf numFmtId="0" fontId="17" fillId="0" borderId="24" xfId="0" applyFont="1" applyFill="1" applyBorder="1" applyAlignment="1">
      <alignment horizontal="left" vertical="top"/>
    </xf>
    <xf numFmtId="0" fontId="5" fillId="0" borderId="0" xfId="0" applyFont="1" applyFill="1" applyBorder="1" applyAlignment="1">
      <alignment horizontal="left" vertical="top"/>
    </xf>
    <xf numFmtId="0" fontId="12" fillId="0" borderId="22" xfId="0" applyFont="1" applyBorder="1" applyAlignment="1">
      <alignment horizontal="right"/>
    </xf>
    <xf numFmtId="0" fontId="5" fillId="0" borderId="0" xfId="0" applyFont="1" applyAlignment="1">
      <alignment vertical="top"/>
    </xf>
    <xf numFmtId="3" fontId="5" fillId="0" borderId="0" xfId="10416" applyNumberFormat="1" applyFont="1" applyBorder="1" applyAlignment="1">
      <alignment horizontal="right"/>
    </xf>
    <xf numFmtId="3" fontId="5" fillId="0" borderId="0" xfId="10416" applyNumberFormat="1" applyFont="1" applyAlignment="1">
      <alignment horizontal="right"/>
    </xf>
    <xf numFmtId="3" fontId="5" fillId="0" borderId="0" xfId="10416" applyNumberFormat="1" applyFont="1" applyAlignment="1">
      <alignment horizontal="center"/>
    </xf>
    <xf numFmtId="3" fontId="5" fillId="0" borderId="24" xfId="10416" applyNumberFormat="1" applyFont="1" applyBorder="1" applyAlignment="1">
      <alignment horizontal="right"/>
    </xf>
    <xf numFmtId="0" fontId="30" fillId="0" borderId="0" xfId="10416" applyFont="1" applyAlignment="1">
      <alignment horizontal="left" vertical="top"/>
    </xf>
    <xf numFmtId="170" fontId="5" fillId="0" borderId="0" xfId="0" applyNumberFormat="1" applyFont="1" applyBorder="1" applyAlignment="1">
      <alignment horizontal="right"/>
    </xf>
    <xf numFmtId="4" fontId="5" fillId="0" borderId="0" xfId="10416" applyNumberFormat="1" applyFont="1" applyAlignment="1">
      <alignment horizontal="center"/>
    </xf>
    <xf numFmtId="3" fontId="5" fillId="0" borderId="0" xfId="10416" applyNumberFormat="1" applyFont="1" applyBorder="1" applyAlignment="1">
      <alignment horizontal="center"/>
    </xf>
    <xf numFmtId="0" fontId="12" fillId="0" borderId="0" xfId="10416" applyFont="1" applyAlignment="1">
      <alignment horizontal="right"/>
    </xf>
    <xf numFmtId="0" fontId="30" fillId="0" borderId="0" xfId="10416" applyFont="1" applyAlignment="1"/>
    <xf numFmtId="0" fontId="5" fillId="0" borderId="0" xfId="10416" applyFont="1" applyAlignment="1">
      <alignment horizontal="right"/>
    </xf>
    <xf numFmtId="0" fontId="5" fillId="0" borderId="0" xfId="10416" applyFont="1" applyAlignment="1">
      <alignment horizontal="left"/>
    </xf>
    <xf numFmtId="0" fontId="5" fillId="0" borderId="0" xfId="10416" applyFont="1"/>
    <xf numFmtId="165" fontId="5" fillId="0" borderId="0" xfId="10402" applyNumberFormat="1" applyFont="1" applyBorder="1" applyAlignment="1">
      <alignment horizontal="right"/>
    </xf>
    <xf numFmtId="0" fontId="5" fillId="0" borderId="22" xfId="0" applyFont="1" applyBorder="1" applyAlignment="1">
      <alignment horizontal="right"/>
    </xf>
    <xf numFmtId="3" fontId="5" fillId="0" borderId="0" xfId="10402" applyNumberFormat="1" applyFont="1" applyBorder="1" applyAlignment="1">
      <alignment horizontal="right"/>
    </xf>
    <xf numFmtId="0" fontId="17" fillId="0" borderId="0" xfId="0" applyFont="1" applyFill="1"/>
    <xf numFmtId="0" fontId="30" fillId="0" borderId="0" xfId="10416" applyFont="1" applyFill="1" applyAlignment="1">
      <alignment horizontal="left" vertical="top"/>
    </xf>
    <xf numFmtId="0" fontId="30" fillId="0" borderId="0" xfId="10416" applyFont="1" applyFill="1"/>
    <xf numFmtId="0" fontId="0" fillId="0" borderId="0" xfId="0"/>
    <xf numFmtId="49" fontId="5" fillId="0" borderId="0" xfId="10380" applyNumberFormat="1" applyFont="1" applyFill="1" applyBorder="1" applyAlignment="1">
      <alignment horizontal="left" wrapText="1"/>
    </xf>
    <xf numFmtId="0" fontId="5" fillId="0" borderId="0" xfId="10380" applyFill="1" applyBorder="1" applyAlignment="1"/>
    <xf numFmtId="0" fontId="0" fillId="0" borderId="0" xfId="10380" applyFont="1" applyFill="1" applyAlignment="1"/>
    <xf numFmtId="0" fontId="12" fillId="0" borderId="0" xfId="10380" applyFont="1" applyFill="1" applyBorder="1"/>
    <xf numFmtId="1" fontId="5" fillId="0" borderId="0" xfId="10380" applyNumberFormat="1" applyFill="1"/>
    <xf numFmtId="0" fontId="67" fillId="0" borderId="0" xfId="10380" applyFont="1" applyAlignment="1">
      <alignment horizontal="right" vertical="center" wrapText="1"/>
    </xf>
    <xf numFmtId="0" fontId="5" fillId="0" borderId="0" xfId="10380" applyFont="1" applyFill="1" applyBorder="1"/>
    <xf numFmtId="49" fontId="12" fillId="0" borderId="0" xfId="10380" applyNumberFormat="1" applyFont="1" applyFill="1" applyBorder="1" applyAlignment="1">
      <alignment horizontal="left" wrapText="1"/>
    </xf>
    <xf numFmtId="165" fontId="5" fillId="0" borderId="0" xfId="19171" applyNumberFormat="1" applyFill="1" applyBorder="1"/>
    <xf numFmtId="165" fontId="5" fillId="0" borderId="0" xfId="19171" applyNumberFormat="1" applyFont="1" applyFill="1" applyBorder="1"/>
    <xf numFmtId="0" fontId="0" fillId="0" borderId="0" xfId="10380" applyFont="1" applyFill="1" applyBorder="1" applyAlignment="1">
      <alignment wrapText="1"/>
    </xf>
    <xf numFmtId="0" fontId="32" fillId="0" borderId="0" xfId="10380" applyFont="1" applyAlignment="1">
      <alignment horizontal="right" vertical="center" wrapText="1"/>
    </xf>
    <xf numFmtId="0" fontId="32" fillId="0" borderId="0" xfId="10380" applyFont="1" applyFill="1" applyAlignment="1">
      <alignment horizontal="right" vertical="center"/>
    </xf>
    <xf numFmtId="3" fontId="67" fillId="0" borderId="0" xfId="10380" applyNumberFormat="1" applyFont="1" applyFill="1" applyBorder="1" applyAlignment="1">
      <alignment horizontal="right" vertical="center" wrapText="1"/>
    </xf>
    <xf numFmtId="0" fontId="0" fillId="0" borderId="0" xfId="10380" applyFont="1" applyFill="1" applyBorder="1"/>
    <xf numFmtId="0" fontId="27" fillId="0" borderId="0" xfId="10380" applyFont="1" applyFill="1" applyBorder="1"/>
    <xf numFmtId="0" fontId="33" fillId="0" borderId="0" xfId="10380" applyFont="1" applyFill="1" applyBorder="1"/>
    <xf numFmtId="0" fontId="5" fillId="0" borderId="0" xfId="10380" applyFill="1" applyAlignment="1">
      <alignment wrapText="1"/>
    </xf>
    <xf numFmtId="3" fontId="67" fillId="0" borderId="0" xfId="10380" applyNumberFormat="1" applyFont="1" applyAlignment="1">
      <alignment horizontal="right" vertical="center" wrapText="1"/>
    </xf>
    <xf numFmtId="3" fontId="5" fillId="0" borderId="0" xfId="10380" applyNumberFormat="1" applyFont="1" applyFill="1"/>
    <xf numFmtId="3" fontId="5" fillId="0" borderId="0" xfId="10380" applyNumberFormat="1"/>
    <xf numFmtId="3" fontId="67" fillId="0" borderId="0" xfId="10380" applyNumberFormat="1" applyFont="1" applyBorder="1" applyAlignment="1">
      <alignment horizontal="right" vertical="center" wrapText="1"/>
    </xf>
    <xf numFmtId="0" fontId="0" fillId="0" borderId="0" xfId="10380" applyFont="1" applyFill="1"/>
    <xf numFmtId="3" fontId="5" fillId="0" borderId="0" xfId="10380" applyNumberFormat="1" applyFill="1" applyAlignment="1">
      <alignment horizontal="right"/>
    </xf>
    <xf numFmtId="49" fontId="0" fillId="0" borderId="0" xfId="10380" applyNumberFormat="1" applyFont="1" applyFill="1" applyBorder="1" applyAlignment="1">
      <alignment horizontal="left" wrapText="1"/>
    </xf>
    <xf numFmtId="0" fontId="5" fillId="0" borderId="0" xfId="10380" applyFont="1" applyFill="1"/>
    <xf numFmtId="0" fontId="5" fillId="14" borderId="0" xfId="10383" applyFont="1" applyFill="1" applyBorder="1"/>
    <xf numFmtId="0" fontId="34" fillId="14" borderId="0" xfId="10383" applyFont="1" applyFill="1" applyBorder="1"/>
    <xf numFmtId="0" fontId="0" fillId="0" borderId="0" xfId="10380" applyFont="1" applyFill="1" applyAlignment="1">
      <alignment vertical="top"/>
    </xf>
    <xf numFmtId="0" fontId="5" fillId="0" borderId="0" xfId="10416"/>
    <xf numFmtId="1" fontId="5" fillId="0" borderId="0" xfId="10380" applyNumberFormat="1"/>
    <xf numFmtId="3" fontId="32" fillId="0" borderId="0" xfId="10380" applyNumberFormat="1" applyFont="1" applyBorder="1" applyAlignment="1">
      <alignment horizontal="right" vertical="center" wrapText="1"/>
    </xf>
    <xf numFmtId="0" fontId="32" fillId="0" borderId="0" xfId="10380" applyFont="1" applyFill="1" applyBorder="1" applyAlignment="1">
      <alignment horizontal="right" vertical="center" wrapText="1"/>
    </xf>
    <xf numFmtId="3" fontId="32" fillId="0" borderId="0" xfId="10380" applyNumberFormat="1" applyFont="1" applyFill="1" applyBorder="1" applyAlignment="1">
      <alignment horizontal="right" vertical="center" wrapText="1"/>
    </xf>
    <xf numFmtId="49" fontId="27" fillId="0" borderId="0" xfId="10380" applyNumberFormat="1" applyFont="1" applyFill="1" applyBorder="1" applyAlignment="1">
      <alignment horizontal="left" wrapText="1"/>
    </xf>
    <xf numFmtId="3" fontId="32" fillId="0" borderId="0" xfId="10380" applyNumberFormat="1" applyFont="1" applyAlignment="1">
      <alignment horizontal="right" vertical="center" wrapText="1"/>
    </xf>
    <xf numFmtId="3" fontId="32" fillId="0" borderId="2" xfId="10380" applyNumberFormat="1" applyFont="1" applyBorder="1" applyAlignment="1">
      <alignment horizontal="right" vertical="center" wrapText="1"/>
    </xf>
    <xf numFmtId="0" fontId="14" fillId="0" borderId="11" xfId="10416" applyFont="1" applyBorder="1"/>
    <xf numFmtId="0" fontId="14" fillId="0" borderId="10" xfId="10416" applyFont="1" applyBorder="1"/>
    <xf numFmtId="0" fontId="5" fillId="0" borderId="10" xfId="10416" applyBorder="1"/>
    <xf numFmtId="0" fontId="30" fillId="0" borderId="0" xfId="10416" applyFont="1"/>
    <xf numFmtId="3" fontId="5" fillId="0" borderId="0" xfId="10416" applyNumberFormat="1" applyFont="1" applyFill="1" applyBorder="1" applyAlignment="1">
      <alignment horizontal="right"/>
    </xf>
    <xf numFmtId="3" fontId="5" fillId="0" borderId="0" xfId="10416" applyNumberFormat="1" applyFont="1" applyFill="1" applyBorder="1" applyAlignment="1">
      <alignment horizontal="center"/>
    </xf>
    <xf numFmtId="0" fontId="5" fillId="0" borderId="0" xfId="0" applyFont="1" applyFill="1" applyAlignment="1">
      <alignment horizontal="left" vertical="top"/>
    </xf>
    <xf numFmtId="3" fontId="5" fillId="0" borderId="0" xfId="10416" applyNumberFormat="1" applyFont="1" applyFill="1" applyAlignment="1">
      <alignment horizontal="right"/>
    </xf>
    <xf numFmtId="3" fontId="5" fillId="0" borderId="0" xfId="10416" applyNumberFormat="1" applyFont="1" applyFill="1" applyAlignment="1">
      <alignment horizontal="center"/>
    </xf>
    <xf numFmtId="3" fontId="5" fillId="0" borderId="24" xfId="10416" applyNumberFormat="1" applyFont="1" applyFill="1" applyBorder="1" applyAlignment="1">
      <alignment horizontal="right"/>
    </xf>
    <xf numFmtId="165" fontId="5" fillId="0" borderId="0" xfId="19205" applyNumberFormat="1" applyFont="1" applyFill="1" applyAlignment="1">
      <alignment horizontal="right"/>
    </xf>
    <xf numFmtId="0" fontId="5" fillId="0" borderId="0" xfId="20139"/>
    <xf numFmtId="3" fontId="63" fillId="0" borderId="24" xfId="20139" applyNumberFormat="1" applyFont="1" applyFill="1" applyBorder="1"/>
    <xf numFmtId="165" fontId="5" fillId="0" borderId="0" xfId="19205" applyNumberFormat="1" applyFont="1" applyBorder="1" applyAlignment="1">
      <alignment horizontal="right"/>
    </xf>
    <xf numFmtId="0" fontId="12" fillId="0" borderId="31" xfId="10380" applyFont="1" applyBorder="1" applyAlignment="1">
      <alignment wrapText="1"/>
    </xf>
    <xf numFmtId="0" fontId="12" fillId="0" borderId="30" xfId="10380" applyFont="1" applyBorder="1"/>
    <xf numFmtId="0" fontId="0" fillId="0" borderId="0" xfId="0"/>
    <xf numFmtId="0" fontId="29" fillId="0" borderId="0" xfId="10380" applyFont="1" applyAlignment="1"/>
    <xf numFmtId="0" fontId="5" fillId="0" borderId="0" xfId="0" applyFont="1" applyAlignment="1">
      <alignment horizontal="left" vertical="top" wrapText="1"/>
    </xf>
    <xf numFmtId="0" fontId="0" fillId="30" borderId="0" xfId="0" applyFill="1"/>
    <xf numFmtId="0" fontId="13" fillId="30" borderId="0" xfId="0" applyFont="1" applyFill="1"/>
    <xf numFmtId="0" fontId="14" fillId="30" borderId="0" xfId="0" applyFont="1" applyFill="1" applyAlignment="1">
      <alignment horizontal="right"/>
    </xf>
    <xf numFmtId="0" fontId="12" fillId="30" borderId="0" xfId="0" applyFont="1" applyFill="1" applyAlignment="1">
      <alignment vertical="center"/>
    </xf>
    <xf numFmtId="0" fontId="14" fillId="30" borderId="0" xfId="0" applyFont="1" applyFill="1" applyAlignment="1">
      <alignment vertical="center"/>
    </xf>
    <xf numFmtId="0" fontId="0" fillId="30" borderId="1" xfId="0" applyFill="1" applyBorder="1"/>
    <xf numFmtId="0" fontId="0" fillId="30" borderId="2" xfId="0" applyFill="1" applyBorder="1"/>
    <xf numFmtId="0" fontId="5" fillId="30" borderId="3" xfId="0" applyFont="1" applyFill="1" applyBorder="1"/>
    <xf numFmtId="0" fontId="0" fillId="30" borderId="4" xfId="0" applyFill="1" applyBorder="1"/>
    <xf numFmtId="0" fontId="0" fillId="30" borderId="0" xfId="0" applyFill="1" applyBorder="1"/>
    <xf numFmtId="0" fontId="0" fillId="30" borderId="5" xfId="0" applyFill="1" applyBorder="1"/>
    <xf numFmtId="0" fontId="5" fillId="30" borderId="4" xfId="10400" applyFont="1" applyFill="1" applyBorder="1"/>
    <xf numFmtId="0" fontId="5" fillId="30" borderId="5" xfId="10400" applyFont="1" applyFill="1" applyBorder="1"/>
    <xf numFmtId="0" fontId="5" fillId="30" borderId="6" xfId="10400" applyFont="1" applyFill="1" applyBorder="1"/>
    <xf numFmtId="0" fontId="0" fillId="30" borderId="7" xfId="0" applyFill="1" applyBorder="1"/>
    <xf numFmtId="0" fontId="0" fillId="30" borderId="8" xfId="0" applyFill="1" applyBorder="1"/>
    <xf numFmtId="166" fontId="0" fillId="0" borderId="0" xfId="10402" applyNumberFormat="1" applyFont="1" applyFill="1"/>
    <xf numFmtId="166" fontId="0" fillId="0" borderId="0" xfId="10281" applyNumberFormat="1" applyFont="1" applyFill="1"/>
    <xf numFmtId="0" fontId="5" fillId="0" borderId="0" xfId="10405" applyFont="1" applyFill="1"/>
    <xf numFmtId="0" fontId="5" fillId="0" borderId="0" xfId="10405" applyFill="1" applyBorder="1"/>
    <xf numFmtId="0" fontId="38" fillId="0" borderId="0" xfId="10405" applyFont="1" applyBorder="1" applyAlignment="1">
      <alignment vertical="center"/>
    </xf>
    <xf numFmtId="0" fontId="5" fillId="0" borderId="0" xfId="10405" applyBorder="1" applyAlignment="1">
      <alignment horizontal="right"/>
    </xf>
    <xf numFmtId="0" fontId="40" fillId="0" borderId="0" xfId="10405" applyFont="1" applyBorder="1" applyAlignment="1">
      <alignment vertical="center"/>
    </xf>
    <xf numFmtId="0" fontId="5" fillId="0" borderId="0" xfId="20486"/>
    <xf numFmtId="0" fontId="5" fillId="0" borderId="16" xfId="20486" applyBorder="1"/>
    <xf numFmtId="165" fontId="5" fillId="0" borderId="0" xfId="10402" applyNumberFormat="1" applyFont="1"/>
    <xf numFmtId="166" fontId="5" fillId="0" borderId="0" xfId="19205" applyNumberFormat="1" applyFont="1" applyFill="1" applyBorder="1"/>
    <xf numFmtId="166" fontId="5" fillId="0" borderId="0" xfId="19199" applyNumberFormat="1" applyFont="1" applyFill="1" applyBorder="1"/>
    <xf numFmtId="166" fontId="30" fillId="0" borderId="24" xfId="19205" applyNumberFormat="1" applyFont="1" applyFill="1" applyBorder="1"/>
    <xf numFmtId="165" fontId="30" fillId="0" borderId="0" xfId="10402" applyNumberFormat="1" applyFont="1" applyFill="1" applyBorder="1"/>
    <xf numFmtId="166" fontId="30" fillId="0" borderId="0" xfId="19205" applyNumberFormat="1" applyFont="1" applyFill="1" applyBorder="1"/>
    <xf numFmtId="0" fontId="36" fillId="14" borderId="0" xfId="20324" applyFont="1" applyFill="1" applyBorder="1"/>
    <xf numFmtId="166" fontId="36" fillId="14" borderId="0" xfId="19205" applyNumberFormat="1" applyFont="1" applyFill="1" applyBorder="1"/>
    <xf numFmtId="3" fontId="5" fillId="14" borderId="0" xfId="0" applyNumberFormat="1" applyFont="1" applyFill="1" applyBorder="1"/>
    <xf numFmtId="1" fontId="5" fillId="0" borderId="0" xfId="0" applyNumberFormat="1" applyFont="1" applyBorder="1"/>
    <xf numFmtId="3" fontId="5" fillId="0" borderId="25" xfId="0" applyNumberFormat="1" applyFont="1" applyBorder="1"/>
    <xf numFmtId="166" fontId="5" fillId="0" borderId="0" xfId="19199" applyNumberFormat="1" applyFont="1" applyFill="1"/>
    <xf numFmtId="3" fontId="35" fillId="0" borderId="25" xfId="0" applyNumberFormat="1" applyFont="1" applyFill="1" applyBorder="1"/>
    <xf numFmtId="0" fontId="0" fillId="0" borderId="0" xfId="0" applyFont="1"/>
    <xf numFmtId="3" fontId="5" fillId="0" borderId="25" xfId="0" applyNumberFormat="1" applyFont="1" applyFill="1" applyBorder="1" applyAlignment="1">
      <alignment horizontal="center"/>
    </xf>
    <xf numFmtId="0" fontId="5" fillId="0" borderId="0" xfId="10416" applyFont="1" applyFill="1"/>
    <xf numFmtId="3" fontId="5" fillId="0" borderId="0" xfId="10416" applyNumberFormat="1" applyFont="1" applyFill="1" applyBorder="1"/>
    <xf numFmtId="166" fontId="5" fillId="0" borderId="24" xfId="10402" applyNumberFormat="1" applyFont="1" applyFill="1" applyBorder="1"/>
    <xf numFmtId="166" fontId="5" fillId="0" borderId="0" xfId="10402" applyNumberFormat="1" applyFont="1" applyFill="1" applyBorder="1"/>
    <xf numFmtId="0" fontId="5" fillId="0" borderId="0" xfId="0" applyFont="1" applyAlignment="1">
      <alignment wrapText="1"/>
    </xf>
    <xf numFmtId="0" fontId="34" fillId="0" borderId="0" xfId="0" applyFont="1"/>
    <xf numFmtId="166" fontId="34" fillId="0" borderId="0" xfId="10402" applyNumberFormat="1" applyFont="1"/>
    <xf numFmtId="0" fontId="21" fillId="0" borderId="0" xfId="0" applyFont="1"/>
    <xf numFmtId="0" fontId="34" fillId="0" borderId="0" xfId="0" applyFont="1" applyAlignment="1">
      <alignment horizontal="left" vertical="top"/>
    </xf>
    <xf numFmtId="166" fontId="34" fillId="0" borderId="0" xfId="10402" applyNumberFormat="1" applyFont="1" applyAlignment="1">
      <alignment horizontal="right" vertical="top"/>
    </xf>
    <xf numFmtId="0" fontId="5" fillId="0" borderId="22" xfId="10383" applyFont="1" applyBorder="1"/>
    <xf numFmtId="0" fontId="5" fillId="0" borderId="0" xfId="19444"/>
    <xf numFmtId="0" fontId="5" fillId="0" borderId="0" xfId="19444" applyFont="1"/>
    <xf numFmtId="166" fontId="5" fillId="0" borderId="0" xfId="10281" applyNumberFormat="1" applyFont="1"/>
    <xf numFmtId="166" fontId="34" fillId="0" borderId="0" xfId="20487" applyNumberFormat="1" applyFont="1"/>
    <xf numFmtId="0" fontId="12" fillId="0" borderId="0" xfId="19444" applyFont="1"/>
    <xf numFmtId="165" fontId="5" fillId="0" borderId="16" xfId="10402" applyNumberFormat="1" applyFont="1" applyBorder="1"/>
    <xf numFmtId="0" fontId="5" fillId="0" borderId="22" xfId="0" applyFont="1" applyBorder="1" applyAlignment="1">
      <alignment horizontal="center"/>
    </xf>
    <xf numFmtId="0" fontId="5" fillId="0" borderId="22" xfId="0" applyFont="1" applyBorder="1"/>
    <xf numFmtId="0" fontId="5" fillId="0" borderId="23" xfId="0" applyFont="1" applyBorder="1"/>
    <xf numFmtId="168" fontId="0" fillId="0" borderId="0" xfId="10402" applyNumberFormat="1" applyFont="1"/>
    <xf numFmtId="43" fontId="0" fillId="0" borderId="0" xfId="10402" applyNumberFormat="1" applyFont="1"/>
    <xf numFmtId="166" fontId="5" fillId="0" borderId="0" xfId="10402" applyNumberFormat="1" applyFont="1"/>
    <xf numFmtId="0" fontId="5" fillId="0" borderId="0" xfId="10401" applyFont="1"/>
    <xf numFmtId="0" fontId="17" fillId="0" borderId="10" xfId="19444" applyFont="1" applyFill="1" applyBorder="1" applyAlignment="1">
      <alignment horizontal="left"/>
    </xf>
    <xf numFmtId="0" fontId="12" fillId="0" borderId="10" xfId="19444" applyFont="1" applyFill="1" applyBorder="1" applyAlignment="1">
      <alignment horizontal="center"/>
    </xf>
    <xf numFmtId="165" fontId="5" fillId="0" borderId="0" xfId="19171" applyNumberFormat="1" applyFont="1" applyBorder="1"/>
    <xf numFmtId="3" fontId="5" fillId="0" borderId="0" xfId="19444" applyNumberFormat="1" applyFont="1" applyFill="1" applyBorder="1"/>
    <xf numFmtId="0" fontId="5" fillId="0" borderId="0" xfId="19444" applyBorder="1"/>
    <xf numFmtId="3" fontId="6" fillId="0" borderId="0" xfId="19444" applyNumberFormat="1" applyFont="1" applyFill="1" applyBorder="1"/>
    <xf numFmtId="0" fontId="21" fillId="0" borderId="0" xfId="19444" applyFont="1" applyBorder="1"/>
    <xf numFmtId="0" fontId="69" fillId="0" borderId="0" xfId="19444" applyFont="1" applyBorder="1" applyAlignment="1">
      <alignment horizontal="justify" vertical="center" wrapText="1"/>
    </xf>
    <xf numFmtId="0" fontId="69" fillId="0" borderId="0" xfId="19444" applyFont="1" applyAlignment="1">
      <alignment vertical="center" wrapText="1"/>
    </xf>
    <xf numFmtId="3" fontId="5" fillId="0" borderId="0" xfId="19171" applyNumberFormat="1" applyBorder="1"/>
    <xf numFmtId="3" fontId="12" fillId="0" borderId="0" xfId="19444" applyNumberFormat="1" applyFont="1" applyBorder="1"/>
    <xf numFmtId="3" fontId="5" fillId="0" borderId="0" xfId="19171" applyNumberFormat="1" applyFont="1" applyBorder="1"/>
    <xf numFmtId="0" fontId="19" fillId="0" borderId="52" xfId="19444" applyFont="1" applyBorder="1"/>
    <xf numFmtId="0" fontId="19" fillId="0" borderId="0" xfId="19444" applyFont="1" applyBorder="1"/>
    <xf numFmtId="0" fontId="19" fillId="0" borderId="7" xfId="19444" applyFont="1" applyBorder="1"/>
    <xf numFmtId="0" fontId="12" fillId="0" borderId="2" xfId="19444" applyFont="1" applyBorder="1" applyAlignment="1">
      <alignment vertical="top" wrapText="1"/>
    </xf>
    <xf numFmtId="0" fontId="5" fillId="0" borderId="0" xfId="19444" applyFont="1" applyBorder="1" applyAlignment="1">
      <alignment horizontal="center" vertical="top" wrapText="1"/>
    </xf>
    <xf numFmtId="0" fontId="5" fillId="0" borderId="10" xfId="19444" applyFont="1" applyBorder="1" applyAlignment="1">
      <alignment horizontal="center" vertical="top" wrapText="1"/>
    </xf>
    <xf numFmtId="0" fontId="14" fillId="0" borderId="2" xfId="19444" applyFont="1" applyBorder="1" applyAlignment="1">
      <alignment vertical="top" wrapText="1"/>
    </xf>
    <xf numFmtId="3" fontId="5" fillId="0" borderId="2" xfId="19444" applyNumberFormat="1" applyFont="1" applyBorder="1" applyAlignment="1">
      <alignment vertical="top" wrapText="1"/>
    </xf>
    <xf numFmtId="0" fontId="5" fillId="0" borderId="0" xfId="19444" applyFont="1" applyBorder="1" applyAlignment="1">
      <alignment vertical="top" wrapText="1"/>
    </xf>
    <xf numFmtId="3" fontId="5" fillId="0" borderId="0" xfId="19444" applyNumberFormat="1" applyFont="1" applyBorder="1" applyAlignment="1">
      <alignment vertical="top" wrapText="1"/>
    </xf>
    <xf numFmtId="3" fontId="5" fillId="0" borderId="0" xfId="19171" applyNumberFormat="1" applyFont="1" applyFill="1" applyBorder="1"/>
    <xf numFmtId="0" fontId="12" fillId="0" borderId="0" xfId="19444" applyFont="1" applyFill="1" applyBorder="1" applyAlignment="1">
      <alignment horizontal="right"/>
    </xf>
    <xf numFmtId="3" fontId="12" fillId="0" borderId="0" xfId="19444" applyNumberFormat="1" applyFont="1" applyFill="1" applyBorder="1" applyAlignment="1">
      <alignment horizontal="center"/>
    </xf>
    <xf numFmtId="0" fontId="5" fillId="0" borderId="0" xfId="10282" applyFont="1" applyBorder="1"/>
    <xf numFmtId="0" fontId="12" fillId="0" borderId="0" xfId="10282" applyFont="1" applyFill="1" applyBorder="1"/>
    <xf numFmtId="3" fontId="5" fillId="0" borderId="0" xfId="19444" applyNumberFormat="1" applyFont="1" applyFill="1" applyBorder="1" applyAlignment="1">
      <alignment horizontal="right"/>
    </xf>
    <xf numFmtId="3" fontId="5" fillId="0" borderId="0" xfId="19444" applyNumberFormat="1" applyFont="1" applyFill="1" applyBorder="1" applyAlignment="1">
      <alignment horizontal="center"/>
    </xf>
    <xf numFmtId="0" fontId="12" fillId="0" borderId="0" xfId="19444" applyFont="1" applyBorder="1"/>
    <xf numFmtId="0" fontId="5" fillId="0" borderId="0" xfId="19444" applyFont="1" applyFill="1" applyBorder="1"/>
    <xf numFmtId="3" fontId="5" fillId="0" borderId="0" xfId="19444" applyNumberFormat="1" applyBorder="1"/>
    <xf numFmtId="3" fontId="18" fillId="0" borderId="0" xfId="19444" applyNumberFormat="1" applyFont="1" applyFill="1" applyBorder="1"/>
    <xf numFmtId="3" fontId="5" fillId="0" borderId="0" xfId="19444" applyNumberFormat="1" applyFont="1" applyFill="1" applyBorder="1" applyAlignment="1">
      <alignment horizontal="left"/>
    </xf>
    <xf numFmtId="0" fontId="5" fillId="0" borderId="0" xfId="19444" applyBorder="1" applyAlignment="1">
      <alignment horizontal="right"/>
    </xf>
    <xf numFmtId="165" fontId="5" fillId="0" borderId="7" xfId="19171" applyNumberFormat="1" applyFont="1" applyBorder="1"/>
    <xf numFmtId="0" fontId="12" fillId="0" borderId="10" xfId="19444" applyFont="1" applyBorder="1" applyAlignment="1">
      <alignment vertical="top" wrapText="1"/>
    </xf>
    <xf numFmtId="0" fontId="5" fillId="0" borderId="2" xfId="19444" applyBorder="1"/>
    <xf numFmtId="3" fontId="14" fillId="0" borderId="0" xfId="19171" applyNumberFormat="1" applyFont="1" applyBorder="1"/>
    <xf numFmtId="3" fontId="14" fillId="0" borderId="0" xfId="19171" applyNumberFormat="1" applyFont="1" applyBorder="1" applyAlignment="1">
      <alignment horizontal="center"/>
    </xf>
    <xf numFmtId="0" fontId="12" fillId="0" borderId="10" xfId="19444" applyFont="1" applyFill="1" applyBorder="1" applyAlignment="1">
      <alignment horizontal="right"/>
    </xf>
    <xf numFmtId="1" fontId="5" fillId="0" borderId="0" xfId="19444" applyNumberFormat="1" applyFont="1" applyBorder="1" applyAlignment="1">
      <alignment horizontal="right" vertical="top" wrapText="1"/>
    </xf>
    <xf numFmtId="0" fontId="5" fillId="0" borderId="0" xfId="19444" applyNumberFormat="1" applyFont="1" applyBorder="1" applyAlignment="1">
      <alignment horizontal="right" vertical="top" wrapText="1"/>
    </xf>
    <xf numFmtId="3" fontId="12" fillId="0" borderId="0" xfId="10416" applyNumberFormat="1" applyFont="1" applyAlignment="1">
      <alignment horizontal="center"/>
    </xf>
    <xf numFmtId="0" fontId="28" fillId="0" borderId="0" xfId="0" applyFont="1" applyAlignment="1">
      <alignment horizontal="left" vertical="top"/>
    </xf>
    <xf numFmtId="3" fontId="12" fillId="0" borderId="0" xfId="10416" applyNumberFormat="1" applyFont="1" applyBorder="1" applyAlignment="1">
      <alignment horizontal="right"/>
    </xf>
    <xf numFmtId="3" fontId="5" fillId="0" borderId="0" xfId="10416" quotePrefix="1" applyNumberFormat="1" applyFont="1" applyBorder="1" applyAlignment="1">
      <alignment horizontal="right"/>
    </xf>
    <xf numFmtId="0" fontId="5" fillId="0" borderId="0" xfId="10385" applyFont="1" applyFill="1"/>
    <xf numFmtId="0" fontId="5" fillId="0" borderId="0" xfId="0" applyFont="1" applyAlignment="1">
      <alignment horizontal="left"/>
    </xf>
    <xf numFmtId="165" fontId="68" fillId="0" borderId="0" xfId="10402" applyNumberFormat="1" applyFont="1" applyAlignment="1">
      <alignment horizontal="right"/>
    </xf>
    <xf numFmtId="3" fontId="68" fillId="0" borderId="0" xfId="0" applyNumberFormat="1" applyFont="1" applyAlignment="1">
      <alignment horizontal="right"/>
    </xf>
    <xf numFmtId="0" fontId="5" fillId="0" borderId="0" xfId="20139" applyFont="1"/>
    <xf numFmtId="0" fontId="5" fillId="0" borderId="24" xfId="20139" applyFont="1" applyBorder="1"/>
    <xf numFmtId="3" fontId="5" fillId="0" borderId="0" xfId="20139" applyNumberFormat="1" applyFont="1" applyFill="1"/>
    <xf numFmtId="3" fontId="5" fillId="0" borderId="24" xfId="20139" applyNumberFormat="1" applyFont="1" applyFill="1" applyBorder="1"/>
    <xf numFmtId="3" fontId="5" fillId="0" borderId="0" xfId="20139" applyNumberFormat="1" applyFont="1" applyFill="1" applyBorder="1"/>
    <xf numFmtId="4" fontId="0" fillId="0" borderId="0" xfId="0" applyNumberFormat="1" applyAlignment="1">
      <alignment horizontal="right"/>
    </xf>
    <xf numFmtId="0" fontId="5" fillId="0" borderId="0" xfId="20139" applyFont="1" applyFill="1"/>
    <xf numFmtId="3" fontId="63" fillId="0" borderId="0" xfId="20139" applyNumberFormat="1" applyFont="1" applyFill="1" applyBorder="1"/>
    <xf numFmtId="0" fontId="12" fillId="0" borderId="0" xfId="20139" applyFont="1"/>
    <xf numFmtId="0" fontId="12" fillId="0" borderId="0" xfId="20139" applyFont="1" applyFill="1"/>
    <xf numFmtId="0" fontId="12" fillId="0" borderId="0" xfId="0" applyFont="1" applyAlignment="1">
      <alignment horizontal="left"/>
    </xf>
    <xf numFmtId="166" fontId="5" fillId="0" borderId="0" xfId="19205" applyNumberFormat="1" applyFont="1" applyFill="1"/>
    <xf numFmtId="166" fontId="5" fillId="0" borderId="25" xfId="19205" applyNumberFormat="1" applyFont="1" applyFill="1" applyBorder="1"/>
    <xf numFmtId="166" fontId="5" fillId="0" borderId="0" xfId="19205" applyNumberFormat="1" applyFont="1" applyFill="1" applyAlignment="1">
      <alignment horizontal="right"/>
    </xf>
    <xf numFmtId="166" fontId="5" fillId="0" borderId="0" xfId="19205" applyNumberFormat="1" applyFont="1" applyAlignment="1">
      <alignment horizontal="right"/>
    </xf>
    <xf numFmtId="3" fontId="5" fillId="0" borderId="26" xfId="0" applyNumberFormat="1" applyFont="1" applyBorder="1"/>
    <xf numFmtId="3" fontId="5" fillId="0" borderId="16" xfId="0" applyNumberFormat="1" applyFont="1" applyBorder="1"/>
    <xf numFmtId="165" fontId="5" fillId="0" borderId="0" xfId="10357" applyNumberFormat="1" applyFont="1" applyBorder="1"/>
    <xf numFmtId="0" fontId="17" fillId="0" borderId="10" xfId="19487" applyFont="1" applyFill="1" applyBorder="1" applyAlignment="1">
      <alignment horizontal="left"/>
    </xf>
    <xf numFmtId="0" fontId="5" fillId="14" borderId="1" xfId="19487" applyFill="1" applyBorder="1"/>
    <xf numFmtId="0" fontId="5" fillId="14" borderId="2" xfId="19487" applyFill="1" applyBorder="1"/>
    <xf numFmtId="0" fontId="5" fillId="14" borderId="3" xfId="19487" applyFill="1" applyBorder="1"/>
    <xf numFmtId="0" fontId="5" fillId="14" borderId="4" xfId="19487" applyFill="1" applyBorder="1"/>
    <xf numFmtId="0" fontId="5" fillId="14" borderId="0" xfId="19487" applyFill="1" applyBorder="1"/>
    <xf numFmtId="0" fontId="5" fillId="14" borderId="5" xfId="19487" applyFill="1" applyBorder="1"/>
    <xf numFmtId="0" fontId="5" fillId="14" borderId="0" xfId="19487" applyFont="1" applyFill="1" applyBorder="1"/>
    <xf numFmtId="0" fontId="5" fillId="14" borderId="5" xfId="19487" applyFont="1" applyFill="1" applyBorder="1"/>
    <xf numFmtId="0" fontId="5" fillId="0" borderId="26" xfId="19487" applyBorder="1"/>
    <xf numFmtId="0" fontId="5" fillId="0" borderId="16" xfId="19487" applyBorder="1"/>
    <xf numFmtId="0" fontId="12" fillId="0" borderId="16" xfId="19487" applyFont="1" applyBorder="1"/>
    <xf numFmtId="0" fontId="5" fillId="0" borderId="29" xfId="19487" applyBorder="1"/>
    <xf numFmtId="0" fontId="12" fillId="0" borderId="24" xfId="19487" applyFont="1" applyBorder="1"/>
    <xf numFmtId="0" fontId="5" fillId="0" borderId="0" xfId="19487" applyBorder="1"/>
    <xf numFmtId="0" fontId="5" fillId="0" borderId="25" xfId="19487" applyBorder="1"/>
    <xf numFmtId="0" fontId="5" fillId="0" borderId="24" xfId="19487" applyFont="1" applyBorder="1"/>
    <xf numFmtId="0" fontId="5" fillId="0" borderId="24" xfId="19487" applyBorder="1"/>
    <xf numFmtId="3" fontId="5" fillId="0" borderId="0" xfId="19487" applyNumberFormat="1" applyBorder="1"/>
    <xf numFmtId="0" fontId="5" fillId="0" borderId="23" xfId="19487" applyBorder="1"/>
    <xf numFmtId="0" fontId="5" fillId="0" borderId="22" xfId="19487" applyBorder="1"/>
    <xf numFmtId="0" fontId="5" fillId="0" borderId="30" xfId="19487" applyBorder="1"/>
    <xf numFmtId="0" fontId="17" fillId="0" borderId="2" xfId="19444" applyFont="1" applyFill="1" applyBorder="1" applyAlignment="1">
      <alignment horizontal="center"/>
    </xf>
    <xf numFmtId="0" fontId="17" fillId="0" borderId="2" xfId="19444" applyFont="1" applyFill="1" applyBorder="1" applyAlignment="1"/>
    <xf numFmtId="0" fontId="5" fillId="0" borderId="0" xfId="19491"/>
    <xf numFmtId="0" fontId="5" fillId="0" borderId="0" xfId="20488"/>
    <xf numFmtId="0" fontId="5" fillId="0" borderId="0" xfId="19491" applyBorder="1"/>
    <xf numFmtId="0" fontId="17" fillId="0" borderId="22" xfId="19444" applyFont="1" applyFill="1" applyBorder="1" applyAlignment="1">
      <alignment horizontal="center"/>
    </xf>
    <xf numFmtId="0" fontId="5" fillId="0" borderId="22" xfId="19491" applyBorder="1"/>
    <xf numFmtId="0" fontId="5" fillId="0" borderId="26" xfId="19491" applyFont="1" applyBorder="1"/>
    <xf numFmtId="0" fontId="5" fillId="0" borderId="16" xfId="19491" applyBorder="1"/>
    <xf numFmtId="0" fontId="12" fillId="0" borderId="29" xfId="19491" applyFont="1" applyBorder="1"/>
    <xf numFmtId="0" fontId="5" fillId="0" borderId="23" xfId="19491" applyFont="1" applyBorder="1"/>
    <xf numFmtId="3" fontId="5" fillId="0" borderId="30" xfId="19487" applyNumberFormat="1" applyBorder="1"/>
    <xf numFmtId="0" fontId="5" fillId="0" borderId="0" xfId="19491" applyFont="1" applyBorder="1"/>
    <xf numFmtId="0" fontId="12" fillId="0" borderId="0" xfId="19491" applyFont="1" applyBorder="1"/>
    <xf numFmtId="3" fontId="5" fillId="0" borderId="22" xfId="19487" applyNumberFormat="1" applyBorder="1"/>
    <xf numFmtId="0" fontId="12" fillId="0" borderId="22" xfId="19491" applyFont="1" applyBorder="1"/>
    <xf numFmtId="0" fontId="5" fillId="0" borderId="29" xfId="19491" applyBorder="1"/>
    <xf numFmtId="0" fontId="5" fillId="0" borderId="30" xfId="19491" applyBorder="1"/>
    <xf numFmtId="0" fontId="5" fillId="0" borderId="0" xfId="10380" applyFont="1" applyFill="1" applyAlignment="1">
      <alignment vertical="top"/>
    </xf>
    <xf numFmtId="0" fontId="12" fillId="0" borderId="13" xfId="0" applyFont="1" applyBorder="1"/>
    <xf numFmtId="0" fontId="12" fillId="0" borderId="13" xfId="0" applyFont="1" applyFill="1" applyBorder="1"/>
    <xf numFmtId="0" fontId="12" fillId="0" borderId="12" xfId="0" applyFont="1" applyBorder="1"/>
    <xf numFmtId="0" fontId="70" fillId="0" borderId="13" xfId="10400" applyFont="1" applyBorder="1"/>
    <xf numFmtId="0" fontId="12" fillId="0" borderId="14" xfId="0" applyFont="1" applyBorder="1"/>
    <xf numFmtId="0" fontId="70" fillId="0" borderId="12" xfId="10400" applyFont="1" applyBorder="1"/>
    <xf numFmtId="0" fontId="70" fillId="0" borderId="13" xfId="10400" applyFont="1" applyFill="1" applyBorder="1"/>
    <xf numFmtId="0" fontId="70" fillId="0" borderId="14" xfId="10400" applyFont="1" applyBorder="1"/>
    <xf numFmtId="0" fontId="15" fillId="30" borderId="9" xfId="0" applyFont="1" applyFill="1" applyBorder="1" applyAlignment="1">
      <alignment horizontal="center" vertical="center"/>
    </xf>
    <xf numFmtId="0" fontId="15" fillId="30" borderId="10" xfId="0" applyFont="1" applyFill="1" applyBorder="1" applyAlignment="1">
      <alignment horizontal="center" vertical="center"/>
    </xf>
    <xf numFmtId="0" fontId="15" fillId="30" borderId="11" xfId="0" applyFont="1" applyFill="1" applyBorder="1" applyAlignment="1">
      <alignment horizontal="center" vertical="center"/>
    </xf>
    <xf numFmtId="0" fontId="15" fillId="13" borderId="9" xfId="0" applyFont="1" applyFill="1" applyBorder="1" applyAlignment="1">
      <alignment horizontal="center"/>
    </xf>
    <xf numFmtId="0" fontId="15" fillId="13" borderId="10" xfId="0" applyFont="1" applyFill="1" applyBorder="1" applyAlignment="1">
      <alignment horizontal="center"/>
    </xf>
    <xf numFmtId="0" fontId="0" fillId="0" borderId="0" xfId="0"/>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7" fillId="0" borderId="9" xfId="0" applyFont="1" applyFill="1" applyBorder="1" applyAlignment="1">
      <alignment horizontal="center"/>
    </xf>
    <xf numFmtId="0" fontId="0" fillId="0" borderId="10" xfId="0" applyBorder="1" applyAlignment="1"/>
    <xf numFmtId="0" fontId="0" fillId="0" borderId="11" xfId="0" applyBorder="1" applyAlignment="1"/>
    <xf numFmtId="0" fontId="15" fillId="0" borderId="9" xfId="0" applyFont="1" applyBorder="1" applyAlignment="1">
      <alignment horizontal="center" vertical="center"/>
    </xf>
    <xf numFmtId="0" fontId="15" fillId="0" borderId="10" xfId="0" applyFont="1" applyBorder="1" applyAlignment="1">
      <alignment horizontal="center" vertical="center"/>
    </xf>
    <xf numFmtId="3" fontId="14" fillId="0" borderId="22" xfId="19444" applyNumberFormat="1"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9" fillId="0" borderId="0" xfId="0" applyFont="1" applyAlignment="1"/>
    <xf numFmtId="0" fontId="0" fillId="0" borderId="0" xfId="0" applyAlignment="1"/>
    <xf numFmtId="0" fontId="29" fillId="0" borderId="0" xfId="10380" applyFont="1" applyAlignment="1"/>
    <xf numFmtId="0" fontId="15" fillId="0" borderId="9" xfId="10416" applyFont="1" applyBorder="1" applyAlignment="1">
      <alignment horizontal="center" vertical="center"/>
    </xf>
    <xf numFmtId="0" fontId="15" fillId="0" borderId="10" xfId="10416" applyFont="1" applyBorder="1" applyAlignment="1">
      <alignment horizontal="center" vertical="center"/>
    </xf>
    <xf numFmtId="0" fontId="12" fillId="0" borderId="29" xfId="0" applyFont="1" applyBorder="1" applyAlignment="1">
      <alignment vertical="center" wrapText="1"/>
    </xf>
    <xf numFmtId="0" fontId="12" fillId="0" borderId="25" xfId="0" applyFont="1" applyBorder="1" applyAlignment="1">
      <alignment vertical="center" wrapText="1"/>
    </xf>
    <xf numFmtId="0" fontId="12" fillId="0" borderId="30" xfId="0" applyFont="1" applyBorder="1" applyAlignment="1">
      <alignment vertical="center" wrapText="1"/>
    </xf>
    <xf numFmtId="0" fontId="12" fillId="0" borderId="47" xfId="0" applyFont="1" applyBorder="1" applyAlignment="1">
      <alignment vertical="center" wrapText="1"/>
    </xf>
    <xf numFmtId="0" fontId="12" fillId="0" borderId="46" xfId="0" applyFont="1" applyBorder="1" applyAlignment="1">
      <alignment vertical="center" wrapText="1"/>
    </xf>
    <xf numFmtId="0" fontId="12" fillId="0" borderId="45" xfId="0" applyFont="1" applyBorder="1" applyAlignment="1">
      <alignment vertical="center" wrapText="1"/>
    </xf>
    <xf numFmtId="0" fontId="12" fillId="0" borderId="47" xfId="0" applyFont="1" applyBorder="1" applyAlignment="1">
      <alignment horizontal="left" vertical="center"/>
    </xf>
    <xf numFmtId="0" fontId="12" fillId="0" borderId="46" xfId="0" applyFont="1" applyBorder="1" applyAlignment="1">
      <alignment horizontal="left" vertical="center"/>
    </xf>
    <xf numFmtId="0" fontId="12" fillId="0" borderId="45" xfId="0" applyFont="1" applyBorder="1" applyAlignment="1">
      <alignment horizontal="left" vertical="center"/>
    </xf>
    <xf numFmtId="0" fontId="5" fillId="0" borderId="0" xfId="0" applyFont="1" applyAlignment="1">
      <alignment horizontal="left" vertical="top" wrapText="1"/>
    </xf>
    <xf numFmtId="0" fontId="29" fillId="0" borderId="0" xfId="0" applyFont="1" applyAlignment="1">
      <alignment horizontal="left" vertical="top" wrapText="1"/>
    </xf>
    <xf numFmtId="0" fontId="29" fillId="0" borderId="25" xfId="0" applyFont="1" applyBorder="1" applyAlignment="1">
      <alignment horizontal="left" vertical="top" wrapText="1"/>
    </xf>
    <xf numFmtId="0" fontId="39" fillId="0" borderId="0" xfId="10405" applyFont="1" applyBorder="1" applyAlignment="1">
      <alignment vertical="center" wrapText="1"/>
    </xf>
    <xf numFmtId="0" fontId="29" fillId="0" borderId="0" xfId="10381" applyFont="1" applyBorder="1" applyAlignment="1"/>
    <xf numFmtId="0" fontId="5" fillId="0" borderId="0" xfId="10381" applyBorder="1" applyAlignment="1"/>
    <xf numFmtId="0" fontId="17" fillId="0" borderId="0" xfId="10380" applyFont="1" applyAlignment="1">
      <alignment wrapText="1"/>
    </xf>
    <xf numFmtId="0" fontId="5" fillId="0" borderId="0" xfId="20486" applyAlignment="1">
      <alignment wrapText="1"/>
    </xf>
    <xf numFmtId="0" fontId="5" fillId="0" borderId="25" xfId="20486" applyBorder="1" applyAlignment="1">
      <alignment wrapText="1"/>
    </xf>
  </cellXfs>
  <cellStyles count="20489">
    <cellStyle name="1000-sep (2 dec) 2" xfId="1"/>
    <cellStyle name="20 % - Markeringsfarve1" xfId="2" builtinId="30" customBuiltin="1"/>
    <cellStyle name="20 % - Markeringsfarve1 10" xfId="3"/>
    <cellStyle name="20 % - Markeringsfarve1 11" xfId="4"/>
    <cellStyle name="20 % - Markeringsfarve1 11 2" xfId="5"/>
    <cellStyle name="20 % - Markeringsfarve1 11 2 2" xfId="10418"/>
    <cellStyle name="20 % - Markeringsfarve1 11 3" xfId="10417"/>
    <cellStyle name="20 % - Markeringsfarve1 12" xfId="6"/>
    <cellStyle name="20 % - Markeringsfarve1 12 2" xfId="10419"/>
    <cellStyle name="20 % - Markeringsfarve1 13" xfId="7"/>
    <cellStyle name="20 % - Markeringsfarve1 13 2" xfId="10420"/>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9" xfId="13"/>
    <cellStyle name="20 % - Markeringsfarve1 19 2" xfId="10422"/>
    <cellStyle name="20 % - Markeringsfarve1 2" xfId="14"/>
    <cellStyle name="20 % - Markeringsfarve1 2 10" xfId="15"/>
    <cellStyle name="20 % - Markeringsfarve1 2 10 2" xfId="10423"/>
    <cellStyle name="20 % - Markeringsfarve1 2 11" xfId="16"/>
    <cellStyle name="20 % - Markeringsfarve1 2 11 2" xfId="10424"/>
    <cellStyle name="20 % - Markeringsfarve1 2 12" xfId="17"/>
    <cellStyle name="20 % - Markeringsfarve1 2 12 2" xfId="10425"/>
    <cellStyle name="20 % - Markeringsfarve1 2 13" xfId="18"/>
    <cellStyle name="20 % - Markeringsfarve1 2 13 2" xfId="10426"/>
    <cellStyle name="20 % - Markeringsfarve1 2 14" xfId="19"/>
    <cellStyle name="20 % - Markeringsfarve1 2 14 2" xfId="10427"/>
    <cellStyle name="20 % - Markeringsfarve1 2 15" xfId="20"/>
    <cellStyle name="20 % - Markeringsfarve1 2 15 2" xfId="10428"/>
    <cellStyle name="20 % - Markeringsfarve1 2 16" xfId="21"/>
    <cellStyle name="20 % - Markeringsfarve1 2 17" xfId="22"/>
    <cellStyle name="20 % - Markeringsfarve1 2 17 2" xfId="10429"/>
    <cellStyle name="20 % - Markeringsfarve1 2 2" xfId="23"/>
    <cellStyle name="20 % - Markeringsfarve1 2 2 10" xfId="24"/>
    <cellStyle name="20 % - Markeringsfarve1 2 2 10 2" xfId="10431"/>
    <cellStyle name="20 % - Markeringsfarve1 2 2 11" xfId="25"/>
    <cellStyle name="20 % - Markeringsfarve1 2 2 11 2" xfId="10432"/>
    <cellStyle name="20 % - Markeringsfarve1 2 2 12" xfId="26"/>
    <cellStyle name="20 % - Markeringsfarve1 2 2 12 2" xfId="10433"/>
    <cellStyle name="20 % - Markeringsfarve1 2 2 13" xfId="27"/>
    <cellStyle name="20 % - Markeringsfarve1 2 2 13 2" xfId="10434"/>
    <cellStyle name="20 % - Markeringsfarve1 2 2 14" xfId="28"/>
    <cellStyle name="20 % - Markeringsfarve1 2 2 15" xfId="10430"/>
    <cellStyle name="20 % - Markeringsfarve1 2 2 2" xfId="29"/>
    <cellStyle name="20 % - Markeringsfarve1 2 2 2 10" xfId="30"/>
    <cellStyle name="20 % - Markeringsfarve1 2 2 2 10 2" xfId="10436"/>
    <cellStyle name="20 % - Markeringsfarve1 2 2 2 11" xfId="31"/>
    <cellStyle name="20 % - Markeringsfarve1 2 2 2 11 2" xfId="10437"/>
    <cellStyle name="20 % - Markeringsfarve1 2 2 2 12" xfId="32"/>
    <cellStyle name="20 % - Markeringsfarve1 2 2 2 12 2" xfId="10438"/>
    <cellStyle name="20 % - Markeringsfarve1 2 2 2 13" xfId="10435"/>
    <cellStyle name="20 % - Markeringsfarve1 2 2 2 2" xfId="33"/>
    <cellStyle name="20 % - Markeringsfarve1 2 2 2 2 10" xfId="34"/>
    <cellStyle name="20 % - Markeringsfarve1 2 2 2 2 10 2" xfId="10440"/>
    <cellStyle name="20 % - Markeringsfarve1 2 2 2 2 11" xfId="35"/>
    <cellStyle name="20 % - Markeringsfarve1 2 2 2 2 11 2" xfId="10441"/>
    <cellStyle name="20 % - Markeringsfarve1 2 2 2 2 12" xfId="10439"/>
    <cellStyle name="20 % - Markeringsfarve1 2 2 2 2 2" xfId="36"/>
    <cellStyle name="20 % - Markeringsfarve1 2 2 2 2 2 10" xfId="37"/>
    <cellStyle name="20 % - Markeringsfarve1 2 2 2 2 2 10 2" xfId="10443"/>
    <cellStyle name="20 % - Markeringsfarve1 2 2 2 2 2 11" xfId="10442"/>
    <cellStyle name="20 % - Markeringsfarve1 2 2 2 2 2 2" xfId="38"/>
    <cellStyle name="20 % - Markeringsfarve1 2 2 2 2 2 2 2" xfId="39"/>
    <cellStyle name="20 % - Markeringsfarve1 2 2 2 2 2 2 2 2" xfId="10445"/>
    <cellStyle name="20 % - Markeringsfarve1 2 2 2 2 2 2 3" xfId="40"/>
    <cellStyle name="20 % - Markeringsfarve1 2 2 2 2 2 2 3 2" xfId="10446"/>
    <cellStyle name="20 % - Markeringsfarve1 2 2 2 2 2 2 4" xfId="41"/>
    <cellStyle name="20 % - Markeringsfarve1 2 2 2 2 2 2 4 2" xfId="10447"/>
    <cellStyle name="20 % - Markeringsfarve1 2 2 2 2 2 2 5" xfId="42"/>
    <cellStyle name="20 % - Markeringsfarve1 2 2 2 2 2 2 5 2" xfId="10448"/>
    <cellStyle name="20 % - Markeringsfarve1 2 2 2 2 2 2 6" xfId="43"/>
    <cellStyle name="20 % - Markeringsfarve1 2 2 2 2 2 2 6 2" xfId="10449"/>
    <cellStyle name="20 % - Markeringsfarve1 2 2 2 2 2 2 7" xfId="10444"/>
    <cellStyle name="20 % - Markeringsfarve1 2 2 2 2 2 3" xfId="44"/>
    <cellStyle name="20 % - Markeringsfarve1 2 2 2 2 2 3 2" xfId="45"/>
    <cellStyle name="20 % - Markeringsfarve1 2 2 2 2 2 3 2 2" xfId="10451"/>
    <cellStyle name="20 % - Markeringsfarve1 2 2 2 2 2 3 3" xfId="46"/>
    <cellStyle name="20 % - Markeringsfarve1 2 2 2 2 2 3 3 2" xfId="10452"/>
    <cellStyle name="20 % - Markeringsfarve1 2 2 2 2 2 3 4" xfId="47"/>
    <cellStyle name="20 % - Markeringsfarve1 2 2 2 2 2 3 4 2" xfId="10453"/>
    <cellStyle name="20 % - Markeringsfarve1 2 2 2 2 2 3 5" xfId="48"/>
    <cellStyle name="20 % - Markeringsfarve1 2 2 2 2 2 3 5 2" xfId="10454"/>
    <cellStyle name="20 % - Markeringsfarve1 2 2 2 2 2 3 6" xfId="49"/>
    <cellStyle name="20 % - Markeringsfarve1 2 2 2 2 2 3 6 2" xfId="10455"/>
    <cellStyle name="20 % - Markeringsfarve1 2 2 2 2 2 3 7" xfId="10450"/>
    <cellStyle name="20 % - Markeringsfarve1 2 2 2 2 2 4" xfId="50"/>
    <cellStyle name="20 % - Markeringsfarve1 2 2 2 2 2 4 2" xfId="51"/>
    <cellStyle name="20 % - Markeringsfarve1 2 2 2 2 2 4 2 2" xfId="10457"/>
    <cellStyle name="20 % - Markeringsfarve1 2 2 2 2 2 4 3" xfId="52"/>
    <cellStyle name="20 % - Markeringsfarve1 2 2 2 2 2 4 3 2" xfId="10458"/>
    <cellStyle name="20 % - Markeringsfarve1 2 2 2 2 2 4 4" xfId="53"/>
    <cellStyle name="20 % - Markeringsfarve1 2 2 2 2 2 4 4 2" xfId="10459"/>
    <cellStyle name="20 % - Markeringsfarve1 2 2 2 2 2 4 5" xfId="54"/>
    <cellStyle name="20 % - Markeringsfarve1 2 2 2 2 2 4 5 2" xfId="10460"/>
    <cellStyle name="20 % - Markeringsfarve1 2 2 2 2 2 4 6" xfId="55"/>
    <cellStyle name="20 % - Markeringsfarve1 2 2 2 2 2 4 6 2" xfId="10461"/>
    <cellStyle name="20 % - Markeringsfarve1 2 2 2 2 2 4 7" xfId="10456"/>
    <cellStyle name="20 % - Markeringsfarve1 2 2 2 2 2 5" xfId="56"/>
    <cellStyle name="20 % - Markeringsfarve1 2 2 2 2 2 5 2" xfId="57"/>
    <cellStyle name="20 % - Markeringsfarve1 2 2 2 2 2 5 2 2" xfId="10463"/>
    <cellStyle name="20 % - Markeringsfarve1 2 2 2 2 2 5 3" xfId="58"/>
    <cellStyle name="20 % - Markeringsfarve1 2 2 2 2 2 5 3 2" xfId="10464"/>
    <cellStyle name="20 % - Markeringsfarve1 2 2 2 2 2 5 4" xfId="59"/>
    <cellStyle name="20 % - Markeringsfarve1 2 2 2 2 2 5 4 2" xfId="10465"/>
    <cellStyle name="20 % - Markeringsfarve1 2 2 2 2 2 5 5" xfId="60"/>
    <cellStyle name="20 % - Markeringsfarve1 2 2 2 2 2 5 5 2" xfId="10466"/>
    <cellStyle name="20 % - Markeringsfarve1 2 2 2 2 2 5 6" xfId="61"/>
    <cellStyle name="20 % - Markeringsfarve1 2 2 2 2 2 5 6 2" xfId="10467"/>
    <cellStyle name="20 % - Markeringsfarve1 2 2 2 2 2 5 7" xfId="10462"/>
    <cellStyle name="20 % - Markeringsfarve1 2 2 2 2 2 6" xfId="62"/>
    <cellStyle name="20 % - Markeringsfarve1 2 2 2 2 2 6 2" xfId="10468"/>
    <cellStyle name="20 % - Markeringsfarve1 2 2 2 2 2 7" xfId="63"/>
    <cellStyle name="20 % - Markeringsfarve1 2 2 2 2 2 7 2" xfId="10469"/>
    <cellStyle name="20 % - Markeringsfarve1 2 2 2 2 2 8" xfId="64"/>
    <cellStyle name="20 % - Markeringsfarve1 2 2 2 2 2 8 2" xfId="10470"/>
    <cellStyle name="20 % - Markeringsfarve1 2 2 2 2 2 9" xfId="65"/>
    <cellStyle name="20 % - Markeringsfarve1 2 2 2 2 2 9 2" xfId="10471"/>
    <cellStyle name="20 % - Markeringsfarve1 2 2 2 2 3" xfId="66"/>
    <cellStyle name="20 % - Markeringsfarve1 2 2 2 2 3 2" xfId="67"/>
    <cellStyle name="20 % - Markeringsfarve1 2 2 2 2 3 2 2" xfId="10473"/>
    <cellStyle name="20 % - Markeringsfarve1 2 2 2 2 3 3" xfId="68"/>
    <cellStyle name="20 % - Markeringsfarve1 2 2 2 2 3 3 2" xfId="10474"/>
    <cellStyle name="20 % - Markeringsfarve1 2 2 2 2 3 4" xfId="69"/>
    <cellStyle name="20 % - Markeringsfarve1 2 2 2 2 3 4 2" xfId="10475"/>
    <cellStyle name="20 % - Markeringsfarve1 2 2 2 2 3 5" xfId="70"/>
    <cellStyle name="20 % - Markeringsfarve1 2 2 2 2 3 5 2" xfId="10476"/>
    <cellStyle name="20 % - Markeringsfarve1 2 2 2 2 3 6" xfId="71"/>
    <cellStyle name="20 % - Markeringsfarve1 2 2 2 2 3 6 2" xfId="10477"/>
    <cellStyle name="20 % - Markeringsfarve1 2 2 2 2 3 7" xfId="10472"/>
    <cellStyle name="20 % - Markeringsfarve1 2 2 2 2 4" xfId="72"/>
    <cellStyle name="20 % - Markeringsfarve1 2 2 2 2 4 2" xfId="73"/>
    <cellStyle name="20 % - Markeringsfarve1 2 2 2 2 4 2 2" xfId="10479"/>
    <cellStyle name="20 % - Markeringsfarve1 2 2 2 2 4 3" xfId="74"/>
    <cellStyle name="20 % - Markeringsfarve1 2 2 2 2 4 3 2" xfId="10480"/>
    <cellStyle name="20 % - Markeringsfarve1 2 2 2 2 4 4" xfId="75"/>
    <cellStyle name="20 % - Markeringsfarve1 2 2 2 2 4 4 2" xfId="10481"/>
    <cellStyle name="20 % - Markeringsfarve1 2 2 2 2 4 5" xfId="76"/>
    <cellStyle name="20 % - Markeringsfarve1 2 2 2 2 4 5 2" xfId="10482"/>
    <cellStyle name="20 % - Markeringsfarve1 2 2 2 2 4 6" xfId="77"/>
    <cellStyle name="20 % - Markeringsfarve1 2 2 2 2 4 6 2" xfId="10483"/>
    <cellStyle name="20 % - Markeringsfarve1 2 2 2 2 4 7" xfId="10478"/>
    <cellStyle name="20 % - Markeringsfarve1 2 2 2 2 5" xfId="78"/>
    <cellStyle name="20 % - Markeringsfarve1 2 2 2 2 5 2" xfId="79"/>
    <cellStyle name="20 % - Markeringsfarve1 2 2 2 2 5 2 2" xfId="10485"/>
    <cellStyle name="20 % - Markeringsfarve1 2 2 2 2 5 3" xfId="80"/>
    <cellStyle name="20 % - Markeringsfarve1 2 2 2 2 5 3 2" xfId="10486"/>
    <cellStyle name="20 % - Markeringsfarve1 2 2 2 2 5 4" xfId="81"/>
    <cellStyle name="20 % - Markeringsfarve1 2 2 2 2 5 4 2" xfId="10487"/>
    <cellStyle name="20 % - Markeringsfarve1 2 2 2 2 5 5" xfId="82"/>
    <cellStyle name="20 % - Markeringsfarve1 2 2 2 2 5 5 2" xfId="10488"/>
    <cellStyle name="20 % - Markeringsfarve1 2 2 2 2 5 6" xfId="83"/>
    <cellStyle name="20 % - Markeringsfarve1 2 2 2 2 5 6 2" xfId="10489"/>
    <cellStyle name="20 % - Markeringsfarve1 2 2 2 2 5 7" xfId="10484"/>
    <cellStyle name="20 % - Markeringsfarve1 2 2 2 2 6" xfId="84"/>
    <cellStyle name="20 % - Markeringsfarve1 2 2 2 2 6 2" xfId="85"/>
    <cellStyle name="20 % - Markeringsfarve1 2 2 2 2 6 2 2" xfId="10491"/>
    <cellStyle name="20 % - Markeringsfarve1 2 2 2 2 6 3" xfId="86"/>
    <cellStyle name="20 % - Markeringsfarve1 2 2 2 2 6 3 2" xfId="10492"/>
    <cellStyle name="20 % - Markeringsfarve1 2 2 2 2 6 4" xfId="87"/>
    <cellStyle name="20 % - Markeringsfarve1 2 2 2 2 6 4 2" xfId="10493"/>
    <cellStyle name="20 % - Markeringsfarve1 2 2 2 2 6 5" xfId="88"/>
    <cellStyle name="20 % - Markeringsfarve1 2 2 2 2 6 5 2" xfId="10494"/>
    <cellStyle name="20 % - Markeringsfarve1 2 2 2 2 6 6" xfId="89"/>
    <cellStyle name="20 % - Markeringsfarve1 2 2 2 2 6 6 2" xfId="10495"/>
    <cellStyle name="20 % - Markeringsfarve1 2 2 2 2 6 7" xfId="10490"/>
    <cellStyle name="20 % - Markeringsfarve1 2 2 2 2 7" xfId="90"/>
    <cellStyle name="20 % - Markeringsfarve1 2 2 2 2 7 2" xfId="10496"/>
    <cellStyle name="20 % - Markeringsfarve1 2 2 2 2 8" xfId="91"/>
    <cellStyle name="20 % - Markeringsfarve1 2 2 2 2 8 2" xfId="10497"/>
    <cellStyle name="20 % - Markeringsfarve1 2 2 2 2 9" xfId="92"/>
    <cellStyle name="20 % - Markeringsfarve1 2 2 2 2 9 2" xfId="10498"/>
    <cellStyle name="20 % - Markeringsfarve1 2 2 2 3" xfId="93"/>
    <cellStyle name="20 % - Markeringsfarve1 2 2 2 3 10" xfId="94"/>
    <cellStyle name="20 % - Markeringsfarve1 2 2 2 3 10 2" xfId="10500"/>
    <cellStyle name="20 % - Markeringsfarve1 2 2 2 3 11" xfId="10499"/>
    <cellStyle name="20 % - Markeringsfarve1 2 2 2 3 2" xfId="95"/>
    <cellStyle name="20 % - Markeringsfarve1 2 2 2 3 2 2" xfId="96"/>
    <cellStyle name="20 % - Markeringsfarve1 2 2 2 3 2 2 2" xfId="10502"/>
    <cellStyle name="20 % - Markeringsfarve1 2 2 2 3 2 3" xfId="97"/>
    <cellStyle name="20 % - Markeringsfarve1 2 2 2 3 2 3 2" xfId="10503"/>
    <cellStyle name="20 % - Markeringsfarve1 2 2 2 3 2 4" xfId="98"/>
    <cellStyle name="20 % - Markeringsfarve1 2 2 2 3 2 4 2" xfId="10504"/>
    <cellStyle name="20 % - Markeringsfarve1 2 2 2 3 2 5" xfId="99"/>
    <cellStyle name="20 % - Markeringsfarve1 2 2 2 3 2 5 2" xfId="10505"/>
    <cellStyle name="20 % - Markeringsfarve1 2 2 2 3 2 6" xfId="100"/>
    <cellStyle name="20 % - Markeringsfarve1 2 2 2 3 2 6 2" xfId="10506"/>
    <cellStyle name="20 % - Markeringsfarve1 2 2 2 3 2 7" xfId="10501"/>
    <cellStyle name="20 % - Markeringsfarve1 2 2 2 3 3" xfId="101"/>
    <cellStyle name="20 % - Markeringsfarve1 2 2 2 3 3 2" xfId="102"/>
    <cellStyle name="20 % - Markeringsfarve1 2 2 2 3 3 2 2" xfId="10508"/>
    <cellStyle name="20 % - Markeringsfarve1 2 2 2 3 3 3" xfId="103"/>
    <cellStyle name="20 % - Markeringsfarve1 2 2 2 3 3 3 2" xfId="10509"/>
    <cellStyle name="20 % - Markeringsfarve1 2 2 2 3 3 4" xfId="104"/>
    <cellStyle name="20 % - Markeringsfarve1 2 2 2 3 3 4 2" xfId="10510"/>
    <cellStyle name="20 % - Markeringsfarve1 2 2 2 3 3 5" xfId="105"/>
    <cellStyle name="20 % - Markeringsfarve1 2 2 2 3 3 5 2" xfId="10511"/>
    <cellStyle name="20 % - Markeringsfarve1 2 2 2 3 3 6" xfId="106"/>
    <cellStyle name="20 % - Markeringsfarve1 2 2 2 3 3 6 2" xfId="10512"/>
    <cellStyle name="20 % - Markeringsfarve1 2 2 2 3 3 7" xfId="10507"/>
    <cellStyle name="20 % - Markeringsfarve1 2 2 2 3 4" xfId="107"/>
    <cellStyle name="20 % - Markeringsfarve1 2 2 2 3 4 2" xfId="108"/>
    <cellStyle name="20 % - Markeringsfarve1 2 2 2 3 4 2 2" xfId="10514"/>
    <cellStyle name="20 % - Markeringsfarve1 2 2 2 3 4 3" xfId="109"/>
    <cellStyle name="20 % - Markeringsfarve1 2 2 2 3 4 3 2" xfId="10515"/>
    <cellStyle name="20 % - Markeringsfarve1 2 2 2 3 4 4" xfId="110"/>
    <cellStyle name="20 % - Markeringsfarve1 2 2 2 3 4 4 2" xfId="10516"/>
    <cellStyle name="20 % - Markeringsfarve1 2 2 2 3 4 5" xfId="111"/>
    <cellStyle name="20 % - Markeringsfarve1 2 2 2 3 4 5 2" xfId="10517"/>
    <cellStyle name="20 % - Markeringsfarve1 2 2 2 3 4 6" xfId="112"/>
    <cellStyle name="20 % - Markeringsfarve1 2 2 2 3 4 6 2" xfId="10518"/>
    <cellStyle name="20 % - Markeringsfarve1 2 2 2 3 4 7" xfId="10513"/>
    <cellStyle name="20 % - Markeringsfarve1 2 2 2 3 5" xfId="113"/>
    <cellStyle name="20 % - Markeringsfarve1 2 2 2 3 5 2" xfId="114"/>
    <cellStyle name="20 % - Markeringsfarve1 2 2 2 3 5 2 2" xfId="10520"/>
    <cellStyle name="20 % - Markeringsfarve1 2 2 2 3 5 3" xfId="115"/>
    <cellStyle name="20 % - Markeringsfarve1 2 2 2 3 5 3 2" xfId="10521"/>
    <cellStyle name="20 % - Markeringsfarve1 2 2 2 3 5 4" xfId="116"/>
    <cellStyle name="20 % - Markeringsfarve1 2 2 2 3 5 4 2" xfId="10522"/>
    <cellStyle name="20 % - Markeringsfarve1 2 2 2 3 5 5" xfId="117"/>
    <cellStyle name="20 % - Markeringsfarve1 2 2 2 3 5 5 2" xfId="10523"/>
    <cellStyle name="20 % - Markeringsfarve1 2 2 2 3 5 6" xfId="118"/>
    <cellStyle name="20 % - Markeringsfarve1 2 2 2 3 5 6 2" xfId="10524"/>
    <cellStyle name="20 % - Markeringsfarve1 2 2 2 3 5 7" xfId="10519"/>
    <cellStyle name="20 % - Markeringsfarve1 2 2 2 3 6" xfId="119"/>
    <cellStyle name="20 % - Markeringsfarve1 2 2 2 3 6 2" xfId="10525"/>
    <cellStyle name="20 % - Markeringsfarve1 2 2 2 3 7" xfId="120"/>
    <cellStyle name="20 % - Markeringsfarve1 2 2 2 3 7 2" xfId="10526"/>
    <cellStyle name="20 % - Markeringsfarve1 2 2 2 3 8" xfId="121"/>
    <cellStyle name="20 % - Markeringsfarve1 2 2 2 3 8 2" xfId="10527"/>
    <cellStyle name="20 % - Markeringsfarve1 2 2 2 3 9" xfId="122"/>
    <cellStyle name="20 % - Markeringsfarve1 2 2 2 3 9 2" xfId="10528"/>
    <cellStyle name="20 % - Markeringsfarve1 2 2 2 4" xfId="123"/>
    <cellStyle name="20 % - Markeringsfarve1 2 2 2 4 2" xfId="124"/>
    <cellStyle name="20 % - Markeringsfarve1 2 2 2 4 2 2" xfId="10530"/>
    <cellStyle name="20 % - Markeringsfarve1 2 2 2 4 3" xfId="125"/>
    <cellStyle name="20 % - Markeringsfarve1 2 2 2 4 3 2" xfId="10531"/>
    <cellStyle name="20 % - Markeringsfarve1 2 2 2 4 4" xfId="126"/>
    <cellStyle name="20 % - Markeringsfarve1 2 2 2 4 4 2" xfId="10532"/>
    <cellStyle name="20 % - Markeringsfarve1 2 2 2 4 5" xfId="127"/>
    <cellStyle name="20 % - Markeringsfarve1 2 2 2 4 5 2" xfId="10533"/>
    <cellStyle name="20 % - Markeringsfarve1 2 2 2 4 6" xfId="128"/>
    <cellStyle name="20 % - Markeringsfarve1 2 2 2 4 6 2" xfId="10534"/>
    <cellStyle name="20 % - Markeringsfarve1 2 2 2 4 7" xfId="10529"/>
    <cellStyle name="20 % - Markeringsfarve1 2 2 2 5" xfId="129"/>
    <cellStyle name="20 % - Markeringsfarve1 2 2 2 5 2" xfId="130"/>
    <cellStyle name="20 % - Markeringsfarve1 2 2 2 5 2 2" xfId="10536"/>
    <cellStyle name="20 % - Markeringsfarve1 2 2 2 5 3" xfId="131"/>
    <cellStyle name="20 % - Markeringsfarve1 2 2 2 5 3 2" xfId="10537"/>
    <cellStyle name="20 % - Markeringsfarve1 2 2 2 5 4" xfId="132"/>
    <cellStyle name="20 % - Markeringsfarve1 2 2 2 5 4 2" xfId="10538"/>
    <cellStyle name="20 % - Markeringsfarve1 2 2 2 5 5" xfId="133"/>
    <cellStyle name="20 % - Markeringsfarve1 2 2 2 5 5 2" xfId="10539"/>
    <cellStyle name="20 % - Markeringsfarve1 2 2 2 5 6" xfId="134"/>
    <cellStyle name="20 % - Markeringsfarve1 2 2 2 5 6 2" xfId="10540"/>
    <cellStyle name="20 % - Markeringsfarve1 2 2 2 5 7" xfId="10535"/>
    <cellStyle name="20 % - Markeringsfarve1 2 2 2 6" xfId="135"/>
    <cellStyle name="20 % - Markeringsfarve1 2 2 2 6 2" xfId="136"/>
    <cellStyle name="20 % - Markeringsfarve1 2 2 2 6 2 2" xfId="10542"/>
    <cellStyle name="20 % - Markeringsfarve1 2 2 2 6 3" xfId="137"/>
    <cellStyle name="20 % - Markeringsfarve1 2 2 2 6 3 2" xfId="10543"/>
    <cellStyle name="20 % - Markeringsfarve1 2 2 2 6 4" xfId="138"/>
    <cellStyle name="20 % - Markeringsfarve1 2 2 2 6 4 2" xfId="10544"/>
    <cellStyle name="20 % - Markeringsfarve1 2 2 2 6 5" xfId="139"/>
    <cellStyle name="20 % - Markeringsfarve1 2 2 2 6 5 2" xfId="10545"/>
    <cellStyle name="20 % - Markeringsfarve1 2 2 2 6 6" xfId="140"/>
    <cellStyle name="20 % - Markeringsfarve1 2 2 2 6 6 2" xfId="10546"/>
    <cellStyle name="20 % - Markeringsfarve1 2 2 2 6 7" xfId="10541"/>
    <cellStyle name="20 % - Markeringsfarve1 2 2 2 7" xfId="141"/>
    <cellStyle name="20 % - Markeringsfarve1 2 2 2 7 2" xfId="142"/>
    <cellStyle name="20 % - Markeringsfarve1 2 2 2 7 2 2" xfId="10548"/>
    <cellStyle name="20 % - Markeringsfarve1 2 2 2 7 3" xfId="143"/>
    <cellStyle name="20 % - Markeringsfarve1 2 2 2 7 3 2" xfId="10549"/>
    <cellStyle name="20 % - Markeringsfarve1 2 2 2 7 4" xfId="144"/>
    <cellStyle name="20 % - Markeringsfarve1 2 2 2 7 4 2" xfId="10550"/>
    <cellStyle name="20 % - Markeringsfarve1 2 2 2 7 5" xfId="145"/>
    <cellStyle name="20 % - Markeringsfarve1 2 2 2 7 5 2" xfId="10551"/>
    <cellStyle name="20 % - Markeringsfarve1 2 2 2 7 6" xfId="146"/>
    <cellStyle name="20 % - Markeringsfarve1 2 2 2 7 6 2" xfId="10552"/>
    <cellStyle name="20 % - Markeringsfarve1 2 2 2 7 7" xfId="10547"/>
    <cellStyle name="20 % - Markeringsfarve1 2 2 2 8" xfId="147"/>
    <cellStyle name="20 % - Markeringsfarve1 2 2 2 8 2" xfId="10553"/>
    <cellStyle name="20 % - Markeringsfarve1 2 2 2 9" xfId="148"/>
    <cellStyle name="20 % - Markeringsfarve1 2 2 2 9 2" xfId="10554"/>
    <cellStyle name="20 % - Markeringsfarve1 2 2 3" xfId="149"/>
    <cellStyle name="20 % - Markeringsfarve1 2 2 3 10" xfId="150"/>
    <cellStyle name="20 % - Markeringsfarve1 2 2 3 10 2" xfId="10556"/>
    <cellStyle name="20 % - Markeringsfarve1 2 2 3 11" xfId="151"/>
    <cellStyle name="20 % - Markeringsfarve1 2 2 3 11 2" xfId="10557"/>
    <cellStyle name="20 % - Markeringsfarve1 2 2 3 12" xfId="10555"/>
    <cellStyle name="20 % - Markeringsfarve1 2 2 3 2" xfId="152"/>
    <cellStyle name="20 % - Markeringsfarve1 2 2 3 2 10" xfId="153"/>
    <cellStyle name="20 % - Markeringsfarve1 2 2 3 2 10 2" xfId="10559"/>
    <cellStyle name="20 % - Markeringsfarve1 2 2 3 2 11" xfId="10558"/>
    <cellStyle name="20 % - Markeringsfarve1 2 2 3 2 2" xfId="154"/>
    <cellStyle name="20 % - Markeringsfarve1 2 2 3 2 2 10" xfId="10560"/>
    <cellStyle name="20 % - Markeringsfarve1 2 2 3 2 2 2" xfId="155"/>
    <cellStyle name="20 % - Markeringsfarve1 2 2 3 2 2 2 2" xfId="156"/>
    <cellStyle name="20 % - Markeringsfarve1 2 2 3 2 2 2 2 2" xfId="10562"/>
    <cellStyle name="20 % - Markeringsfarve1 2 2 3 2 2 2 3" xfId="157"/>
    <cellStyle name="20 % - Markeringsfarve1 2 2 3 2 2 2 3 2" xfId="10563"/>
    <cellStyle name="20 % - Markeringsfarve1 2 2 3 2 2 2 4" xfId="158"/>
    <cellStyle name="20 % - Markeringsfarve1 2 2 3 2 2 2 4 2" xfId="10564"/>
    <cellStyle name="20 % - Markeringsfarve1 2 2 3 2 2 2 5" xfId="159"/>
    <cellStyle name="20 % - Markeringsfarve1 2 2 3 2 2 2 5 2" xfId="10565"/>
    <cellStyle name="20 % - Markeringsfarve1 2 2 3 2 2 2 6" xfId="160"/>
    <cellStyle name="20 % - Markeringsfarve1 2 2 3 2 2 2 6 2" xfId="10566"/>
    <cellStyle name="20 % - Markeringsfarve1 2 2 3 2 2 2 7" xfId="10561"/>
    <cellStyle name="20 % - Markeringsfarve1 2 2 3 2 2 3" xfId="161"/>
    <cellStyle name="20 % - Markeringsfarve1 2 2 3 2 2 3 2" xfId="162"/>
    <cellStyle name="20 % - Markeringsfarve1 2 2 3 2 2 3 2 2" xfId="10568"/>
    <cellStyle name="20 % - Markeringsfarve1 2 2 3 2 2 3 3" xfId="163"/>
    <cellStyle name="20 % - Markeringsfarve1 2 2 3 2 2 3 3 2" xfId="10569"/>
    <cellStyle name="20 % - Markeringsfarve1 2 2 3 2 2 3 4" xfId="164"/>
    <cellStyle name="20 % - Markeringsfarve1 2 2 3 2 2 3 4 2" xfId="10570"/>
    <cellStyle name="20 % - Markeringsfarve1 2 2 3 2 2 3 5" xfId="165"/>
    <cellStyle name="20 % - Markeringsfarve1 2 2 3 2 2 3 5 2" xfId="10571"/>
    <cellStyle name="20 % - Markeringsfarve1 2 2 3 2 2 3 6" xfId="166"/>
    <cellStyle name="20 % - Markeringsfarve1 2 2 3 2 2 3 6 2" xfId="10572"/>
    <cellStyle name="20 % - Markeringsfarve1 2 2 3 2 2 3 7" xfId="10567"/>
    <cellStyle name="20 % - Markeringsfarve1 2 2 3 2 2 4" xfId="167"/>
    <cellStyle name="20 % - Markeringsfarve1 2 2 3 2 2 4 2" xfId="168"/>
    <cellStyle name="20 % - Markeringsfarve1 2 2 3 2 2 4 2 2" xfId="10574"/>
    <cellStyle name="20 % - Markeringsfarve1 2 2 3 2 2 4 3" xfId="169"/>
    <cellStyle name="20 % - Markeringsfarve1 2 2 3 2 2 4 3 2" xfId="10575"/>
    <cellStyle name="20 % - Markeringsfarve1 2 2 3 2 2 4 4" xfId="170"/>
    <cellStyle name="20 % - Markeringsfarve1 2 2 3 2 2 4 4 2" xfId="10576"/>
    <cellStyle name="20 % - Markeringsfarve1 2 2 3 2 2 4 5" xfId="171"/>
    <cellStyle name="20 % - Markeringsfarve1 2 2 3 2 2 4 5 2" xfId="10577"/>
    <cellStyle name="20 % - Markeringsfarve1 2 2 3 2 2 4 6" xfId="172"/>
    <cellStyle name="20 % - Markeringsfarve1 2 2 3 2 2 4 6 2" xfId="10578"/>
    <cellStyle name="20 % - Markeringsfarve1 2 2 3 2 2 4 7" xfId="10573"/>
    <cellStyle name="20 % - Markeringsfarve1 2 2 3 2 2 5" xfId="173"/>
    <cellStyle name="20 % - Markeringsfarve1 2 2 3 2 2 5 2" xfId="10579"/>
    <cellStyle name="20 % - Markeringsfarve1 2 2 3 2 2 6" xfId="174"/>
    <cellStyle name="20 % - Markeringsfarve1 2 2 3 2 2 6 2" xfId="10580"/>
    <cellStyle name="20 % - Markeringsfarve1 2 2 3 2 2 7" xfId="175"/>
    <cellStyle name="20 % - Markeringsfarve1 2 2 3 2 2 7 2" xfId="10581"/>
    <cellStyle name="20 % - Markeringsfarve1 2 2 3 2 2 8" xfId="176"/>
    <cellStyle name="20 % - Markeringsfarve1 2 2 3 2 2 8 2" xfId="10582"/>
    <cellStyle name="20 % - Markeringsfarve1 2 2 3 2 2 9" xfId="177"/>
    <cellStyle name="20 % - Markeringsfarve1 2 2 3 2 2 9 2" xfId="10583"/>
    <cellStyle name="20 % - Markeringsfarve1 2 2 3 2 3" xfId="178"/>
    <cellStyle name="20 % - Markeringsfarve1 2 2 3 2 3 2" xfId="179"/>
    <cellStyle name="20 % - Markeringsfarve1 2 2 3 2 3 2 2" xfId="10585"/>
    <cellStyle name="20 % - Markeringsfarve1 2 2 3 2 3 3" xfId="180"/>
    <cellStyle name="20 % - Markeringsfarve1 2 2 3 2 3 3 2" xfId="10586"/>
    <cellStyle name="20 % - Markeringsfarve1 2 2 3 2 3 4" xfId="181"/>
    <cellStyle name="20 % - Markeringsfarve1 2 2 3 2 3 4 2" xfId="10587"/>
    <cellStyle name="20 % - Markeringsfarve1 2 2 3 2 3 5" xfId="182"/>
    <cellStyle name="20 % - Markeringsfarve1 2 2 3 2 3 5 2" xfId="10588"/>
    <cellStyle name="20 % - Markeringsfarve1 2 2 3 2 3 6" xfId="183"/>
    <cellStyle name="20 % - Markeringsfarve1 2 2 3 2 3 6 2" xfId="10589"/>
    <cellStyle name="20 % - Markeringsfarve1 2 2 3 2 3 7" xfId="10584"/>
    <cellStyle name="20 % - Markeringsfarve1 2 2 3 2 4" xfId="184"/>
    <cellStyle name="20 % - Markeringsfarve1 2 2 3 2 4 2" xfId="185"/>
    <cellStyle name="20 % - Markeringsfarve1 2 2 3 2 4 2 2" xfId="10591"/>
    <cellStyle name="20 % - Markeringsfarve1 2 2 3 2 4 3" xfId="186"/>
    <cellStyle name="20 % - Markeringsfarve1 2 2 3 2 4 3 2" xfId="10592"/>
    <cellStyle name="20 % - Markeringsfarve1 2 2 3 2 4 4" xfId="187"/>
    <cellStyle name="20 % - Markeringsfarve1 2 2 3 2 4 4 2" xfId="10593"/>
    <cellStyle name="20 % - Markeringsfarve1 2 2 3 2 4 5" xfId="188"/>
    <cellStyle name="20 % - Markeringsfarve1 2 2 3 2 4 5 2" xfId="10594"/>
    <cellStyle name="20 % - Markeringsfarve1 2 2 3 2 4 6" xfId="189"/>
    <cellStyle name="20 % - Markeringsfarve1 2 2 3 2 4 6 2" xfId="10595"/>
    <cellStyle name="20 % - Markeringsfarve1 2 2 3 2 4 7" xfId="10590"/>
    <cellStyle name="20 % - Markeringsfarve1 2 2 3 2 5" xfId="190"/>
    <cellStyle name="20 % - Markeringsfarve1 2 2 3 2 5 2" xfId="191"/>
    <cellStyle name="20 % - Markeringsfarve1 2 2 3 2 5 2 2" xfId="10597"/>
    <cellStyle name="20 % - Markeringsfarve1 2 2 3 2 5 3" xfId="192"/>
    <cellStyle name="20 % - Markeringsfarve1 2 2 3 2 5 3 2" xfId="10598"/>
    <cellStyle name="20 % - Markeringsfarve1 2 2 3 2 5 4" xfId="193"/>
    <cellStyle name="20 % - Markeringsfarve1 2 2 3 2 5 4 2" xfId="10599"/>
    <cellStyle name="20 % - Markeringsfarve1 2 2 3 2 5 5" xfId="194"/>
    <cellStyle name="20 % - Markeringsfarve1 2 2 3 2 5 5 2" xfId="10600"/>
    <cellStyle name="20 % - Markeringsfarve1 2 2 3 2 5 6" xfId="195"/>
    <cellStyle name="20 % - Markeringsfarve1 2 2 3 2 5 6 2" xfId="10601"/>
    <cellStyle name="20 % - Markeringsfarve1 2 2 3 2 5 7" xfId="10596"/>
    <cellStyle name="20 % - Markeringsfarve1 2 2 3 2 6" xfId="196"/>
    <cellStyle name="20 % - Markeringsfarve1 2 2 3 2 6 2" xfId="10602"/>
    <cellStyle name="20 % - Markeringsfarve1 2 2 3 2 7" xfId="197"/>
    <cellStyle name="20 % - Markeringsfarve1 2 2 3 2 7 2" xfId="10603"/>
    <cellStyle name="20 % - Markeringsfarve1 2 2 3 2 8" xfId="198"/>
    <cellStyle name="20 % - Markeringsfarve1 2 2 3 2 8 2" xfId="10604"/>
    <cellStyle name="20 % - Markeringsfarve1 2 2 3 2 9" xfId="199"/>
    <cellStyle name="20 % - Markeringsfarve1 2 2 3 2 9 2" xfId="10605"/>
    <cellStyle name="20 % - Markeringsfarve1 2 2 3 3" xfId="200"/>
    <cellStyle name="20 % - Markeringsfarve1 2 2 3 3 10" xfId="10606"/>
    <cellStyle name="20 % - Markeringsfarve1 2 2 3 3 2" xfId="201"/>
    <cellStyle name="20 % - Markeringsfarve1 2 2 3 3 2 2" xfId="202"/>
    <cellStyle name="20 % - Markeringsfarve1 2 2 3 3 2 2 2" xfId="10608"/>
    <cellStyle name="20 % - Markeringsfarve1 2 2 3 3 2 3" xfId="203"/>
    <cellStyle name="20 % - Markeringsfarve1 2 2 3 3 2 3 2" xfId="10609"/>
    <cellStyle name="20 % - Markeringsfarve1 2 2 3 3 2 4" xfId="204"/>
    <cellStyle name="20 % - Markeringsfarve1 2 2 3 3 2 4 2" xfId="10610"/>
    <cellStyle name="20 % - Markeringsfarve1 2 2 3 3 2 5" xfId="205"/>
    <cellStyle name="20 % - Markeringsfarve1 2 2 3 3 2 5 2" xfId="10611"/>
    <cellStyle name="20 % - Markeringsfarve1 2 2 3 3 2 6" xfId="206"/>
    <cellStyle name="20 % - Markeringsfarve1 2 2 3 3 2 6 2" xfId="10612"/>
    <cellStyle name="20 % - Markeringsfarve1 2 2 3 3 2 7" xfId="10607"/>
    <cellStyle name="20 % - Markeringsfarve1 2 2 3 3 3" xfId="207"/>
    <cellStyle name="20 % - Markeringsfarve1 2 2 3 3 3 2" xfId="208"/>
    <cellStyle name="20 % - Markeringsfarve1 2 2 3 3 3 2 2" xfId="10614"/>
    <cellStyle name="20 % - Markeringsfarve1 2 2 3 3 3 3" xfId="209"/>
    <cellStyle name="20 % - Markeringsfarve1 2 2 3 3 3 3 2" xfId="10615"/>
    <cellStyle name="20 % - Markeringsfarve1 2 2 3 3 3 4" xfId="210"/>
    <cellStyle name="20 % - Markeringsfarve1 2 2 3 3 3 4 2" xfId="10616"/>
    <cellStyle name="20 % - Markeringsfarve1 2 2 3 3 3 5" xfId="211"/>
    <cellStyle name="20 % - Markeringsfarve1 2 2 3 3 3 5 2" xfId="10617"/>
    <cellStyle name="20 % - Markeringsfarve1 2 2 3 3 3 6" xfId="212"/>
    <cellStyle name="20 % - Markeringsfarve1 2 2 3 3 3 6 2" xfId="10618"/>
    <cellStyle name="20 % - Markeringsfarve1 2 2 3 3 3 7" xfId="10613"/>
    <cellStyle name="20 % - Markeringsfarve1 2 2 3 3 4" xfId="213"/>
    <cellStyle name="20 % - Markeringsfarve1 2 2 3 3 4 2" xfId="214"/>
    <cellStyle name="20 % - Markeringsfarve1 2 2 3 3 4 2 2" xfId="10620"/>
    <cellStyle name="20 % - Markeringsfarve1 2 2 3 3 4 3" xfId="215"/>
    <cellStyle name="20 % - Markeringsfarve1 2 2 3 3 4 3 2" xfId="10621"/>
    <cellStyle name="20 % - Markeringsfarve1 2 2 3 3 4 4" xfId="216"/>
    <cellStyle name="20 % - Markeringsfarve1 2 2 3 3 4 4 2" xfId="10622"/>
    <cellStyle name="20 % - Markeringsfarve1 2 2 3 3 4 5" xfId="217"/>
    <cellStyle name="20 % - Markeringsfarve1 2 2 3 3 4 5 2" xfId="10623"/>
    <cellStyle name="20 % - Markeringsfarve1 2 2 3 3 4 6" xfId="218"/>
    <cellStyle name="20 % - Markeringsfarve1 2 2 3 3 4 6 2" xfId="10624"/>
    <cellStyle name="20 % - Markeringsfarve1 2 2 3 3 4 7" xfId="10619"/>
    <cellStyle name="20 % - Markeringsfarve1 2 2 3 3 5" xfId="219"/>
    <cellStyle name="20 % - Markeringsfarve1 2 2 3 3 5 2" xfId="10625"/>
    <cellStyle name="20 % - Markeringsfarve1 2 2 3 3 6" xfId="220"/>
    <cellStyle name="20 % - Markeringsfarve1 2 2 3 3 6 2" xfId="10626"/>
    <cellStyle name="20 % - Markeringsfarve1 2 2 3 3 7" xfId="221"/>
    <cellStyle name="20 % - Markeringsfarve1 2 2 3 3 7 2" xfId="10627"/>
    <cellStyle name="20 % - Markeringsfarve1 2 2 3 3 8" xfId="222"/>
    <cellStyle name="20 % - Markeringsfarve1 2 2 3 3 8 2" xfId="10628"/>
    <cellStyle name="20 % - Markeringsfarve1 2 2 3 3 9" xfId="223"/>
    <cellStyle name="20 % - Markeringsfarve1 2 2 3 3 9 2" xfId="10629"/>
    <cellStyle name="20 % - Markeringsfarve1 2 2 3 4" xfId="224"/>
    <cellStyle name="20 % - Markeringsfarve1 2 2 3 4 2" xfId="225"/>
    <cellStyle name="20 % - Markeringsfarve1 2 2 3 4 2 2" xfId="10631"/>
    <cellStyle name="20 % - Markeringsfarve1 2 2 3 4 3" xfId="226"/>
    <cellStyle name="20 % - Markeringsfarve1 2 2 3 4 3 2" xfId="10632"/>
    <cellStyle name="20 % - Markeringsfarve1 2 2 3 4 4" xfId="227"/>
    <cellStyle name="20 % - Markeringsfarve1 2 2 3 4 4 2" xfId="10633"/>
    <cellStyle name="20 % - Markeringsfarve1 2 2 3 4 5" xfId="228"/>
    <cellStyle name="20 % - Markeringsfarve1 2 2 3 4 5 2" xfId="10634"/>
    <cellStyle name="20 % - Markeringsfarve1 2 2 3 4 6" xfId="229"/>
    <cellStyle name="20 % - Markeringsfarve1 2 2 3 4 6 2" xfId="10635"/>
    <cellStyle name="20 % - Markeringsfarve1 2 2 3 4 7" xfId="10630"/>
    <cellStyle name="20 % - Markeringsfarve1 2 2 3 5" xfId="230"/>
    <cellStyle name="20 % - Markeringsfarve1 2 2 3 5 2" xfId="231"/>
    <cellStyle name="20 % - Markeringsfarve1 2 2 3 5 2 2" xfId="10637"/>
    <cellStyle name="20 % - Markeringsfarve1 2 2 3 5 3" xfId="232"/>
    <cellStyle name="20 % - Markeringsfarve1 2 2 3 5 3 2" xfId="10638"/>
    <cellStyle name="20 % - Markeringsfarve1 2 2 3 5 4" xfId="233"/>
    <cellStyle name="20 % - Markeringsfarve1 2 2 3 5 4 2" xfId="10639"/>
    <cellStyle name="20 % - Markeringsfarve1 2 2 3 5 5" xfId="234"/>
    <cellStyle name="20 % - Markeringsfarve1 2 2 3 5 5 2" xfId="10640"/>
    <cellStyle name="20 % - Markeringsfarve1 2 2 3 5 6" xfId="235"/>
    <cellStyle name="20 % - Markeringsfarve1 2 2 3 5 6 2" xfId="10641"/>
    <cellStyle name="20 % - Markeringsfarve1 2 2 3 5 7" xfId="10636"/>
    <cellStyle name="20 % - Markeringsfarve1 2 2 3 6" xfId="236"/>
    <cellStyle name="20 % - Markeringsfarve1 2 2 3 6 2" xfId="237"/>
    <cellStyle name="20 % - Markeringsfarve1 2 2 3 6 2 2" xfId="10643"/>
    <cellStyle name="20 % - Markeringsfarve1 2 2 3 6 3" xfId="238"/>
    <cellStyle name="20 % - Markeringsfarve1 2 2 3 6 3 2" xfId="10644"/>
    <cellStyle name="20 % - Markeringsfarve1 2 2 3 6 4" xfId="239"/>
    <cellStyle name="20 % - Markeringsfarve1 2 2 3 6 4 2" xfId="10645"/>
    <cellStyle name="20 % - Markeringsfarve1 2 2 3 6 5" xfId="240"/>
    <cellStyle name="20 % - Markeringsfarve1 2 2 3 6 5 2" xfId="10646"/>
    <cellStyle name="20 % - Markeringsfarve1 2 2 3 6 6" xfId="241"/>
    <cellStyle name="20 % - Markeringsfarve1 2 2 3 6 6 2" xfId="10647"/>
    <cellStyle name="20 % - Markeringsfarve1 2 2 3 6 7" xfId="10642"/>
    <cellStyle name="20 % - Markeringsfarve1 2 2 3 7" xfId="242"/>
    <cellStyle name="20 % - Markeringsfarve1 2 2 3 7 2" xfId="10648"/>
    <cellStyle name="20 % - Markeringsfarve1 2 2 3 8" xfId="243"/>
    <cellStyle name="20 % - Markeringsfarve1 2 2 3 8 2" xfId="10649"/>
    <cellStyle name="20 % - Markeringsfarve1 2 2 3 9" xfId="244"/>
    <cellStyle name="20 % - Markeringsfarve1 2 2 3 9 2" xfId="10650"/>
    <cellStyle name="20 % - Markeringsfarve1 2 2 4" xfId="245"/>
    <cellStyle name="20 % - Markeringsfarve1 2 2 4 10" xfId="246"/>
    <cellStyle name="20 % - Markeringsfarve1 2 2 4 10 2" xfId="10652"/>
    <cellStyle name="20 % - Markeringsfarve1 2 2 4 11" xfId="10651"/>
    <cellStyle name="20 % - Markeringsfarve1 2 2 4 2" xfId="247"/>
    <cellStyle name="20 % - Markeringsfarve1 2 2 4 2 10" xfId="10653"/>
    <cellStyle name="20 % - Markeringsfarve1 2 2 4 2 2" xfId="248"/>
    <cellStyle name="20 % - Markeringsfarve1 2 2 4 2 2 2" xfId="249"/>
    <cellStyle name="20 % - Markeringsfarve1 2 2 4 2 2 2 2" xfId="10655"/>
    <cellStyle name="20 % - Markeringsfarve1 2 2 4 2 2 3" xfId="250"/>
    <cellStyle name="20 % - Markeringsfarve1 2 2 4 2 2 3 2" xfId="10656"/>
    <cellStyle name="20 % - Markeringsfarve1 2 2 4 2 2 4" xfId="251"/>
    <cellStyle name="20 % - Markeringsfarve1 2 2 4 2 2 4 2" xfId="10657"/>
    <cellStyle name="20 % - Markeringsfarve1 2 2 4 2 2 5" xfId="252"/>
    <cellStyle name="20 % - Markeringsfarve1 2 2 4 2 2 5 2" xfId="10658"/>
    <cellStyle name="20 % - Markeringsfarve1 2 2 4 2 2 6" xfId="253"/>
    <cellStyle name="20 % - Markeringsfarve1 2 2 4 2 2 6 2" xfId="10659"/>
    <cellStyle name="20 % - Markeringsfarve1 2 2 4 2 2 7" xfId="10654"/>
    <cellStyle name="20 % - Markeringsfarve1 2 2 4 2 3" xfId="254"/>
    <cellStyle name="20 % - Markeringsfarve1 2 2 4 2 3 2" xfId="255"/>
    <cellStyle name="20 % - Markeringsfarve1 2 2 4 2 3 2 2" xfId="10661"/>
    <cellStyle name="20 % - Markeringsfarve1 2 2 4 2 3 3" xfId="256"/>
    <cellStyle name="20 % - Markeringsfarve1 2 2 4 2 3 3 2" xfId="10662"/>
    <cellStyle name="20 % - Markeringsfarve1 2 2 4 2 3 4" xfId="257"/>
    <cellStyle name="20 % - Markeringsfarve1 2 2 4 2 3 4 2" xfId="10663"/>
    <cellStyle name="20 % - Markeringsfarve1 2 2 4 2 3 5" xfId="258"/>
    <cellStyle name="20 % - Markeringsfarve1 2 2 4 2 3 5 2" xfId="10664"/>
    <cellStyle name="20 % - Markeringsfarve1 2 2 4 2 3 6" xfId="259"/>
    <cellStyle name="20 % - Markeringsfarve1 2 2 4 2 3 6 2" xfId="10665"/>
    <cellStyle name="20 % - Markeringsfarve1 2 2 4 2 3 7" xfId="10660"/>
    <cellStyle name="20 % - Markeringsfarve1 2 2 4 2 4" xfId="260"/>
    <cellStyle name="20 % - Markeringsfarve1 2 2 4 2 4 2" xfId="261"/>
    <cellStyle name="20 % - Markeringsfarve1 2 2 4 2 4 2 2" xfId="10667"/>
    <cellStyle name="20 % - Markeringsfarve1 2 2 4 2 4 3" xfId="262"/>
    <cellStyle name="20 % - Markeringsfarve1 2 2 4 2 4 3 2" xfId="10668"/>
    <cellStyle name="20 % - Markeringsfarve1 2 2 4 2 4 4" xfId="263"/>
    <cellStyle name="20 % - Markeringsfarve1 2 2 4 2 4 4 2" xfId="10669"/>
    <cellStyle name="20 % - Markeringsfarve1 2 2 4 2 4 5" xfId="264"/>
    <cellStyle name="20 % - Markeringsfarve1 2 2 4 2 4 5 2" xfId="10670"/>
    <cellStyle name="20 % - Markeringsfarve1 2 2 4 2 4 6" xfId="265"/>
    <cellStyle name="20 % - Markeringsfarve1 2 2 4 2 4 6 2" xfId="10671"/>
    <cellStyle name="20 % - Markeringsfarve1 2 2 4 2 4 7" xfId="10666"/>
    <cellStyle name="20 % - Markeringsfarve1 2 2 4 2 5" xfId="266"/>
    <cellStyle name="20 % - Markeringsfarve1 2 2 4 2 5 2" xfId="10672"/>
    <cellStyle name="20 % - Markeringsfarve1 2 2 4 2 6" xfId="267"/>
    <cellStyle name="20 % - Markeringsfarve1 2 2 4 2 6 2" xfId="10673"/>
    <cellStyle name="20 % - Markeringsfarve1 2 2 4 2 7" xfId="268"/>
    <cellStyle name="20 % - Markeringsfarve1 2 2 4 2 7 2" xfId="10674"/>
    <cellStyle name="20 % - Markeringsfarve1 2 2 4 2 8" xfId="269"/>
    <cellStyle name="20 % - Markeringsfarve1 2 2 4 2 8 2" xfId="10675"/>
    <cellStyle name="20 % - Markeringsfarve1 2 2 4 2 9" xfId="270"/>
    <cellStyle name="20 % - Markeringsfarve1 2 2 4 2 9 2" xfId="10676"/>
    <cellStyle name="20 % - Markeringsfarve1 2 2 4 3" xfId="271"/>
    <cellStyle name="20 % - Markeringsfarve1 2 2 4 3 2" xfId="272"/>
    <cellStyle name="20 % - Markeringsfarve1 2 2 4 3 2 2" xfId="10678"/>
    <cellStyle name="20 % - Markeringsfarve1 2 2 4 3 3" xfId="273"/>
    <cellStyle name="20 % - Markeringsfarve1 2 2 4 3 3 2" xfId="10679"/>
    <cellStyle name="20 % - Markeringsfarve1 2 2 4 3 4" xfId="274"/>
    <cellStyle name="20 % - Markeringsfarve1 2 2 4 3 4 2" xfId="10680"/>
    <cellStyle name="20 % - Markeringsfarve1 2 2 4 3 5" xfId="275"/>
    <cellStyle name="20 % - Markeringsfarve1 2 2 4 3 5 2" xfId="10681"/>
    <cellStyle name="20 % - Markeringsfarve1 2 2 4 3 6" xfId="276"/>
    <cellStyle name="20 % - Markeringsfarve1 2 2 4 3 6 2" xfId="10682"/>
    <cellStyle name="20 % - Markeringsfarve1 2 2 4 3 7" xfId="10677"/>
    <cellStyle name="20 % - Markeringsfarve1 2 2 4 4" xfId="277"/>
    <cellStyle name="20 % - Markeringsfarve1 2 2 4 4 2" xfId="278"/>
    <cellStyle name="20 % - Markeringsfarve1 2 2 4 4 2 2" xfId="10684"/>
    <cellStyle name="20 % - Markeringsfarve1 2 2 4 4 3" xfId="279"/>
    <cellStyle name="20 % - Markeringsfarve1 2 2 4 4 3 2" xfId="10685"/>
    <cellStyle name="20 % - Markeringsfarve1 2 2 4 4 4" xfId="280"/>
    <cellStyle name="20 % - Markeringsfarve1 2 2 4 4 4 2" xfId="10686"/>
    <cellStyle name="20 % - Markeringsfarve1 2 2 4 4 5" xfId="281"/>
    <cellStyle name="20 % - Markeringsfarve1 2 2 4 4 5 2" xfId="10687"/>
    <cellStyle name="20 % - Markeringsfarve1 2 2 4 4 6" xfId="282"/>
    <cellStyle name="20 % - Markeringsfarve1 2 2 4 4 6 2" xfId="10688"/>
    <cellStyle name="20 % - Markeringsfarve1 2 2 4 4 7" xfId="10683"/>
    <cellStyle name="20 % - Markeringsfarve1 2 2 4 5" xfId="283"/>
    <cellStyle name="20 % - Markeringsfarve1 2 2 4 5 2" xfId="284"/>
    <cellStyle name="20 % - Markeringsfarve1 2 2 4 5 2 2" xfId="10690"/>
    <cellStyle name="20 % - Markeringsfarve1 2 2 4 5 3" xfId="285"/>
    <cellStyle name="20 % - Markeringsfarve1 2 2 4 5 3 2" xfId="10691"/>
    <cellStyle name="20 % - Markeringsfarve1 2 2 4 5 4" xfId="286"/>
    <cellStyle name="20 % - Markeringsfarve1 2 2 4 5 4 2" xfId="10692"/>
    <cellStyle name="20 % - Markeringsfarve1 2 2 4 5 5" xfId="287"/>
    <cellStyle name="20 % - Markeringsfarve1 2 2 4 5 5 2" xfId="10693"/>
    <cellStyle name="20 % - Markeringsfarve1 2 2 4 5 6" xfId="288"/>
    <cellStyle name="20 % - Markeringsfarve1 2 2 4 5 6 2" xfId="10694"/>
    <cellStyle name="20 % - Markeringsfarve1 2 2 4 5 7" xfId="10689"/>
    <cellStyle name="20 % - Markeringsfarve1 2 2 4 6" xfId="289"/>
    <cellStyle name="20 % - Markeringsfarve1 2 2 4 6 2" xfId="10695"/>
    <cellStyle name="20 % - Markeringsfarve1 2 2 4 7" xfId="290"/>
    <cellStyle name="20 % - Markeringsfarve1 2 2 4 7 2" xfId="10696"/>
    <cellStyle name="20 % - Markeringsfarve1 2 2 4 8" xfId="291"/>
    <cellStyle name="20 % - Markeringsfarve1 2 2 4 8 2" xfId="10697"/>
    <cellStyle name="20 % - Markeringsfarve1 2 2 4 9" xfId="292"/>
    <cellStyle name="20 % - Markeringsfarve1 2 2 4 9 2" xfId="10698"/>
    <cellStyle name="20 % - Markeringsfarve1 2 2 5" xfId="293"/>
    <cellStyle name="20 % - Markeringsfarve1 2 2 5 10" xfId="10699"/>
    <cellStyle name="20 % - Markeringsfarve1 2 2 5 2" xfId="294"/>
    <cellStyle name="20 % - Markeringsfarve1 2 2 5 2 2" xfId="295"/>
    <cellStyle name="20 % - Markeringsfarve1 2 2 5 2 2 2" xfId="10701"/>
    <cellStyle name="20 % - Markeringsfarve1 2 2 5 2 3" xfId="296"/>
    <cellStyle name="20 % - Markeringsfarve1 2 2 5 2 3 2" xfId="10702"/>
    <cellStyle name="20 % - Markeringsfarve1 2 2 5 2 4" xfId="297"/>
    <cellStyle name="20 % - Markeringsfarve1 2 2 5 2 4 2" xfId="10703"/>
    <cellStyle name="20 % - Markeringsfarve1 2 2 5 2 5" xfId="298"/>
    <cellStyle name="20 % - Markeringsfarve1 2 2 5 2 5 2" xfId="10704"/>
    <cellStyle name="20 % - Markeringsfarve1 2 2 5 2 6" xfId="299"/>
    <cellStyle name="20 % - Markeringsfarve1 2 2 5 2 6 2" xfId="10705"/>
    <cellStyle name="20 % - Markeringsfarve1 2 2 5 2 7" xfId="10700"/>
    <cellStyle name="20 % - Markeringsfarve1 2 2 5 3" xfId="300"/>
    <cellStyle name="20 % - Markeringsfarve1 2 2 5 3 2" xfId="301"/>
    <cellStyle name="20 % - Markeringsfarve1 2 2 5 3 2 2" xfId="10707"/>
    <cellStyle name="20 % - Markeringsfarve1 2 2 5 3 3" xfId="302"/>
    <cellStyle name="20 % - Markeringsfarve1 2 2 5 3 3 2" xfId="10708"/>
    <cellStyle name="20 % - Markeringsfarve1 2 2 5 3 4" xfId="303"/>
    <cellStyle name="20 % - Markeringsfarve1 2 2 5 3 4 2" xfId="10709"/>
    <cellStyle name="20 % - Markeringsfarve1 2 2 5 3 5" xfId="304"/>
    <cellStyle name="20 % - Markeringsfarve1 2 2 5 3 5 2" xfId="10710"/>
    <cellStyle name="20 % - Markeringsfarve1 2 2 5 3 6" xfId="305"/>
    <cellStyle name="20 % - Markeringsfarve1 2 2 5 3 6 2" xfId="10711"/>
    <cellStyle name="20 % - Markeringsfarve1 2 2 5 3 7" xfId="10706"/>
    <cellStyle name="20 % - Markeringsfarve1 2 2 5 4" xfId="306"/>
    <cellStyle name="20 % - Markeringsfarve1 2 2 5 4 2" xfId="307"/>
    <cellStyle name="20 % - Markeringsfarve1 2 2 5 4 2 2" xfId="10713"/>
    <cellStyle name="20 % - Markeringsfarve1 2 2 5 4 3" xfId="308"/>
    <cellStyle name="20 % - Markeringsfarve1 2 2 5 4 3 2" xfId="10714"/>
    <cellStyle name="20 % - Markeringsfarve1 2 2 5 4 4" xfId="309"/>
    <cellStyle name="20 % - Markeringsfarve1 2 2 5 4 4 2" xfId="10715"/>
    <cellStyle name="20 % - Markeringsfarve1 2 2 5 4 5" xfId="310"/>
    <cellStyle name="20 % - Markeringsfarve1 2 2 5 4 5 2" xfId="10716"/>
    <cellStyle name="20 % - Markeringsfarve1 2 2 5 4 6" xfId="311"/>
    <cellStyle name="20 % - Markeringsfarve1 2 2 5 4 6 2" xfId="10717"/>
    <cellStyle name="20 % - Markeringsfarve1 2 2 5 4 7" xfId="10712"/>
    <cellStyle name="20 % - Markeringsfarve1 2 2 5 5" xfId="312"/>
    <cellStyle name="20 % - Markeringsfarve1 2 2 5 5 2" xfId="10718"/>
    <cellStyle name="20 % - Markeringsfarve1 2 2 5 6" xfId="313"/>
    <cellStyle name="20 % - Markeringsfarve1 2 2 5 6 2" xfId="10719"/>
    <cellStyle name="20 % - Markeringsfarve1 2 2 5 7" xfId="314"/>
    <cellStyle name="20 % - Markeringsfarve1 2 2 5 7 2" xfId="10720"/>
    <cellStyle name="20 % - Markeringsfarve1 2 2 5 8" xfId="315"/>
    <cellStyle name="20 % - Markeringsfarve1 2 2 5 8 2" xfId="10721"/>
    <cellStyle name="20 % - Markeringsfarve1 2 2 5 9" xfId="316"/>
    <cellStyle name="20 % - Markeringsfarve1 2 2 5 9 2" xfId="10722"/>
    <cellStyle name="20 % - Markeringsfarve1 2 2 6" xfId="317"/>
    <cellStyle name="20 % - Markeringsfarve1 2 2 6 2" xfId="318"/>
    <cellStyle name="20 % - Markeringsfarve1 2 2 6 2 2" xfId="10724"/>
    <cellStyle name="20 % - Markeringsfarve1 2 2 6 3" xfId="319"/>
    <cellStyle name="20 % - Markeringsfarve1 2 2 6 3 2" xfId="10725"/>
    <cellStyle name="20 % - Markeringsfarve1 2 2 6 4" xfId="320"/>
    <cellStyle name="20 % - Markeringsfarve1 2 2 6 4 2" xfId="10726"/>
    <cellStyle name="20 % - Markeringsfarve1 2 2 6 5" xfId="321"/>
    <cellStyle name="20 % - Markeringsfarve1 2 2 6 5 2" xfId="10727"/>
    <cellStyle name="20 % - Markeringsfarve1 2 2 6 6" xfId="322"/>
    <cellStyle name="20 % - Markeringsfarve1 2 2 6 6 2" xfId="10728"/>
    <cellStyle name="20 % - Markeringsfarve1 2 2 6 7" xfId="10723"/>
    <cellStyle name="20 % - Markeringsfarve1 2 2 7" xfId="323"/>
    <cellStyle name="20 % - Markeringsfarve1 2 2 7 2" xfId="324"/>
    <cellStyle name="20 % - Markeringsfarve1 2 2 7 2 2" xfId="10730"/>
    <cellStyle name="20 % - Markeringsfarve1 2 2 7 3" xfId="325"/>
    <cellStyle name="20 % - Markeringsfarve1 2 2 7 3 2" xfId="10731"/>
    <cellStyle name="20 % - Markeringsfarve1 2 2 7 4" xfId="326"/>
    <cellStyle name="20 % - Markeringsfarve1 2 2 7 4 2" xfId="10732"/>
    <cellStyle name="20 % - Markeringsfarve1 2 2 7 5" xfId="327"/>
    <cellStyle name="20 % - Markeringsfarve1 2 2 7 5 2" xfId="10733"/>
    <cellStyle name="20 % - Markeringsfarve1 2 2 7 6" xfId="328"/>
    <cellStyle name="20 % - Markeringsfarve1 2 2 7 6 2" xfId="10734"/>
    <cellStyle name="20 % - Markeringsfarve1 2 2 7 7" xfId="10729"/>
    <cellStyle name="20 % - Markeringsfarve1 2 2 8" xfId="329"/>
    <cellStyle name="20 % - Markeringsfarve1 2 2 8 2" xfId="330"/>
    <cellStyle name="20 % - Markeringsfarve1 2 2 8 2 2" xfId="10736"/>
    <cellStyle name="20 % - Markeringsfarve1 2 2 8 3" xfId="331"/>
    <cellStyle name="20 % - Markeringsfarve1 2 2 8 3 2" xfId="10737"/>
    <cellStyle name="20 % - Markeringsfarve1 2 2 8 4" xfId="332"/>
    <cellStyle name="20 % - Markeringsfarve1 2 2 8 4 2" xfId="10738"/>
    <cellStyle name="20 % - Markeringsfarve1 2 2 8 5" xfId="333"/>
    <cellStyle name="20 % - Markeringsfarve1 2 2 8 5 2" xfId="10739"/>
    <cellStyle name="20 % - Markeringsfarve1 2 2 8 6" xfId="334"/>
    <cellStyle name="20 % - Markeringsfarve1 2 2 8 6 2" xfId="10740"/>
    <cellStyle name="20 % - Markeringsfarve1 2 2 8 7" xfId="10735"/>
    <cellStyle name="20 % - Markeringsfarve1 2 2 9" xfId="335"/>
    <cellStyle name="20 % - Markeringsfarve1 2 2 9 2" xfId="10741"/>
    <cellStyle name="20 % - Markeringsfarve1 2 2_Budget" xfId="336"/>
    <cellStyle name="20 % - Markeringsfarve1 2 3" xfId="337"/>
    <cellStyle name="20 % - Markeringsfarve1 2 3 10" xfId="338"/>
    <cellStyle name="20 % - Markeringsfarve1 2 3 10 2" xfId="10743"/>
    <cellStyle name="20 % - Markeringsfarve1 2 3 11" xfId="339"/>
    <cellStyle name="20 % - Markeringsfarve1 2 3 11 2" xfId="10744"/>
    <cellStyle name="20 % - Markeringsfarve1 2 3 12" xfId="340"/>
    <cellStyle name="20 % - Markeringsfarve1 2 3 12 2" xfId="10745"/>
    <cellStyle name="20 % - Markeringsfarve1 2 3 13" xfId="341"/>
    <cellStyle name="20 % - Markeringsfarve1 2 3 14" xfId="10742"/>
    <cellStyle name="20 % - Markeringsfarve1 2 3 2" xfId="342"/>
    <cellStyle name="20 % - Markeringsfarve1 2 3 2 10" xfId="343"/>
    <cellStyle name="20 % - Markeringsfarve1 2 3 2 10 2" xfId="10747"/>
    <cellStyle name="20 % - Markeringsfarve1 2 3 2 11" xfId="344"/>
    <cellStyle name="20 % - Markeringsfarve1 2 3 2 11 2" xfId="10748"/>
    <cellStyle name="20 % - Markeringsfarve1 2 3 2 12" xfId="10746"/>
    <cellStyle name="20 % - Markeringsfarve1 2 3 2 2" xfId="345"/>
    <cellStyle name="20 % - Markeringsfarve1 2 3 2 2 10" xfId="346"/>
    <cellStyle name="20 % - Markeringsfarve1 2 3 2 2 10 2" xfId="10750"/>
    <cellStyle name="20 % - Markeringsfarve1 2 3 2 2 11" xfId="10749"/>
    <cellStyle name="20 % - Markeringsfarve1 2 3 2 2 2" xfId="347"/>
    <cellStyle name="20 % - Markeringsfarve1 2 3 2 2 2 2" xfId="348"/>
    <cellStyle name="20 % - Markeringsfarve1 2 3 2 2 2 2 2" xfId="10752"/>
    <cellStyle name="20 % - Markeringsfarve1 2 3 2 2 2 3" xfId="349"/>
    <cellStyle name="20 % - Markeringsfarve1 2 3 2 2 2 3 2" xfId="10753"/>
    <cellStyle name="20 % - Markeringsfarve1 2 3 2 2 2 4" xfId="350"/>
    <cellStyle name="20 % - Markeringsfarve1 2 3 2 2 2 4 2" xfId="10754"/>
    <cellStyle name="20 % - Markeringsfarve1 2 3 2 2 2 5" xfId="351"/>
    <cellStyle name="20 % - Markeringsfarve1 2 3 2 2 2 5 2" xfId="10755"/>
    <cellStyle name="20 % - Markeringsfarve1 2 3 2 2 2 6" xfId="352"/>
    <cellStyle name="20 % - Markeringsfarve1 2 3 2 2 2 6 2" xfId="10756"/>
    <cellStyle name="20 % - Markeringsfarve1 2 3 2 2 2 7" xfId="10751"/>
    <cellStyle name="20 % - Markeringsfarve1 2 3 2 2 3" xfId="353"/>
    <cellStyle name="20 % - Markeringsfarve1 2 3 2 2 3 2" xfId="354"/>
    <cellStyle name="20 % - Markeringsfarve1 2 3 2 2 3 2 2" xfId="10758"/>
    <cellStyle name="20 % - Markeringsfarve1 2 3 2 2 3 3" xfId="355"/>
    <cellStyle name="20 % - Markeringsfarve1 2 3 2 2 3 3 2" xfId="10759"/>
    <cellStyle name="20 % - Markeringsfarve1 2 3 2 2 3 4" xfId="356"/>
    <cellStyle name="20 % - Markeringsfarve1 2 3 2 2 3 4 2" xfId="10760"/>
    <cellStyle name="20 % - Markeringsfarve1 2 3 2 2 3 5" xfId="357"/>
    <cellStyle name="20 % - Markeringsfarve1 2 3 2 2 3 5 2" xfId="10761"/>
    <cellStyle name="20 % - Markeringsfarve1 2 3 2 2 3 6" xfId="358"/>
    <cellStyle name="20 % - Markeringsfarve1 2 3 2 2 3 6 2" xfId="10762"/>
    <cellStyle name="20 % - Markeringsfarve1 2 3 2 2 3 7" xfId="10757"/>
    <cellStyle name="20 % - Markeringsfarve1 2 3 2 2 4" xfId="359"/>
    <cellStyle name="20 % - Markeringsfarve1 2 3 2 2 4 2" xfId="360"/>
    <cellStyle name="20 % - Markeringsfarve1 2 3 2 2 4 2 2" xfId="10764"/>
    <cellStyle name="20 % - Markeringsfarve1 2 3 2 2 4 3" xfId="361"/>
    <cellStyle name="20 % - Markeringsfarve1 2 3 2 2 4 3 2" xfId="10765"/>
    <cellStyle name="20 % - Markeringsfarve1 2 3 2 2 4 4" xfId="362"/>
    <cellStyle name="20 % - Markeringsfarve1 2 3 2 2 4 4 2" xfId="10766"/>
    <cellStyle name="20 % - Markeringsfarve1 2 3 2 2 4 5" xfId="363"/>
    <cellStyle name="20 % - Markeringsfarve1 2 3 2 2 4 5 2" xfId="10767"/>
    <cellStyle name="20 % - Markeringsfarve1 2 3 2 2 4 6" xfId="364"/>
    <cellStyle name="20 % - Markeringsfarve1 2 3 2 2 4 6 2" xfId="10768"/>
    <cellStyle name="20 % - Markeringsfarve1 2 3 2 2 4 7" xfId="10763"/>
    <cellStyle name="20 % - Markeringsfarve1 2 3 2 2 5" xfId="365"/>
    <cellStyle name="20 % - Markeringsfarve1 2 3 2 2 5 2" xfId="366"/>
    <cellStyle name="20 % - Markeringsfarve1 2 3 2 2 5 2 2" xfId="10770"/>
    <cellStyle name="20 % - Markeringsfarve1 2 3 2 2 5 3" xfId="367"/>
    <cellStyle name="20 % - Markeringsfarve1 2 3 2 2 5 3 2" xfId="10771"/>
    <cellStyle name="20 % - Markeringsfarve1 2 3 2 2 5 4" xfId="368"/>
    <cellStyle name="20 % - Markeringsfarve1 2 3 2 2 5 4 2" xfId="10772"/>
    <cellStyle name="20 % - Markeringsfarve1 2 3 2 2 5 5" xfId="369"/>
    <cellStyle name="20 % - Markeringsfarve1 2 3 2 2 5 5 2" xfId="10773"/>
    <cellStyle name="20 % - Markeringsfarve1 2 3 2 2 5 6" xfId="370"/>
    <cellStyle name="20 % - Markeringsfarve1 2 3 2 2 5 6 2" xfId="10774"/>
    <cellStyle name="20 % - Markeringsfarve1 2 3 2 2 5 7" xfId="10769"/>
    <cellStyle name="20 % - Markeringsfarve1 2 3 2 2 6" xfId="371"/>
    <cellStyle name="20 % - Markeringsfarve1 2 3 2 2 6 2" xfId="10775"/>
    <cellStyle name="20 % - Markeringsfarve1 2 3 2 2 7" xfId="372"/>
    <cellStyle name="20 % - Markeringsfarve1 2 3 2 2 7 2" xfId="10776"/>
    <cellStyle name="20 % - Markeringsfarve1 2 3 2 2 8" xfId="373"/>
    <cellStyle name="20 % - Markeringsfarve1 2 3 2 2 8 2" xfId="10777"/>
    <cellStyle name="20 % - Markeringsfarve1 2 3 2 2 9" xfId="374"/>
    <cellStyle name="20 % - Markeringsfarve1 2 3 2 2 9 2" xfId="10778"/>
    <cellStyle name="20 % - Markeringsfarve1 2 3 2 3" xfId="375"/>
    <cellStyle name="20 % - Markeringsfarve1 2 3 2 3 2" xfId="376"/>
    <cellStyle name="20 % - Markeringsfarve1 2 3 2 3 2 2" xfId="10780"/>
    <cellStyle name="20 % - Markeringsfarve1 2 3 2 3 3" xfId="377"/>
    <cellStyle name="20 % - Markeringsfarve1 2 3 2 3 3 2" xfId="10781"/>
    <cellStyle name="20 % - Markeringsfarve1 2 3 2 3 4" xfId="378"/>
    <cellStyle name="20 % - Markeringsfarve1 2 3 2 3 4 2" xfId="10782"/>
    <cellStyle name="20 % - Markeringsfarve1 2 3 2 3 5" xfId="379"/>
    <cellStyle name="20 % - Markeringsfarve1 2 3 2 3 5 2" xfId="10783"/>
    <cellStyle name="20 % - Markeringsfarve1 2 3 2 3 6" xfId="380"/>
    <cellStyle name="20 % - Markeringsfarve1 2 3 2 3 6 2" xfId="10784"/>
    <cellStyle name="20 % - Markeringsfarve1 2 3 2 3 7" xfId="10779"/>
    <cellStyle name="20 % - Markeringsfarve1 2 3 2 4" xfId="381"/>
    <cellStyle name="20 % - Markeringsfarve1 2 3 2 4 2" xfId="382"/>
    <cellStyle name="20 % - Markeringsfarve1 2 3 2 4 2 2" xfId="10786"/>
    <cellStyle name="20 % - Markeringsfarve1 2 3 2 4 3" xfId="383"/>
    <cellStyle name="20 % - Markeringsfarve1 2 3 2 4 3 2" xfId="10787"/>
    <cellStyle name="20 % - Markeringsfarve1 2 3 2 4 4" xfId="384"/>
    <cellStyle name="20 % - Markeringsfarve1 2 3 2 4 4 2" xfId="10788"/>
    <cellStyle name="20 % - Markeringsfarve1 2 3 2 4 5" xfId="385"/>
    <cellStyle name="20 % - Markeringsfarve1 2 3 2 4 5 2" xfId="10789"/>
    <cellStyle name="20 % - Markeringsfarve1 2 3 2 4 6" xfId="386"/>
    <cellStyle name="20 % - Markeringsfarve1 2 3 2 4 6 2" xfId="10790"/>
    <cellStyle name="20 % - Markeringsfarve1 2 3 2 4 7" xfId="10785"/>
    <cellStyle name="20 % - Markeringsfarve1 2 3 2 5" xfId="387"/>
    <cellStyle name="20 % - Markeringsfarve1 2 3 2 5 2" xfId="388"/>
    <cellStyle name="20 % - Markeringsfarve1 2 3 2 5 2 2" xfId="10792"/>
    <cellStyle name="20 % - Markeringsfarve1 2 3 2 5 3" xfId="389"/>
    <cellStyle name="20 % - Markeringsfarve1 2 3 2 5 3 2" xfId="10793"/>
    <cellStyle name="20 % - Markeringsfarve1 2 3 2 5 4" xfId="390"/>
    <cellStyle name="20 % - Markeringsfarve1 2 3 2 5 4 2" xfId="10794"/>
    <cellStyle name="20 % - Markeringsfarve1 2 3 2 5 5" xfId="391"/>
    <cellStyle name="20 % - Markeringsfarve1 2 3 2 5 5 2" xfId="10795"/>
    <cellStyle name="20 % - Markeringsfarve1 2 3 2 5 6" xfId="392"/>
    <cellStyle name="20 % - Markeringsfarve1 2 3 2 5 6 2" xfId="10796"/>
    <cellStyle name="20 % - Markeringsfarve1 2 3 2 5 7" xfId="10791"/>
    <cellStyle name="20 % - Markeringsfarve1 2 3 2 6" xfId="393"/>
    <cellStyle name="20 % - Markeringsfarve1 2 3 2 6 2" xfId="394"/>
    <cellStyle name="20 % - Markeringsfarve1 2 3 2 6 2 2" xfId="10798"/>
    <cellStyle name="20 % - Markeringsfarve1 2 3 2 6 3" xfId="395"/>
    <cellStyle name="20 % - Markeringsfarve1 2 3 2 6 3 2" xfId="10799"/>
    <cellStyle name="20 % - Markeringsfarve1 2 3 2 6 4" xfId="396"/>
    <cellStyle name="20 % - Markeringsfarve1 2 3 2 6 4 2" xfId="10800"/>
    <cellStyle name="20 % - Markeringsfarve1 2 3 2 6 5" xfId="397"/>
    <cellStyle name="20 % - Markeringsfarve1 2 3 2 6 5 2" xfId="10801"/>
    <cellStyle name="20 % - Markeringsfarve1 2 3 2 6 6" xfId="398"/>
    <cellStyle name="20 % - Markeringsfarve1 2 3 2 6 6 2" xfId="10802"/>
    <cellStyle name="20 % - Markeringsfarve1 2 3 2 6 7" xfId="10797"/>
    <cellStyle name="20 % - Markeringsfarve1 2 3 2 7" xfId="399"/>
    <cellStyle name="20 % - Markeringsfarve1 2 3 2 7 2" xfId="10803"/>
    <cellStyle name="20 % - Markeringsfarve1 2 3 2 8" xfId="400"/>
    <cellStyle name="20 % - Markeringsfarve1 2 3 2 8 2" xfId="10804"/>
    <cellStyle name="20 % - Markeringsfarve1 2 3 2 9" xfId="401"/>
    <cellStyle name="20 % - Markeringsfarve1 2 3 2 9 2" xfId="10805"/>
    <cellStyle name="20 % - Markeringsfarve1 2 3 3" xfId="402"/>
    <cellStyle name="20 % - Markeringsfarve1 2 3 3 10" xfId="403"/>
    <cellStyle name="20 % - Markeringsfarve1 2 3 3 10 2" xfId="10807"/>
    <cellStyle name="20 % - Markeringsfarve1 2 3 3 11" xfId="10806"/>
    <cellStyle name="20 % - Markeringsfarve1 2 3 3 2" xfId="404"/>
    <cellStyle name="20 % - Markeringsfarve1 2 3 3 2 2" xfId="405"/>
    <cellStyle name="20 % - Markeringsfarve1 2 3 3 2 2 2" xfId="10809"/>
    <cellStyle name="20 % - Markeringsfarve1 2 3 3 2 3" xfId="406"/>
    <cellStyle name="20 % - Markeringsfarve1 2 3 3 2 3 2" xfId="10810"/>
    <cellStyle name="20 % - Markeringsfarve1 2 3 3 2 4" xfId="407"/>
    <cellStyle name="20 % - Markeringsfarve1 2 3 3 2 4 2" xfId="10811"/>
    <cellStyle name="20 % - Markeringsfarve1 2 3 3 2 5" xfId="408"/>
    <cellStyle name="20 % - Markeringsfarve1 2 3 3 2 5 2" xfId="10812"/>
    <cellStyle name="20 % - Markeringsfarve1 2 3 3 2 6" xfId="409"/>
    <cellStyle name="20 % - Markeringsfarve1 2 3 3 2 6 2" xfId="10813"/>
    <cellStyle name="20 % - Markeringsfarve1 2 3 3 2 7" xfId="10808"/>
    <cellStyle name="20 % - Markeringsfarve1 2 3 3 3" xfId="410"/>
    <cellStyle name="20 % - Markeringsfarve1 2 3 3 3 2" xfId="411"/>
    <cellStyle name="20 % - Markeringsfarve1 2 3 3 3 2 2" xfId="10815"/>
    <cellStyle name="20 % - Markeringsfarve1 2 3 3 3 3" xfId="412"/>
    <cellStyle name="20 % - Markeringsfarve1 2 3 3 3 3 2" xfId="10816"/>
    <cellStyle name="20 % - Markeringsfarve1 2 3 3 3 4" xfId="413"/>
    <cellStyle name="20 % - Markeringsfarve1 2 3 3 3 4 2" xfId="10817"/>
    <cellStyle name="20 % - Markeringsfarve1 2 3 3 3 5" xfId="414"/>
    <cellStyle name="20 % - Markeringsfarve1 2 3 3 3 5 2" xfId="10818"/>
    <cellStyle name="20 % - Markeringsfarve1 2 3 3 3 6" xfId="415"/>
    <cellStyle name="20 % - Markeringsfarve1 2 3 3 3 6 2" xfId="10819"/>
    <cellStyle name="20 % - Markeringsfarve1 2 3 3 3 7" xfId="10814"/>
    <cellStyle name="20 % - Markeringsfarve1 2 3 3 4" xfId="416"/>
    <cellStyle name="20 % - Markeringsfarve1 2 3 3 4 2" xfId="417"/>
    <cellStyle name="20 % - Markeringsfarve1 2 3 3 4 2 2" xfId="10821"/>
    <cellStyle name="20 % - Markeringsfarve1 2 3 3 4 3" xfId="418"/>
    <cellStyle name="20 % - Markeringsfarve1 2 3 3 4 3 2" xfId="10822"/>
    <cellStyle name="20 % - Markeringsfarve1 2 3 3 4 4" xfId="419"/>
    <cellStyle name="20 % - Markeringsfarve1 2 3 3 4 4 2" xfId="10823"/>
    <cellStyle name="20 % - Markeringsfarve1 2 3 3 4 5" xfId="420"/>
    <cellStyle name="20 % - Markeringsfarve1 2 3 3 4 5 2" xfId="10824"/>
    <cellStyle name="20 % - Markeringsfarve1 2 3 3 4 6" xfId="421"/>
    <cellStyle name="20 % - Markeringsfarve1 2 3 3 4 6 2" xfId="10825"/>
    <cellStyle name="20 % - Markeringsfarve1 2 3 3 4 7" xfId="10820"/>
    <cellStyle name="20 % - Markeringsfarve1 2 3 3 5" xfId="422"/>
    <cellStyle name="20 % - Markeringsfarve1 2 3 3 5 2" xfId="423"/>
    <cellStyle name="20 % - Markeringsfarve1 2 3 3 5 2 2" xfId="10827"/>
    <cellStyle name="20 % - Markeringsfarve1 2 3 3 5 3" xfId="424"/>
    <cellStyle name="20 % - Markeringsfarve1 2 3 3 5 3 2" xfId="10828"/>
    <cellStyle name="20 % - Markeringsfarve1 2 3 3 5 4" xfId="425"/>
    <cellStyle name="20 % - Markeringsfarve1 2 3 3 5 4 2" xfId="10829"/>
    <cellStyle name="20 % - Markeringsfarve1 2 3 3 5 5" xfId="426"/>
    <cellStyle name="20 % - Markeringsfarve1 2 3 3 5 5 2" xfId="10830"/>
    <cellStyle name="20 % - Markeringsfarve1 2 3 3 5 6" xfId="427"/>
    <cellStyle name="20 % - Markeringsfarve1 2 3 3 5 6 2" xfId="10831"/>
    <cellStyle name="20 % - Markeringsfarve1 2 3 3 5 7" xfId="10826"/>
    <cellStyle name="20 % - Markeringsfarve1 2 3 3 6" xfId="428"/>
    <cellStyle name="20 % - Markeringsfarve1 2 3 3 6 2" xfId="10832"/>
    <cellStyle name="20 % - Markeringsfarve1 2 3 3 7" xfId="429"/>
    <cellStyle name="20 % - Markeringsfarve1 2 3 3 7 2" xfId="10833"/>
    <cellStyle name="20 % - Markeringsfarve1 2 3 3 8" xfId="430"/>
    <cellStyle name="20 % - Markeringsfarve1 2 3 3 8 2" xfId="10834"/>
    <cellStyle name="20 % - Markeringsfarve1 2 3 3 9" xfId="431"/>
    <cellStyle name="20 % - Markeringsfarve1 2 3 3 9 2" xfId="10835"/>
    <cellStyle name="20 % - Markeringsfarve1 2 3 4" xfId="432"/>
    <cellStyle name="20 % - Markeringsfarve1 2 3 4 2" xfId="433"/>
    <cellStyle name="20 % - Markeringsfarve1 2 3 4 2 2" xfId="10837"/>
    <cellStyle name="20 % - Markeringsfarve1 2 3 4 3" xfId="434"/>
    <cellStyle name="20 % - Markeringsfarve1 2 3 4 3 2" xfId="10838"/>
    <cellStyle name="20 % - Markeringsfarve1 2 3 4 4" xfId="435"/>
    <cellStyle name="20 % - Markeringsfarve1 2 3 4 4 2" xfId="10839"/>
    <cellStyle name="20 % - Markeringsfarve1 2 3 4 5" xfId="436"/>
    <cellStyle name="20 % - Markeringsfarve1 2 3 4 5 2" xfId="10840"/>
    <cellStyle name="20 % - Markeringsfarve1 2 3 4 6" xfId="437"/>
    <cellStyle name="20 % - Markeringsfarve1 2 3 4 6 2" xfId="10841"/>
    <cellStyle name="20 % - Markeringsfarve1 2 3 4 7" xfId="10836"/>
    <cellStyle name="20 % - Markeringsfarve1 2 3 5" xfId="438"/>
    <cellStyle name="20 % - Markeringsfarve1 2 3 5 2" xfId="439"/>
    <cellStyle name="20 % - Markeringsfarve1 2 3 5 2 2" xfId="10843"/>
    <cellStyle name="20 % - Markeringsfarve1 2 3 5 3" xfId="440"/>
    <cellStyle name="20 % - Markeringsfarve1 2 3 5 3 2" xfId="10844"/>
    <cellStyle name="20 % - Markeringsfarve1 2 3 5 4" xfId="441"/>
    <cellStyle name="20 % - Markeringsfarve1 2 3 5 4 2" xfId="10845"/>
    <cellStyle name="20 % - Markeringsfarve1 2 3 5 5" xfId="442"/>
    <cellStyle name="20 % - Markeringsfarve1 2 3 5 5 2" xfId="10846"/>
    <cellStyle name="20 % - Markeringsfarve1 2 3 5 6" xfId="443"/>
    <cellStyle name="20 % - Markeringsfarve1 2 3 5 6 2" xfId="10847"/>
    <cellStyle name="20 % - Markeringsfarve1 2 3 5 7" xfId="10842"/>
    <cellStyle name="20 % - Markeringsfarve1 2 3 6" xfId="444"/>
    <cellStyle name="20 % - Markeringsfarve1 2 3 6 2" xfId="445"/>
    <cellStyle name="20 % - Markeringsfarve1 2 3 6 2 2" xfId="10849"/>
    <cellStyle name="20 % - Markeringsfarve1 2 3 6 3" xfId="446"/>
    <cellStyle name="20 % - Markeringsfarve1 2 3 6 3 2" xfId="10850"/>
    <cellStyle name="20 % - Markeringsfarve1 2 3 6 4" xfId="447"/>
    <cellStyle name="20 % - Markeringsfarve1 2 3 6 4 2" xfId="10851"/>
    <cellStyle name="20 % - Markeringsfarve1 2 3 6 5" xfId="448"/>
    <cellStyle name="20 % - Markeringsfarve1 2 3 6 5 2" xfId="10852"/>
    <cellStyle name="20 % - Markeringsfarve1 2 3 6 6" xfId="449"/>
    <cellStyle name="20 % - Markeringsfarve1 2 3 6 6 2" xfId="10853"/>
    <cellStyle name="20 % - Markeringsfarve1 2 3 6 7" xfId="10848"/>
    <cellStyle name="20 % - Markeringsfarve1 2 3 7" xfId="450"/>
    <cellStyle name="20 % - Markeringsfarve1 2 3 7 2" xfId="451"/>
    <cellStyle name="20 % - Markeringsfarve1 2 3 7 2 2" xfId="10855"/>
    <cellStyle name="20 % - Markeringsfarve1 2 3 7 3" xfId="452"/>
    <cellStyle name="20 % - Markeringsfarve1 2 3 7 3 2" xfId="10856"/>
    <cellStyle name="20 % - Markeringsfarve1 2 3 7 4" xfId="453"/>
    <cellStyle name="20 % - Markeringsfarve1 2 3 7 4 2" xfId="10857"/>
    <cellStyle name="20 % - Markeringsfarve1 2 3 7 5" xfId="454"/>
    <cellStyle name="20 % - Markeringsfarve1 2 3 7 5 2" xfId="10858"/>
    <cellStyle name="20 % - Markeringsfarve1 2 3 7 6" xfId="455"/>
    <cellStyle name="20 % - Markeringsfarve1 2 3 7 6 2" xfId="10859"/>
    <cellStyle name="20 % - Markeringsfarve1 2 3 7 7" xfId="10854"/>
    <cellStyle name="20 % - Markeringsfarve1 2 3 8" xfId="456"/>
    <cellStyle name="20 % - Markeringsfarve1 2 3 8 2" xfId="10860"/>
    <cellStyle name="20 % - Markeringsfarve1 2 3 9" xfId="457"/>
    <cellStyle name="20 % - Markeringsfarve1 2 3 9 2" xfId="10861"/>
    <cellStyle name="20 % - Markeringsfarve1 2 4" xfId="458"/>
    <cellStyle name="20 % - Markeringsfarve1 2 4 10" xfId="459"/>
    <cellStyle name="20 % - Markeringsfarve1 2 4 10 2" xfId="10863"/>
    <cellStyle name="20 % - Markeringsfarve1 2 4 11" xfId="460"/>
    <cellStyle name="20 % - Markeringsfarve1 2 4 11 2" xfId="10864"/>
    <cellStyle name="20 % - Markeringsfarve1 2 4 12" xfId="10862"/>
    <cellStyle name="20 % - Markeringsfarve1 2 4 2" xfId="461"/>
    <cellStyle name="20 % - Markeringsfarve1 2 4 2 10" xfId="462"/>
    <cellStyle name="20 % - Markeringsfarve1 2 4 2 10 2" xfId="10866"/>
    <cellStyle name="20 % - Markeringsfarve1 2 4 2 11" xfId="10865"/>
    <cellStyle name="20 % - Markeringsfarve1 2 4 2 2" xfId="463"/>
    <cellStyle name="20 % - Markeringsfarve1 2 4 2 2 10" xfId="10867"/>
    <cellStyle name="20 % - Markeringsfarve1 2 4 2 2 2" xfId="464"/>
    <cellStyle name="20 % - Markeringsfarve1 2 4 2 2 2 2" xfId="465"/>
    <cellStyle name="20 % - Markeringsfarve1 2 4 2 2 2 2 2" xfId="10869"/>
    <cellStyle name="20 % - Markeringsfarve1 2 4 2 2 2 3" xfId="466"/>
    <cellStyle name="20 % - Markeringsfarve1 2 4 2 2 2 3 2" xfId="10870"/>
    <cellStyle name="20 % - Markeringsfarve1 2 4 2 2 2 4" xfId="467"/>
    <cellStyle name="20 % - Markeringsfarve1 2 4 2 2 2 4 2" xfId="10871"/>
    <cellStyle name="20 % - Markeringsfarve1 2 4 2 2 2 5" xfId="468"/>
    <cellStyle name="20 % - Markeringsfarve1 2 4 2 2 2 5 2" xfId="10872"/>
    <cellStyle name="20 % - Markeringsfarve1 2 4 2 2 2 6" xfId="469"/>
    <cellStyle name="20 % - Markeringsfarve1 2 4 2 2 2 6 2" xfId="10873"/>
    <cellStyle name="20 % - Markeringsfarve1 2 4 2 2 2 7" xfId="10868"/>
    <cellStyle name="20 % - Markeringsfarve1 2 4 2 2 3" xfId="470"/>
    <cellStyle name="20 % - Markeringsfarve1 2 4 2 2 3 2" xfId="471"/>
    <cellStyle name="20 % - Markeringsfarve1 2 4 2 2 3 2 2" xfId="10875"/>
    <cellStyle name="20 % - Markeringsfarve1 2 4 2 2 3 3" xfId="472"/>
    <cellStyle name="20 % - Markeringsfarve1 2 4 2 2 3 3 2" xfId="10876"/>
    <cellStyle name="20 % - Markeringsfarve1 2 4 2 2 3 4" xfId="473"/>
    <cellStyle name="20 % - Markeringsfarve1 2 4 2 2 3 4 2" xfId="10877"/>
    <cellStyle name="20 % - Markeringsfarve1 2 4 2 2 3 5" xfId="474"/>
    <cellStyle name="20 % - Markeringsfarve1 2 4 2 2 3 5 2" xfId="10878"/>
    <cellStyle name="20 % - Markeringsfarve1 2 4 2 2 3 6" xfId="475"/>
    <cellStyle name="20 % - Markeringsfarve1 2 4 2 2 3 6 2" xfId="10879"/>
    <cellStyle name="20 % - Markeringsfarve1 2 4 2 2 3 7" xfId="10874"/>
    <cellStyle name="20 % - Markeringsfarve1 2 4 2 2 4" xfId="476"/>
    <cellStyle name="20 % - Markeringsfarve1 2 4 2 2 4 2" xfId="477"/>
    <cellStyle name="20 % - Markeringsfarve1 2 4 2 2 4 2 2" xfId="10881"/>
    <cellStyle name="20 % - Markeringsfarve1 2 4 2 2 4 3" xfId="478"/>
    <cellStyle name="20 % - Markeringsfarve1 2 4 2 2 4 3 2" xfId="10882"/>
    <cellStyle name="20 % - Markeringsfarve1 2 4 2 2 4 4" xfId="479"/>
    <cellStyle name="20 % - Markeringsfarve1 2 4 2 2 4 4 2" xfId="10883"/>
    <cellStyle name="20 % - Markeringsfarve1 2 4 2 2 4 5" xfId="480"/>
    <cellStyle name="20 % - Markeringsfarve1 2 4 2 2 4 5 2" xfId="10884"/>
    <cellStyle name="20 % - Markeringsfarve1 2 4 2 2 4 6" xfId="481"/>
    <cellStyle name="20 % - Markeringsfarve1 2 4 2 2 4 6 2" xfId="10885"/>
    <cellStyle name="20 % - Markeringsfarve1 2 4 2 2 4 7" xfId="10880"/>
    <cellStyle name="20 % - Markeringsfarve1 2 4 2 2 5" xfId="482"/>
    <cellStyle name="20 % - Markeringsfarve1 2 4 2 2 5 2" xfId="10886"/>
    <cellStyle name="20 % - Markeringsfarve1 2 4 2 2 6" xfId="483"/>
    <cellStyle name="20 % - Markeringsfarve1 2 4 2 2 6 2" xfId="10887"/>
    <cellStyle name="20 % - Markeringsfarve1 2 4 2 2 7" xfId="484"/>
    <cellStyle name="20 % - Markeringsfarve1 2 4 2 2 7 2" xfId="10888"/>
    <cellStyle name="20 % - Markeringsfarve1 2 4 2 2 8" xfId="485"/>
    <cellStyle name="20 % - Markeringsfarve1 2 4 2 2 8 2" xfId="10889"/>
    <cellStyle name="20 % - Markeringsfarve1 2 4 2 2 9" xfId="486"/>
    <cellStyle name="20 % - Markeringsfarve1 2 4 2 2 9 2" xfId="10890"/>
    <cellStyle name="20 % - Markeringsfarve1 2 4 2 3" xfId="487"/>
    <cellStyle name="20 % - Markeringsfarve1 2 4 2 3 2" xfId="488"/>
    <cellStyle name="20 % - Markeringsfarve1 2 4 2 3 2 2" xfId="10892"/>
    <cellStyle name="20 % - Markeringsfarve1 2 4 2 3 3" xfId="489"/>
    <cellStyle name="20 % - Markeringsfarve1 2 4 2 3 3 2" xfId="10893"/>
    <cellStyle name="20 % - Markeringsfarve1 2 4 2 3 4" xfId="490"/>
    <cellStyle name="20 % - Markeringsfarve1 2 4 2 3 4 2" xfId="10894"/>
    <cellStyle name="20 % - Markeringsfarve1 2 4 2 3 5" xfId="491"/>
    <cellStyle name="20 % - Markeringsfarve1 2 4 2 3 5 2" xfId="10895"/>
    <cellStyle name="20 % - Markeringsfarve1 2 4 2 3 6" xfId="492"/>
    <cellStyle name="20 % - Markeringsfarve1 2 4 2 3 6 2" xfId="10896"/>
    <cellStyle name="20 % - Markeringsfarve1 2 4 2 3 7" xfId="10891"/>
    <cellStyle name="20 % - Markeringsfarve1 2 4 2 4" xfId="493"/>
    <cellStyle name="20 % - Markeringsfarve1 2 4 2 4 2" xfId="494"/>
    <cellStyle name="20 % - Markeringsfarve1 2 4 2 4 2 2" xfId="10898"/>
    <cellStyle name="20 % - Markeringsfarve1 2 4 2 4 3" xfId="495"/>
    <cellStyle name="20 % - Markeringsfarve1 2 4 2 4 3 2" xfId="10899"/>
    <cellStyle name="20 % - Markeringsfarve1 2 4 2 4 4" xfId="496"/>
    <cellStyle name="20 % - Markeringsfarve1 2 4 2 4 4 2" xfId="10900"/>
    <cellStyle name="20 % - Markeringsfarve1 2 4 2 4 5" xfId="497"/>
    <cellStyle name="20 % - Markeringsfarve1 2 4 2 4 5 2" xfId="10901"/>
    <cellStyle name="20 % - Markeringsfarve1 2 4 2 4 6" xfId="498"/>
    <cellStyle name="20 % - Markeringsfarve1 2 4 2 4 6 2" xfId="10902"/>
    <cellStyle name="20 % - Markeringsfarve1 2 4 2 4 7" xfId="10897"/>
    <cellStyle name="20 % - Markeringsfarve1 2 4 2 5" xfId="499"/>
    <cellStyle name="20 % - Markeringsfarve1 2 4 2 5 2" xfId="500"/>
    <cellStyle name="20 % - Markeringsfarve1 2 4 2 5 2 2" xfId="10904"/>
    <cellStyle name="20 % - Markeringsfarve1 2 4 2 5 3" xfId="501"/>
    <cellStyle name="20 % - Markeringsfarve1 2 4 2 5 3 2" xfId="10905"/>
    <cellStyle name="20 % - Markeringsfarve1 2 4 2 5 4" xfId="502"/>
    <cellStyle name="20 % - Markeringsfarve1 2 4 2 5 4 2" xfId="10906"/>
    <cellStyle name="20 % - Markeringsfarve1 2 4 2 5 5" xfId="503"/>
    <cellStyle name="20 % - Markeringsfarve1 2 4 2 5 5 2" xfId="10907"/>
    <cellStyle name="20 % - Markeringsfarve1 2 4 2 5 6" xfId="504"/>
    <cellStyle name="20 % - Markeringsfarve1 2 4 2 5 6 2" xfId="10908"/>
    <cellStyle name="20 % - Markeringsfarve1 2 4 2 5 7" xfId="10903"/>
    <cellStyle name="20 % - Markeringsfarve1 2 4 2 6" xfId="505"/>
    <cellStyle name="20 % - Markeringsfarve1 2 4 2 6 2" xfId="10909"/>
    <cellStyle name="20 % - Markeringsfarve1 2 4 2 7" xfId="506"/>
    <cellStyle name="20 % - Markeringsfarve1 2 4 2 7 2" xfId="10910"/>
    <cellStyle name="20 % - Markeringsfarve1 2 4 2 8" xfId="507"/>
    <cellStyle name="20 % - Markeringsfarve1 2 4 2 8 2" xfId="10911"/>
    <cellStyle name="20 % - Markeringsfarve1 2 4 2 9" xfId="508"/>
    <cellStyle name="20 % - Markeringsfarve1 2 4 2 9 2" xfId="10912"/>
    <cellStyle name="20 % - Markeringsfarve1 2 4 3" xfId="509"/>
    <cellStyle name="20 % - Markeringsfarve1 2 4 3 10" xfId="10913"/>
    <cellStyle name="20 % - Markeringsfarve1 2 4 3 2" xfId="510"/>
    <cellStyle name="20 % - Markeringsfarve1 2 4 3 2 2" xfId="511"/>
    <cellStyle name="20 % - Markeringsfarve1 2 4 3 2 2 2" xfId="10915"/>
    <cellStyle name="20 % - Markeringsfarve1 2 4 3 2 3" xfId="512"/>
    <cellStyle name="20 % - Markeringsfarve1 2 4 3 2 3 2" xfId="10916"/>
    <cellStyle name="20 % - Markeringsfarve1 2 4 3 2 4" xfId="513"/>
    <cellStyle name="20 % - Markeringsfarve1 2 4 3 2 4 2" xfId="10917"/>
    <cellStyle name="20 % - Markeringsfarve1 2 4 3 2 5" xfId="514"/>
    <cellStyle name="20 % - Markeringsfarve1 2 4 3 2 5 2" xfId="10918"/>
    <cellStyle name="20 % - Markeringsfarve1 2 4 3 2 6" xfId="515"/>
    <cellStyle name="20 % - Markeringsfarve1 2 4 3 2 6 2" xfId="10919"/>
    <cellStyle name="20 % - Markeringsfarve1 2 4 3 2 7" xfId="10914"/>
    <cellStyle name="20 % - Markeringsfarve1 2 4 3 3" xfId="516"/>
    <cellStyle name="20 % - Markeringsfarve1 2 4 3 3 2" xfId="517"/>
    <cellStyle name="20 % - Markeringsfarve1 2 4 3 3 2 2" xfId="10921"/>
    <cellStyle name="20 % - Markeringsfarve1 2 4 3 3 3" xfId="518"/>
    <cellStyle name="20 % - Markeringsfarve1 2 4 3 3 3 2" xfId="10922"/>
    <cellStyle name="20 % - Markeringsfarve1 2 4 3 3 4" xfId="519"/>
    <cellStyle name="20 % - Markeringsfarve1 2 4 3 3 4 2" xfId="10923"/>
    <cellStyle name="20 % - Markeringsfarve1 2 4 3 3 5" xfId="520"/>
    <cellStyle name="20 % - Markeringsfarve1 2 4 3 3 5 2" xfId="10924"/>
    <cellStyle name="20 % - Markeringsfarve1 2 4 3 3 6" xfId="521"/>
    <cellStyle name="20 % - Markeringsfarve1 2 4 3 3 6 2" xfId="10925"/>
    <cellStyle name="20 % - Markeringsfarve1 2 4 3 3 7" xfId="10920"/>
    <cellStyle name="20 % - Markeringsfarve1 2 4 3 4" xfId="522"/>
    <cellStyle name="20 % - Markeringsfarve1 2 4 3 4 2" xfId="523"/>
    <cellStyle name="20 % - Markeringsfarve1 2 4 3 4 2 2" xfId="10927"/>
    <cellStyle name="20 % - Markeringsfarve1 2 4 3 4 3" xfId="524"/>
    <cellStyle name="20 % - Markeringsfarve1 2 4 3 4 3 2" xfId="10928"/>
    <cellStyle name="20 % - Markeringsfarve1 2 4 3 4 4" xfId="525"/>
    <cellStyle name="20 % - Markeringsfarve1 2 4 3 4 4 2" xfId="10929"/>
    <cellStyle name="20 % - Markeringsfarve1 2 4 3 4 5" xfId="526"/>
    <cellStyle name="20 % - Markeringsfarve1 2 4 3 4 5 2" xfId="10930"/>
    <cellStyle name="20 % - Markeringsfarve1 2 4 3 4 6" xfId="527"/>
    <cellStyle name="20 % - Markeringsfarve1 2 4 3 4 6 2" xfId="10931"/>
    <cellStyle name="20 % - Markeringsfarve1 2 4 3 4 7" xfId="10926"/>
    <cellStyle name="20 % - Markeringsfarve1 2 4 3 5" xfId="528"/>
    <cellStyle name="20 % - Markeringsfarve1 2 4 3 5 2" xfId="10932"/>
    <cellStyle name="20 % - Markeringsfarve1 2 4 3 6" xfId="529"/>
    <cellStyle name="20 % - Markeringsfarve1 2 4 3 6 2" xfId="10933"/>
    <cellStyle name="20 % - Markeringsfarve1 2 4 3 7" xfId="530"/>
    <cellStyle name="20 % - Markeringsfarve1 2 4 3 7 2" xfId="10934"/>
    <cellStyle name="20 % - Markeringsfarve1 2 4 3 8" xfId="531"/>
    <cellStyle name="20 % - Markeringsfarve1 2 4 3 8 2" xfId="10935"/>
    <cellStyle name="20 % - Markeringsfarve1 2 4 3 9" xfId="532"/>
    <cellStyle name="20 % - Markeringsfarve1 2 4 3 9 2" xfId="10936"/>
    <cellStyle name="20 % - Markeringsfarve1 2 4 4" xfId="533"/>
    <cellStyle name="20 % - Markeringsfarve1 2 4 4 2" xfId="534"/>
    <cellStyle name="20 % - Markeringsfarve1 2 4 4 2 2" xfId="10938"/>
    <cellStyle name="20 % - Markeringsfarve1 2 4 4 3" xfId="535"/>
    <cellStyle name="20 % - Markeringsfarve1 2 4 4 3 2" xfId="10939"/>
    <cellStyle name="20 % - Markeringsfarve1 2 4 4 4" xfId="536"/>
    <cellStyle name="20 % - Markeringsfarve1 2 4 4 4 2" xfId="10940"/>
    <cellStyle name="20 % - Markeringsfarve1 2 4 4 5" xfId="537"/>
    <cellStyle name="20 % - Markeringsfarve1 2 4 4 5 2" xfId="10941"/>
    <cellStyle name="20 % - Markeringsfarve1 2 4 4 6" xfId="538"/>
    <cellStyle name="20 % - Markeringsfarve1 2 4 4 6 2" xfId="10942"/>
    <cellStyle name="20 % - Markeringsfarve1 2 4 4 7" xfId="10937"/>
    <cellStyle name="20 % - Markeringsfarve1 2 4 5" xfId="539"/>
    <cellStyle name="20 % - Markeringsfarve1 2 4 5 2" xfId="540"/>
    <cellStyle name="20 % - Markeringsfarve1 2 4 5 2 2" xfId="10944"/>
    <cellStyle name="20 % - Markeringsfarve1 2 4 5 3" xfId="541"/>
    <cellStyle name="20 % - Markeringsfarve1 2 4 5 3 2" xfId="10945"/>
    <cellStyle name="20 % - Markeringsfarve1 2 4 5 4" xfId="542"/>
    <cellStyle name="20 % - Markeringsfarve1 2 4 5 4 2" xfId="10946"/>
    <cellStyle name="20 % - Markeringsfarve1 2 4 5 5" xfId="543"/>
    <cellStyle name="20 % - Markeringsfarve1 2 4 5 5 2" xfId="10947"/>
    <cellStyle name="20 % - Markeringsfarve1 2 4 5 6" xfId="544"/>
    <cellStyle name="20 % - Markeringsfarve1 2 4 5 6 2" xfId="10948"/>
    <cellStyle name="20 % - Markeringsfarve1 2 4 5 7" xfId="10943"/>
    <cellStyle name="20 % - Markeringsfarve1 2 4 6" xfId="545"/>
    <cellStyle name="20 % - Markeringsfarve1 2 4 6 2" xfId="546"/>
    <cellStyle name="20 % - Markeringsfarve1 2 4 6 2 2" xfId="10950"/>
    <cellStyle name="20 % - Markeringsfarve1 2 4 6 3" xfId="547"/>
    <cellStyle name="20 % - Markeringsfarve1 2 4 6 3 2" xfId="10951"/>
    <cellStyle name="20 % - Markeringsfarve1 2 4 6 4" xfId="548"/>
    <cellStyle name="20 % - Markeringsfarve1 2 4 6 4 2" xfId="10952"/>
    <cellStyle name="20 % - Markeringsfarve1 2 4 6 5" xfId="549"/>
    <cellStyle name="20 % - Markeringsfarve1 2 4 6 5 2" xfId="10953"/>
    <cellStyle name="20 % - Markeringsfarve1 2 4 6 6" xfId="550"/>
    <cellStyle name="20 % - Markeringsfarve1 2 4 6 6 2" xfId="10954"/>
    <cellStyle name="20 % - Markeringsfarve1 2 4 6 7" xfId="10949"/>
    <cellStyle name="20 % - Markeringsfarve1 2 4 7" xfId="551"/>
    <cellStyle name="20 % - Markeringsfarve1 2 4 7 2" xfId="10955"/>
    <cellStyle name="20 % - Markeringsfarve1 2 4 8" xfId="552"/>
    <cellStyle name="20 % - Markeringsfarve1 2 4 8 2" xfId="10956"/>
    <cellStyle name="20 % - Markeringsfarve1 2 4 9" xfId="553"/>
    <cellStyle name="20 % - Markeringsfarve1 2 4 9 2" xfId="10957"/>
    <cellStyle name="20 % - Markeringsfarve1 2 5" xfId="554"/>
    <cellStyle name="20 % - Markeringsfarve1 2 5 10" xfId="555"/>
    <cellStyle name="20 % - Markeringsfarve1 2 5 10 2" xfId="10959"/>
    <cellStyle name="20 % - Markeringsfarve1 2 5 11" xfId="10958"/>
    <cellStyle name="20 % - Markeringsfarve1 2 5 2" xfId="556"/>
    <cellStyle name="20 % - Markeringsfarve1 2 5 2 10" xfId="10960"/>
    <cellStyle name="20 % - Markeringsfarve1 2 5 2 2" xfId="557"/>
    <cellStyle name="20 % - Markeringsfarve1 2 5 2 2 2" xfId="558"/>
    <cellStyle name="20 % - Markeringsfarve1 2 5 2 2 2 2" xfId="10962"/>
    <cellStyle name="20 % - Markeringsfarve1 2 5 2 2 3" xfId="559"/>
    <cellStyle name="20 % - Markeringsfarve1 2 5 2 2 3 2" xfId="10963"/>
    <cellStyle name="20 % - Markeringsfarve1 2 5 2 2 4" xfId="560"/>
    <cellStyle name="20 % - Markeringsfarve1 2 5 2 2 4 2" xfId="10964"/>
    <cellStyle name="20 % - Markeringsfarve1 2 5 2 2 5" xfId="561"/>
    <cellStyle name="20 % - Markeringsfarve1 2 5 2 2 5 2" xfId="10965"/>
    <cellStyle name="20 % - Markeringsfarve1 2 5 2 2 6" xfId="562"/>
    <cellStyle name="20 % - Markeringsfarve1 2 5 2 2 6 2" xfId="10966"/>
    <cellStyle name="20 % - Markeringsfarve1 2 5 2 2 7" xfId="10961"/>
    <cellStyle name="20 % - Markeringsfarve1 2 5 2 3" xfId="563"/>
    <cellStyle name="20 % - Markeringsfarve1 2 5 2 3 2" xfId="564"/>
    <cellStyle name="20 % - Markeringsfarve1 2 5 2 3 2 2" xfId="10968"/>
    <cellStyle name="20 % - Markeringsfarve1 2 5 2 3 3" xfId="565"/>
    <cellStyle name="20 % - Markeringsfarve1 2 5 2 3 3 2" xfId="10969"/>
    <cellStyle name="20 % - Markeringsfarve1 2 5 2 3 4" xfId="566"/>
    <cellStyle name="20 % - Markeringsfarve1 2 5 2 3 4 2" xfId="10970"/>
    <cellStyle name="20 % - Markeringsfarve1 2 5 2 3 5" xfId="567"/>
    <cellStyle name="20 % - Markeringsfarve1 2 5 2 3 5 2" xfId="10971"/>
    <cellStyle name="20 % - Markeringsfarve1 2 5 2 3 6" xfId="568"/>
    <cellStyle name="20 % - Markeringsfarve1 2 5 2 3 6 2" xfId="10972"/>
    <cellStyle name="20 % - Markeringsfarve1 2 5 2 3 7" xfId="10967"/>
    <cellStyle name="20 % - Markeringsfarve1 2 5 2 4" xfId="569"/>
    <cellStyle name="20 % - Markeringsfarve1 2 5 2 4 2" xfId="570"/>
    <cellStyle name="20 % - Markeringsfarve1 2 5 2 4 2 2" xfId="10974"/>
    <cellStyle name="20 % - Markeringsfarve1 2 5 2 4 3" xfId="571"/>
    <cellStyle name="20 % - Markeringsfarve1 2 5 2 4 3 2" xfId="10975"/>
    <cellStyle name="20 % - Markeringsfarve1 2 5 2 4 4" xfId="572"/>
    <cellStyle name="20 % - Markeringsfarve1 2 5 2 4 4 2" xfId="10976"/>
    <cellStyle name="20 % - Markeringsfarve1 2 5 2 4 5" xfId="573"/>
    <cellStyle name="20 % - Markeringsfarve1 2 5 2 4 5 2" xfId="10977"/>
    <cellStyle name="20 % - Markeringsfarve1 2 5 2 4 6" xfId="574"/>
    <cellStyle name="20 % - Markeringsfarve1 2 5 2 4 6 2" xfId="10978"/>
    <cellStyle name="20 % - Markeringsfarve1 2 5 2 4 7" xfId="10973"/>
    <cellStyle name="20 % - Markeringsfarve1 2 5 2 5" xfId="575"/>
    <cellStyle name="20 % - Markeringsfarve1 2 5 2 5 2" xfId="10979"/>
    <cellStyle name="20 % - Markeringsfarve1 2 5 2 6" xfId="576"/>
    <cellStyle name="20 % - Markeringsfarve1 2 5 2 6 2" xfId="10980"/>
    <cellStyle name="20 % - Markeringsfarve1 2 5 2 7" xfId="577"/>
    <cellStyle name="20 % - Markeringsfarve1 2 5 2 7 2" xfId="10981"/>
    <cellStyle name="20 % - Markeringsfarve1 2 5 2 8" xfId="578"/>
    <cellStyle name="20 % - Markeringsfarve1 2 5 2 8 2" xfId="10982"/>
    <cellStyle name="20 % - Markeringsfarve1 2 5 2 9" xfId="579"/>
    <cellStyle name="20 % - Markeringsfarve1 2 5 2 9 2" xfId="10983"/>
    <cellStyle name="20 % - Markeringsfarve1 2 5 3" xfId="580"/>
    <cellStyle name="20 % - Markeringsfarve1 2 5 3 2" xfId="581"/>
    <cellStyle name="20 % - Markeringsfarve1 2 5 3 2 2" xfId="10985"/>
    <cellStyle name="20 % - Markeringsfarve1 2 5 3 3" xfId="582"/>
    <cellStyle name="20 % - Markeringsfarve1 2 5 3 3 2" xfId="10986"/>
    <cellStyle name="20 % - Markeringsfarve1 2 5 3 4" xfId="583"/>
    <cellStyle name="20 % - Markeringsfarve1 2 5 3 4 2" xfId="10987"/>
    <cellStyle name="20 % - Markeringsfarve1 2 5 3 5" xfId="584"/>
    <cellStyle name="20 % - Markeringsfarve1 2 5 3 5 2" xfId="10988"/>
    <cellStyle name="20 % - Markeringsfarve1 2 5 3 6" xfId="585"/>
    <cellStyle name="20 % - Markeringsfarve1 2 5 3 6 2" xfId="10989"/>
    <cellStyle name="20 % - Markeringsfarve1 2 5 3 7" xfId="10984"/>
    <cellStyle name="20 % - Markeringsfarve1 2 5 4" xfId="586"/>
    <cellStyle name="20 % - Markeringsfarve1 2 5 4 2" xfId="587"/>
    <cellStyle name="20 % - Markeringsfarve1 2 5 4 2 2" xfId="10991"/>
    <cellStyle name="20 % - Markeringsfarve1 2 5 4 3" xfId="588"/>
    <cellStyle name="20 % - Markeringsfarve1 2 5 4 3 2" xfId="10992"/>
    <cellStyle name="20 % - Markeringsfarve1 2 5 4 4" xfId="589"/>
    <cellStyle name="20 % - Markeringsfarve1 2 5 4 4 2" xfId="10993"/>
    <cellStyle name="20 % - Markeringsfarve1 2 5 4 5" xfId="590"/>
    <cellStyle name="20 % - Markeringsfarve1 2 5 4 5 2" xfId="10994"/>
    <cellStyle name="20 % - Markeringsfarve1 2 5 4 6" xfId="591"/>
    <cellStyle name="20 % - Markeringsfarve1 2 5 4 6 2" xfId="10995"/>
    <cellStyle name="20 % - Markeringsfarve1 2 5 4 7" xfId="10990"/>
    <cellStyle name="20 % - Markeringsfarve1 2 5 5" xfId="592"/>
    <cellStyle name="20 % - Markeringsfarve1 2 5 5 2" xfId="593"/>
    <cellStyle name="20 % - Markeringsfarve1 2 5 5 2 2" xfId="10997"/>
    <cellStyle name="20 % - Markeringsfarve1 2 5 5 3" xfId="594"/>
    <cellStyle name="20 % - Markeringsfarve1 2 5 5 3 2" xfId="10998"/>
    <cellStyle name="20 % - Markeringsfarve1 2 5 5 4" xfId="595"/>
    <cellStyle name="20 % - Markeringsfarve1 2 5 5 4 2" xfId="10999"/>
    <cellStyle name="20 % - Markeringsfarve1 2 5 5 5" xfId="596"/>
    <cellStyle name="20 % - Markeringsfarve1 2 5 5 5 2" xfId="11000"/>
    <cellStyle name="20 % - Markeringsfarve1 2 5 5 6" xfId="597"/>
    <cellStyle name="20 % - Markeringsfarve1 2 5 5 6 2" xfId="11001"/>
    <cellStyle name="20 % - Markeringsfarve1 2 5 5 7" xfId="10996"/>
    <cellStyle name="20 % - Markeringsfarve1 2 5 6" xfId="598"/>
    <cellStyle name="20 % - Markeringsfarve1 2 5 6 2" xfId="11002"/>
    <cellStyle name="20 % - Markeringsfarve1 2 5 7" xfId="599"/>
    <cellStyle name="20 % - Markeringsfarve1 2 5 7 2" xfId="11003"/>
    <cellStyle name="20 % - Markeringsfarve1 2 5 8" xfId="600"/>
    <cellStyle name="20 % - Markeringsfarve1 2 5 8 2" xfId="11004"/>
    <cellStyle name="20 % - Markeringsfarve1 2 5 9" xfId="601"/>
    <cellStyle name="20 % - Markeringsfarve1 2 5 9 2" xfId="11005"/>
    <cellStyle name="20 % - Markeringsfarve1 2 6" xfId="602"/>
    <cellStyle name="20 % - Markeringsfarve1 2 6 10" xfId="11006"/>
    <cellStyle name="20 % - Markeringsfarve1 2 6 2" xfId="603"/>
    <cellStyle name="20 % - Markeringsfarve1 2 6 2 2" xfId="604"/>
    <cellStyle name="20 % - Markeringsfarve1 2 6 2 2 2" xfId="11008"/>
    <cellStyle name="20 % - Markeringsfarve1 2 6 2 3" xfId="605"/>
    <cellStyle name="20 % - Markeringsfarve1 2 6 2 3 2" xfId="11009"/>
    <cellStyle name="20 % - Markeringsfarve1 2 6 2 4" xfId="606"/>
    <cellStyle name="20 % - Markeringsfarve1 2 6 2 4 2" xfId="11010"/>
    <cellStyle name="20 % - Markeringsfarve1 2 6 2 5" xfId="607"/>
    <cellStyle name="20 % - Markeringsfarve1 2 6 2 5 2" xfId="11011"/>
    <cellStyle name="20 % - Markeringsfarve1 2 6 2 6" xfId="608"/>
    <cellStyle name="20 % - Markeringsfarve1 2 6 2 6 2" xfId="11012"/>
    <cellStyle name="20 % - Markeringsfarve1 2 6 2 7" xfId="11007"/>
    <cellStyle name="20 % - Markeringsfarve1 2 6 3" xfId="609"/>
    <cellStyle name="20 % - Markeringsfarve1 2 6 3 2" xfId="610"/>
    <cellStyle name="20 % - Markeringsfarve1 2 6 3 2 2" xfId="11014"/>
    <cellStyle name="20 % - Markeringsfarve1 2 6 3 3" xfId="611"/>
    <cellStyle name="20 % - Markeringsfarve1 2 6 3 3 2" xfId="11015"/>
    <cellStyle name="20 % - Markeringsfarve1 2 6 3 4" xfId="612"/>
    <cellStyle name="20 % - Markeringsfarve1 2 6 3 4 2" xfId="11016"/>
    <cellStyle name="20 % - Markeringsfarve1 2 6 3 5" xfId="613"/>
    <cellStyle name="20 % - Markeringsfarve1 2 6 3 5 2" xfId="11017"/>
    <cellStyle name="20 % - Markeringsfarve1 2 6 3 6" xfId="614"/>
    <cellStyle name="20 % - Markeringsfarve1 2 6 3 6 2" xfId="11018"/>
    <cellStyle name="20 % - Markeringsfarve1 2 6 3 7" xfId="11013"/>
    <cellStyle name="20 % - Markeringsfarve1 2 6 4" xfId="615"/>
    <cellStyle name="20 % - Markeringsfarve1 2 6 4 2" xfId="616"/>
    <cellStyle name="20 % - Markeringsfarve1 2 6 4 2 2" xfId="11020"/>
    <cellStyle name="20 % - Markeringsfarve1 2 6 4 3" xfId="617"/>
    <cellStyle name="20 % - Markeringsfarve1 2 6 4 3 2" xfId="11021"/>
    <cellStyle name="20 % - Markeringsfarve1 2 6 4 4" xfId="618"/>
    <cellStyle name="20 % - Markeringsfarve1 2 6 4 4 2" xfId="11022"/>
    <cellStyle name="20 % - Markeringsfarve1 2 6 4 5" xfId="619"/>
    <cellStyle name="20 % - Markeringsfarve1 2 6 4 5 2" xfId="11023"/>
    <cellStyle name="20 % - Markeringsfarve1 2 6 4 6" xfId="620"/>
    <cellStyle name="20 % - Markeringsfarve1 2 6 4 6 2" xfId="11024"/>
    <cellStyle name="20 % - Markeringsfarve1 2 6 4 7" xfId="11019"/>
    <cellStyle name="20 % - Markeringsfarve1 2 6 5" xfId="621"/>
    <cellStyle name="20 % - Markeringsfarve1 2 6 5 2" xfId="11025"/>
    <cellStyle name="20 % - Markeringsfarve1 2 6 6" xfId="622"/>
    <cellStyle name="20 % - Markeringsfarve1 2 6 6 2" xfId="11026"/>
    <cellStyle name="20 % - Markeringsfarve1 2 6 7" xfId="623"/>
    <cellStyle name="20 % - Markeringsfarve1 2 6 7 2" xfId="11027"/>
    <cellStyle name="20 % - Markeringsfarve1 2 6 8" xfId="624"/>
    <cellStyle name="20 % - Markeringsfarve1 2 6 8 2" xfId="11028"/>
    <cellStyle name="20 % - Markeringsfarve1 2 6 9" xfId="625"/>
    <cellStyle name="20 % - Markeringsfarve1 2 6 9 2" xfId="11029"/>
    <cellStyle name="20 % - Markeringsfarve1 2 7" xfId="626"/>
    <cellStyle name="20 % - Markeringsfarve1 2 7 2" xfId="627"/>
    <cellStyle name="20 % - Markeringsfarve1 2 7 2 2" xfId="11031"/>
    <cellStyle name="20 % - Markeringsfarve1 2 7 3" xfId="628"/>
    <cellStyle name="20 % - Markeringsfarve1 2 7 3 2" xfId="11032"/>
    <cellStyle name="20 % - Markeringsfarve1 2 7 4" xfId="629"/>
    <cellStyle name="20 % - Markeringsfarve1 2 7 4 2" xfId="11033"/>
    <cellStyle name="20 % - Markeringsfarve1 2 7 5" xfId="630"/>
    <cellStyle name="20 % - Markeringsfarve1 2 7 5 2" xfId="11034"/>
    <cellStyle name="20 % - Markeringsfarve1 2 7 6" xfId="631"/>
    <cellStyle name="20 % - Markeringsfarve1 2 7 6 2" xfId="11035"/>
    <cellStyle name="20 % - Markeringsfarve1 2 7 7" xfId="11030"/>
    <cellStyle name="20 % - Markeringsfarve1 2 8" xfId="632"/>
    <cellStyle name="20 % - Markeringsfarve1 2 8 2" xfId="633"/>
    <cellStyle name="20 % - Markeringsfarve1 2 8 2 2" xfId="11037"/>
    <cellStyle name="20 % - Markeringsfarve1 2 8 3" xfId="634"/>
    <cellStyle name="20 % - Markeringsfarve1 2 8 3 2" xfId="11038"/>
    <cellStyle name="20 % - Markeringsfarve1 2 8 4" xfId="635"/>
    <cellStyle name="20 % - Markeringsfarve1 2 8 4 2" xfId="11039"/>
    <cellStyle name="20 % - Markeringsfarve1 2 8 5" xfId="636"/>
    <cellStyle name="20 % - Markeringsfarve1 2 8 5 2" xfId="11040"/>
    <cellStyle name="20 % - Markeringsfarve1 2 8 6" xfId="637"/>
    <cellStyle name="20 % - Markeringsfarve1 2 8 6 2" xfId="11041"/>
    <cellStyle name="20 % - Markeringsfarve1 2 8 7" xfId="11036"/>
    <cellStyle name="20 % - Markeringsfarve1 2 9" xfId="638"/>
    <cellStyle name="20 % - Markeringsfarve1 2 9 2" xfId="639"/>
    <cellStyle name="20 % - Markeringsfarve1 2 9 2 2" xfId="11043"/>
    <cellStyle name="20 % - Markeringsfarve1 2 9 3" xfId="640"/>
    <cellStyle name="20 % - Markeringsfarve1 2 9 3 2" xfId="11044"/>
    <cellStyle name="20 % - Markeringsfarve1 2 9 4" xfId="641"/>
    <cellStyle name="20 % - Markeringsfarve1 2 9 4 2" xfId="11045"/>
    <cellStyle name="20 % - Markeringsfarve1 2 9 5" xfId="642"/>
    <cellStyle name="20 % - Markeringsfarve1 2 9 5 2" xfId="11046"/>
    <cellStyle name="20 % - Markeringsfarve1 2 9 6" xfId="643"/>
    <cellStyle name="20 % - Markeringsfarve1 2 9 6 2" xfId="11047"/>
    <cellStyle name="20 % - Markeringsfarve1 2 9 7" xfId="11042"/>
    <cellStyle name="20 % - Markeringsfarve1 2_Budget" xfId="644"/>
    <cellStyle name="20 % - Markeringsfarve1 3" xfId="645"/>
    <cellStyle name="20 % - Markeringsfarve1 3 2" xfId="646"/>
    <cellStyle name="20 % - Markeringsfarve1 3 2 10" xfId="11048"/>
    <cellStyle name="20 % - Markeringsfarve1 3 2 2" xfId="647"/>
    <cellStyle name="20 % - Markeringsfarve1 3 2 2 2" xfId="648"/>
    <cellStyle name="20 % - Markeringsfarve1 3 2 2 2 2" xfId="649"/>
    <cellStyle name="20 % - Markeringsfarve1 3 2 2 2 2 2" xfId="11051"/>
    <cellStyle name="20 % - Markeringsfarve1 3 2 2 2 3" xfId="650"/>
    <cellStyle name="20 % - Markeringsfarve1 3 2 2 2 3 2" xfId="11052"/>
    <cellStyle name="20 % - Markeringsfarve1 3 2 2 2 4" xfId="651"/>
    <cellStyle name="20 % - Markeringsfarve1 3 2 2 2 4 2" xfId="11053"/>
    <cellStyle name="20 % - Markeringsfarve1 3 2 2 2 5" xfId="652"/>
    <cellStyle name="20 % - Markeringsfarve1 3 2 2 2 5 2" xfId="11054"/>
    <cellStyle name="20 % - Markeringsfarve1 3 2 2 2 6" xfId="653"/>
    <cellStyle name="20 % - Markeringsfarve1 3 2 2 2 6 2" xfId="11055"/>
    <cellStyle name="20 % - Markeringsfarve1 3 2 2 2 7" xfId="11050"/>
    <cellStyle name="20 % - Markeringsfarve1 3 2 2 3" xfId="654"/>
    <cellStyle name="20 % - Markeringsfarve1 3 2 2 3 2" xfId="11056"/>
    <cellStyle name="20 % - Markeringsfarve1 3 2 2 4" xfId="655"/>
    <cellStyle name="20 % - Markeringsfarve1 3 2 2 4 2" xfId="11057"/>
    <cellStyle name="20 % - Markeringsfarve1 3 2 2 5" xfId="656"/>
    <cellStyle name="20 % - Markeringsfarve1 3 2 2 5 2" xfId="11058"/>
    <cellStyle name="20 % - Markeringsfarve1 3 2 2 6" xfId="657"/>
    <cellStyle name="20 % - Markeringsfarve1 3 2 2 6 2" xfId="11059"/>
    <cellStyle name="20 % - Markeringsfarve1 3 2 2 7" xfId="658"/>
    <cellStyle name="20 % - Markeringsfarve1 3 2 2 7 2" xfId="11060"/>
    <cellStyle name="20 % - Markeringsfarve1 3 2 2 8" xfId="11049"/>
    <cellStyle name="20 % - Markeringsfarve1 3 2 3" xfId="659"/>
    <cellStyle name="20 % - Markeringsfarve1 3 2 3 2" xfId="660"/>
    <cellStyle name="20 % - Markeringsfarve1 3 2 3 2 2" xfId="11062"/>
    <cellStyle name="20 % - Markeringsfarve1 3 2 3 3" xfId="661"/>
    <cellStyle name="20 % - Markeringsfarve1 3 2 3 3 2" xfId="11063"/>
    <cellStyle name="20 % - Markeringsfarve1 3 2 3 4" xfId="662"/>
    <cellStyle name="20 % - Markeringsfarve1 3 2 3 4 2" xfId="11064"/>
    <cellStyle name="20 % - Markeringsfarve1 3 2 3 5" xfId="663"/>
    <cellStyle name="20 % - Markeringsfarve1 3 2 3 5 2" xfId="11065"/>
    <cellStyle name="20 % - Markeringsfarve1 3 2 3 6" xfId="664"/>
    <cellStyle name="20 % - Markeringsfarve1 3 2 3 6 2" xfId="11066"/>
    <cellStyle name="20 % - Markeringsfarve1 3 2 3 7" xfId="11061"/>
    <cellStyle name="20 % - Markeringsfarve1 3 2 4" xfId="665"/>
    <cellStyle name="20 % - Markeringsfarve1 3 2 4 2" xfId="11067"/>
    <cellStyle name="20 % - Markeringsfarve1 3 2 5" xfId="666"/>
    <cellStyle name="20 % - Markeringsfarve1 3 2 5 2" xfId="11068"/>
    <cellStyle name="20 % - Markeringsfarve1 3 2 6" xfId="667"/>
    <cellStyle name="20 % - Markeringsfarve1 3 2 6 2" xfId="11069"/>
    <cellStyle name="20 % - Markeringsfarve1 3 2 7" xfId="668"/>
    <cellStyle name="20 % - Markeringsfarve1 3 2 7 2" xfId="11070"/>
    <cellStyle name="20 % - Markeringsfarve1 3 2 8" xfId="669"/>
    <cellStyle name="20 % - Markeringsfarve1 3 2 8 2" xfId="11071"/>
    <cellStyle name="20 % - Markeringsfarve1 3 2 9" xfId="670"/>
    <cellStyle name="20 % - Markeringsfarve1 3 3" xfId="671"/>
    <cellStyle name="20 % - Markeringsfarve1 3 3 2" xfId="11072"/>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1" xfId="11073"/>
    <cellStyle name="20 % - Markeringsfarve1 6 2" xfId="678"/>
    <cellStyle name="20 % - Markeringsfarve1 6 2 2" xfId="679"/>
    <cellStyle name="20 % - Markeringsfarve1 6 2 2 2" xfId="680"/>
    <cellStyle name="20 % - Markeringsfarve1 6 2 2 2 2" xfId="11077"/>
    <cellStyle name="20 % - Markeringsfarve1 6 2 2 3" xfId="681"/>
    <cellStyle name="20 % - Markeringsfarve1 6 2 2 3 2" xfId="11078"/>
    <cellStyle name="20 % - Markeringsfarve1 6 2 2 4" xfId="682"/>
    <cellStyle name="20 % - Markeringsfarve1 6 2 2 4 2" xfId="11079"/>
    <cellStyle name="20 % - Markeringsfarve1 6 2 2 5" xfId="683"/>
    <cellStyle name="20 % - Markeringsfarve1 6 2 2 5 2" xfId="11080"/>
    <cellStyle name="20 % - Markeringsfarve1 6 2 2 6" xfId="684"/>
    <cellStyle name="20 % - Markeringsfarve1 6 2 2 6 2" xfId="11081"/>
    <cellStyle name="20 % - Markeringsfarve1 6 2 2 7" xfId="11076"/>
    <cellStyle name="20 % - Markeringsfarve1 6 2 3" xfId="685"/>
    <cellStyle name="20 % - Markeringsfarve1 6 2 3 2" xfId="686"/>
    <cellStyle name="20 % - Markeringsfarve1 6 2 3 2 2" xfId="11083"/>
    <cellStyle name="20 % - Markeringsfarve1 6 2 3 3" xfId="687"/>
    <cellStyle name="20 % - Markeringsfarve1 6 2 3 3 2" xfId="11084"/>
    <cellStyle name="20 % - Markeringsfarve1 6 2 3 4" xfId="688"/>
    <cellStyle name="20 % - Markeringsfarve1 6 2 3 4 2" xfId="11085"/>
    <cellStyle name="20 % - Markeringsfarve1 6 2 3 5" xfId="689"/>
    <cellStyle name="20 % - Markeringsfarve1 6 2 3 5 2" xfId="11086"/>
    <cellStyle name="20 % - Markeringsfarve1 6 2 3 6" xfId="690"/>
    <cellStyle name="20 % - Markeringsfarve1 6 2 3 6 2" xfId="11087"/>
    <cellStyle name="20 % - Markeringsfarve1 6 2 3 7" xfId="11082"/>
    <cellStyle name="20 % - Markeringsfarve1 6 2 4" xfId="691"/>
    <cellStyle name="20 % - Markeringsfarve1 6 2 4 2" xfId="11088"/>
    <cellStyle name="20 % - Markeringsfarve1 6 2 5" xfId="692"/>
    <cellStyle name="20 % - Markeringsfarve1 6 2 5 2" xfId="11089"/>
    <cellStyle name="20 % - Markeringsfarve1 6 2 6" xfId="693"/>
    <cellStyle name="20 % - Markeringsfarve1 6 2 6 2" xfId="11090"/>
    <cellStyle name="20 % - Markeringsfarve1 6 2 7" xfId="694"/>
    <cellStyle name="20 % - Markeringsfarve1 6 2 7 2" xfId="11091"/>
    <cellStyle name="20 % - Markeringsfarve1 6 2 8" xfId="695"/>
    <cellStyle name="20 % - Markeringsfarve1 6 2 8 2" xfId="11092"/>
    <cellStyle name="20 % - Markeringsfarve1 6 2 9" xfId="11075"/>
    <cellStyle name="20 % - Markeringsfarve1 6 3" xfId="696"/>
    <cellStyle name="20 % - Markeringsfarve1 6 4" xfId="697"/>
    <cellStyle name="20 % - Markeringsfarve1 6 4 2" xfId="698"/>
    <cellStyle name="20 % - Markeringsfarve1 6 4 2 2" xfId="11094"/>
    <cellStyle name="20 % - Markeringsfarve1 6 4 3" xfId="699"/>
    <cellStyle name="20 % - Markeringsfarve1 6 4 3 2" xfId="11095"/>
    <cellStyle name="20 % - Markeringsfarve1 6 4 4" xfId="700"/>
    <cellStyle name="20 % - Markeringsfarve1 6 4 4 2" xfId="11096"/>
    <cellStyle name="20 % - Markeringsfarve1 6 4 5" xfId="701"/>
    <cellStyle name="20 % - Markeringsfarve1 6 4 5 2" xfId="11097"/>
    <cellStyle name="20 % - Markeringsfarve1 6 4 6" xfId="702"/>
    <cellStyle name="20 % - Markeringsfarve1 6 4 6 2" xfId="11098"/>
    <cellStyle name="20 % - Markeringsfarve1 6 4 7" xfId="11093"/>
    <cellStyle name="20 % - Markeringsfarve1 6 5" xfId="703"/>
    <cellStyle name="20 % - Markeringsfarve1 6 5 2" xfId="704"/>
    <cellStyle name="20 % - Markeringsfarve1 6 5 2 2" xfId="11100"/>
    <cellStyle name="20 % - Markeringsfarve1 6 5 3" xfId="705"/>
    <cellStyle name="20 % - Markeringsfarve1 6 5 3 2" xfId="11101"/>
    <cellStyle name="20 % - Markeringsfarve1 6 5 4" xfId="706"/>
    <cellStyle name="20 % - Markeringsfarve1 6 5 4 2" xfId="11102"/>
    <cellStyle name="20 % - Markeringsfarve1 6 5 5" xfId="707"/>
    <cellStyle name="20 % - Markeringsfarve1 6 5 5 2" xfId="11103"/>
    <cellStyle name="20 % - Markeringsfarve1 6 5 6" xfId="708"/>
    <cellStyle name="20 % - Markeringsfarve1 6 5 6 2" xfId="11104"/>
    <cellStyle name="20 % - Markeringsfarve1 6 5 7" xfId="11099"/>
    <cellStyle name="20 % - Markeringsfarve1 6 6" xfId="709"/>
    <cellStyle name="20 % - Markeringsfarve1 6 6 2" xfId="11105"/>
    <cellStyle name="20 % - Markeringsfarve1 6 7" xfId="710"/>
    <cellStyle name="20 % - Markeringsfarve1 6 7 2" xfId="11106"/>
    <cellStyle name="20 % - Markeringsfarve1 6 8" xfId="711"/>
    <cellStyle name="20 % - Markeringsfarve1 6 8 2" xfId="11107"/>
    <cellStyle name="20 % - Markeringsfarve1 6 9" xfId="712"/>
    <cellStyle name="20 % - Markeringsfarve1 6 9 2" xfId="11108"/>
    <cellStyle name="20 % - Markeringsfarve1 7" xfId="713"/>
    <cellStyle name="20 % - Markeringsfarve1 8" xfId="714"/>
    <cellStyle name="20 % - Markeringsfarve1 9" xfId="715"/>
    <cellStyle name="20 % - Markeringsfarve2" xfId="716" builtinId="34" customBuiltin="1"/>
    <cellStyle name="20 % - Markeringsfarve2 10" xfId="717"/>
    <cellStyle name="20 % - Markeringsfarve2 11" xfId="718"/>
    <cellStyle name="20 % - Markeringsfarve2 11 2" xfId="719"/>
    <cellStyle name="20 % - Markeringsfarve2 11 2 2" xfId="11110"/>
    <cellStyle name="20 % - Markeringsfarve2 11 3" xfId="11109"/>
    <cellStyle name="20 % - Markeringsfarve2 12" xfId="720"/>
    <cellStyle name="20 % - Markeringsfarve2 12 2" xfId="11111"/>
    <cellStyle name="20 % - Markeringsfarve2 13" xfId="721"/>
    <cellStyle name="20 % - Markeringsfarve2 13 2" xfId="11112"/>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9" xfId="727"/>
    <cellStyle name="20 % - Markeringsfarve2 19 2" xfId="11114"/>
    <cellStyle name="20 % - Markeringsfarve2 2" xfId="728"/>
    <cellStyle name="20 % - Markeringsfarve2 2 10" xfId="729"/>
    <cellStyle name="20 % - Markeringsfarve2 2 10 2" xfId="11115"/>
    <cellStyle name="20 % - Markeringsfarve2 2 11" xfId="730"/>
    <cellStyle name="20 % - Markeringsfarve2 2 11 2" xfId="11116"/>
    <cellStyle name="20 % - Markeringsfarve2 2 12" xfId="731"/>
    <cellStyle name="20 % - Markeringsfarve2 2 12 2" xfId="11117"/>
    <cellStyle name="20 % - Markeringsfarve2 2 13" xfId="732"/>
    <cellStyle name="20 % - Markeringsfarve2 2 13 2" xfId="11118"/>
    <cellStyle name="20 % - Markeringsfarve2 2 14" xfId="733"/>
    <cellStyle name="20 % - Markeringsfarve2 2 14 2" xfId="11119"/>
    <cellStyle name="20 % - Markeringsfarve2 2 15" xfId="734"/>
    <cellStyle name="20 % - Markeringsfarve2 2 15 2" xfId="11120"/>
    <cellStyle name="20 % - Markeringsfarve2 2 16" xfId="735"/>
    <cellStyle name="20 % - Markeringsfarve2 2 17" xfId="736"/>
    <cellStyle name="20 % - Markeringsfarve2 2 17 2" xfId="11121"/>
    <cellStyle name="20 % - Markeringsfarve2 2 2" xfId="737"/>
    <cellStyle name="20 % - Markeringsfarve2 2 2 10" xfId="738"/>
    <cellStyle name="20 % - Markeringsfarve2 2 2 10 2" xfId="11123"/>
    <cellStyle name="20 % - Markeringsfarve2 2 2 11" xfId="739"/>
    <cellStyle name="20 % - Markeringsfarve2 2 2 11 2" xfId="11124"/>
    <cellStyle name="20 % - Markeringsfarve2 2 2 12" xfId="740"/>
    <cellStyle name="20 % - Markeringsfarve2 2 2 12 2" xfId="11125"/>
    <cellStyle name="20 % - Markeringsfarve2 2 2 13" xfId="741"/>
    <cellStyle name="20 % - Markeringsfarve2 2 2 13 2" xfId="11126"/>
    <cellStyle name="20 % - Markeringsfarve2 2 2 14" xfId="742"/>
    <cellStyle name="20 % - Markeringsfarve2 2 2 15" xfId="11122"/>
    <cellStyle name="20 % - Markeringsfarve2 2 2 2" xfId="743"/>
    <cellStyle name="20 % - Markeringsfarve2 2 2 2 10" xfId="744"/>
    <cellStyle name="20 % - Markeringsfarve2 2 2 2 10 2" xfId="11128"/>
    <cellStyle name="20 % - Markeringsfarve2 2 2 2 11" xfId="745"/>
    <cellStyle name="20 % - Markeringsfarve2 2 2 2 11 2" xfId="11129"/>
    <cellStyle name="20 % - Markeringsfarve2 2 2 2 12" xfId="746"/>
    <cellStyle name="20 % - Markeringsfarve2 2 2 2 12 2" xfId="11130"/>
    <cellStyle name="20 % - Markeringsfarve2 2 2 2 13" xfId="11127"/>
    <cellStyle name="20 % - Markeringsfarve2 2 2 2 2" xfId="747"/>
    <cellStyle name="20 % - Markeringsfarve2 2 2 2 2 10" xfId="748"/>
    <cellStyle name="20 % - Markeringsfarve2 2 2 2 2 10 2" xfId="11132"/>
    <cellStyle name="20 % - Markeringsfarve2 2 2 2 2 11" xfId="749"/>
    <cellStyle name="20 % - Markeringsfarve2 2 2 2 2 11 2" xfId="11133"/>
    <cellStyle name="20 % - Markeringsfarve2 2 2 2 2 12" xfId="11131"/>
    <cellStyle name="20 % - Markeringsfarve2 2 2 2 2 2" xfId="750"/>
    <cellStyle name="20 % - Markeringsfarve2 2 2 2 2 2 10" xfId="751"/>
    <cellStyle name="20 % - Markeringsfarve2 2 2 2 2 2 10 2" xfId="11135"/>
    <cellStyle name="20 % - Markeringsfarve2 2 2 2 2 2 11" xfId="11134"/>
    <cellStyle name="20 % - Markeringsfarve2 2 2 2 2 2 2" xfId="752"/>
    <cellStyle name="20 % - Markeringsfarve2 2 2 2 2 2 2 2" xfId="753"/>
    <cellStyle name="20 % - Markeringsfarve2 2 2 2 2 2 2 2 2" xfId="11137"/>
    <cellStyle name="20 % - Markeringsfarve2 2 2 2 2 2 2 3" xfId="754"/>
    <cellStyle name="20 % - Markeringsfarve2 2 2 2 2 2 2 3 2" xfId="11138"/>
    <cellStyle name="20 % - Markeringsfarve2 2 2 2 2 2 2 4" xfId="755"/>
    <cellStyle name="20 % - Markeringsfarve2 2 2 2 2 2 2 4 2" xfId="11139"/>
    <cellStyle name="20 % - Markeringsfarve2 2 2 2 2 2 2 5" xfId="756"/>
    <cellStyle name="20 % - Markeringsfarve2 2 2 2 2 2 2 5 2" xfId="11140"/>
    <cellStyle name="20 % - Markeringsfarve2 2 2 2 2 2 2 6" xfId="757"/>
    <cellStyle name="20 % - Markeringsfarve2 2 2 2 2 2 2 6 2" xfId="11141"/>
    <cellStyle name="20 % - Markeringsfarve2 2 2 2 2 2 2 7" xfId="11136"/>
    <cellStyle name="20 % - Markeringsfarve2 2 2 2 2 2 3" xfId="758"/>
    <cellStyle name="20 % - Markeringsfarve2 2 2 2 2 2 3 2" xfId="759"/>
    <cellStyle name="20 % - Markeringsfarve2 2 2 2 2 2 3 2 2" xfId="11143"/>
    <cellStyle name="20 % - Markeringsfarve2 2 2 2 2 2 3 3" xfId="760"/>
    <cellStyle name="20 % - Markeringsfarve2 2 2 2 2 2 3 3 2" xfId="11144"/>
    <cellStyle name="20 % - Markeringsfarve2 2 2 2 2 2 3 4" xfId="761"/>
    <cellStyle name="20 % - Markeringsfarve2 2 2 2 2 2 3 4 2" xfId="11145"/>
    <cellStyle name="20 % - Markeringsfarve2 2 2 2 2 2 3 5" xfId="762"/>
    <cellStyle name="20 % - Markeringsfarve2 2 2 2 2 2 3 5 2" xfId="11146"/>
    <cellStyle name="20 % - Markeringsfarve2 2 2 2 2 2 3 6" xfId="763"/>
    <cellStyle name="20 % - Markeringsfarve2 2 2 2 2 2 3 6 2" xfId="11147"/>
    <cellStyle name="20 % - Markeringsfarve2 2 2 2 2 2 3 7" xfId="11142"/>
    <cellStyle name="20 % - Markeringsfarve2 2 2 2 2 2 4" xfId="764"/>
    <cellStyle name="20 % - Markeringsfarve2 2 2 2 2 2 4 2" xfId="765"/>
    <cellStyle name="20 % - Markeringsfarve2 2 2 2 2 2 4 2 2" xfId="11149"/>
    <cellStyle name="20 % - Markeringsfarve2 2 2 2 2 2 4 3" xfId="766"/>
    <cellStyle name="20 % - Markeringsfarve2 2 2 2 2 2 4 3 2" xfId="11150"/>
    <cellStyle name="20 % - Markeringsfarve2 2 2 2 2 2 4 4" xfId="767"/>
    <cellStyle name="20 % - Markeringsfarve2 2 2 2 2 2 4 4 2" xfId="11151"/>
    <cellStyle name="20 % - Markeringsfarve2 2 2 2 2 2 4 5" xfId="768"/>
    <cellStyle name="20 % - Markeringsfarve2 2 2 2 2 2 4 5 2" xfId="11152"/>
    <cellStyle name="20 % - Markeringsfarve2 2 2 2 2 2 4 6" xfId="769"/>
    <cellStyle name="20 % - Markeringsfarve2 2 2 2 2 2 4 6 2" xfId="11153"/>
    <cellStyle name="20 % - Markeringsfarve2 2 2 2 2 2 4 7" xfId="11148"/>
    <cellStyle name="20 % - Markeringsfarve2 2 2 2 2 2 5" xfId="770"/>
    <cellStyle name="20 % - Markeringsfarve2 2 2 2 2 2 5 2" xfId="771"/>
    <cellStyle name="20 % - Markeringsfarve2 2 2 2 2 2 5 2 2" xfId="11155"/>
    <cellStyle name="20 % - Markeringsfarve2 2 2 2 2 2 5 3" xfId="772"/>
    <cellStyle name="20 % - Markeringsfarve2 2 2 2 2 2 5 3 2" xfId="11156"/>
    <cellStyle name="20 % - Markeringsfarve2 2 2 2 2 2 5 4" xfId="773"/>
    <cellStyle name="20 % - Markeringsfarve2 2 2 2 2 2 5 4 2" xfId="11157"/>
    <cellStyle name="20 % - Markeringsfarve2 2 2 2 2 2 5 5" xfId="774"/>
    <cellStyle name="20 % - Markeringsfarve2 2 2 2 2 2 5 5 2" xfId="11158"/>
    <cellStyle name="20 % - Markeringsfarve2 2 2 2 2 2 5 6" xfId="775"/>
    <cellStyle name="20 % - Markeringsfarve2 2 2 2 2 2 5 6 2" xfId="11159"/>
    <cellStyle name="20 % - Markeringsfarve2 2 2 2 2 2 5 7" xfId="11154"/>
    <cellStyle name="20 % - Markeringsfarve2 2 2 2 2 2 6" xfId="776"/>
    <cellStyle name="20 % - Markeringsfarve2 2 2 2 2 2 6 2" xfId="11160"/>
    <cellStyle name="20 % - Markeringsfarve2 2 2 2 2 2 7" xfId="777"/>
    <cellStyle name="20 % - Markeringsfarve2 2 2 2 2 2 7 2" xfId="11161"/>
    <cellStyle name="20 % - Markeringsfarve2 2 2 2 2 2 8" xfId="778"/>
    <cellStyle name="20 % - Markeringsfarve2 2 2 2 2 2 8 2" xfId="11162"/>
    <cellStyle name="20 % - Markeringsfarve2 2 2 2 2 2 9" xfId="779"/>
    <cellStyle name="20 % - Markeringsfarve2 2 2 2 2 2 9 2" xfId="11163"/>
    <cellStyle name="20 % - Markeringsfarve2 2 2 2 2 3" xfId="780"/>
    <cellStyle name="20 % - Markeringsfarve2 2 2 2 2 3 2" xfId="781"/>
    <cellStyle name="20 % - Markeringsfarve2 2 2 2 2 3 2 2" xfId="11165"/>
    <cellStyle name="20 % - Markeringsfarve2 2 2 2 2 3 3" xfId="782"/>
    <cellStyle name="20 % - Markeringsfarve2 2 2 2 2 3 3 2" xfId="11166"/>
    <cellStyle name="20 % - Markeringsfarve2 2 2 2 2 3 4" xfId="783"/>
    <cellStyle name="20 % - Markeringsfarve2 2 2 2 2 3 4 2" xfId="11167"/>
    <cellStyle name="20 % - Markeringsfarve2 2 2 2 2 3 5" xfId="784"/>
    <cellStyle name="20 % - Markeringsfarve2 2 2 2 2 3 5 2" xfId="11168"/>
    <cellStyle name="20 % - Markeringsfarve2 2 2 2 2 3 6" xfId="785"/>
    <cellStyle name="20 % - Markeringsfarve2 2 2 2 2 3 6 2" xfId="11169"/>
    <cellStyle name="20 % - Markeringsfarve2 2 2 2 2 3 7" xfId="11164"/>
    <cellStyle name="20 % - Markeringsfarve2 2 2 2 2 4" xfId="786"/>
    <cellStyle name="20 % - Markeringsfarve2 2 2 2 2 4 2" xfId="787"/>
    <cellStyle name="20 % - Markeringsfarve2 2 2 2 2 4 2 2" xfId="11171"/>
    <cellStyle name="20 % - Markeringsfarve2 2 2 2 2 4 3" xfId="788"/>
    <cellStyle name="20 % - Markeringsfarve2 2 2 2 2 4 3 2" xfId="11172"/>
    <cellStyle name="20 % - Markeringsfarve2 2 2 2 2 4 4" xfId="789"/>
    <cellStyle name="20 % - Markeringsfarve2 2 2 2 2 4 4 2" xfId="11173"/>
    <cellStyle name="20 % - Markeringsfarve2 2 2 2 2 4 5" xfId="790"/>
    <cellStyle name="20 % - Markeringsfarve2 2 2 2 2 4 5 2" xfId="11174"/>
    <cellStyle name="20 % - Markeringsfarve2 2 2 2 2 4 6" xfId="791"/>
    <cellStyle name="20 % - Markeringsfarve2 2 2 2 2 4 6 2" xfId="11175"/>
    <cellStyle name="20 % - Markeringsfarve2 2 2 2 2 4 7" xfId="11170"/>
    <cellStyle name="20 % - Markeringsfarve2 2 2 2 2 5" xfId="792"/>
    <cellStyle name="20 % - Markeringsfarve2 2 2 2 2 5 2" xfId="793"/>
    <cellStyle name="20 % - Markeringsfarve2 2 2 2 2 5 2 2" xfId="11177"/>
    <cellStyle name="20 % - Markeringsfarve2 2 2 2 2 5 3" xfId="794"/>
    <cellStyle name="20 % - Markeringsfarve2 2 2 2 2 5 3 2" xfId="11178"/>
    <cellStyle name="20 % - Markeringsfarve2 2 2 2 2 5 4" xfId="795"/>
    <cellStyle name="20 % - Markeringsfarve2 2 2 2 2 5 4 2" xfId="11179"/>
    <cellStyle name="20 % - Markeringsfarve2 2 2 2 2 5 5" xfId="796"/>
    <cellStyle name="20 % - Markeringsfarve2 2 2 2 2 5 5 2" xfId="11180"/>
    <cellStyle name="20 % - Markeringsfarve2 2 2 2 2 5 6" xfId="797"/>
    <cellStyle name="20 % - Markeringsfarve2 2 2 2 2 5 6 2" xfId="11181"/>
    <cellStyle name="20 % - Markeringsfarve2 2 2 2 2 5 7" xfId="11176"/>
    <cellStyle name="20 % - Markeringsfarve2 2 2 2 2 6" xfId="798"/>
    <cellStyle name="20 % - Markeringsfarve2 2 2 2 2 6 2" xfId="799"/>
    <cellStyle name="20 % - Markeringsfarve2 2 2 2 2 6 2 2" xfId="11183"/>
    <cellStyle name="20 % - Markeringsfarve2 2 2 2 2 6 3" xfId="800"/>
    <cellStyle name="20 % - Markeringsfarve2 2 2 2 2 6 3 2" xfId="11184"/>
    <cellStyle name="20 % - Markeringsfarve2 2 2 2 2 6 4" xfId="801"/>
    <cellStyle name="20 % - Markeringsfarve2 2 2 2 2 6 4 2" xfId="11185"/>
    <cellStyle name="20 % - Markeringsfarve2 2 2 2 2 6 5" xfId="802"/>
    <cellStyle name="20 % - Markeringsfarve2 2 2 2 2 6 5 2" xfId="11186"/>
    <cellStyle name="20 % - Markeringsfarve2 2 2 2 2 6 6" xfId="803"/>
    <cellStyle name="20 % - Markeringsfarve2 2 2 2 2 6 6 2" xfId="11187"/>
    <cellStyle name="20 % - Markeringsfarve2 2 2 2 2 6 7" xfId="11182"/>
    <cellStyle name="20 % - Markeringsfarve2 2 2 2 2 7" xfId="804"/>
    <cellStyle name="20 % - Markeringsfarve2 2 2 2 2 7 2" xfId="11188"/>
    <cellStyle name="20 % - Markeringsfarve2 2 2 2 2 8" xfId="805"/>
    <cellStyle name="20 % - Markeringsfarve2 2 2 2 2 8 2" xfId="11189"/>
    <cellStyle name="20 % - Markeringsfarve2 2 2 2 2 9" xfId="806"/>
    <cellStyle name="20 % - Markeringsfarve2 2 2 2 2 9 2" xfId="11190"/>
    <cellStyle name="20 % - Markeringsfarve2 2 2 2 3" xfId="807"/>
    <cellStyle name="20 % - Markeringsfarve2 2 2 2 3 10" xfId="808"/>
    <cellStyle name="20 % - Markeringsfarve2 2 2 2 3 10 2" xfId="11192"/>
    <cellStyle name="20 % - Markeringsfarve2 2 2 2 3 11" xfId="11191"/>
    <cellStyle name="20 % - Markeringsfarve2 2 2 2 3 2" xfId="809"/>
    <cellStyle name="20 % - Markeringsfarve2 2 2 2 3 2 2" xfId="810"/>
    <cellStyle name="20 % - Markeringsfarve2 2 2 2 3 2 2 2" xfId="11194"/>
    <cellStyle name="20 % - Markeringsfarve2 2 2 2 3 2 3" xfId="811"/>
    <cellStyle name="20 % - Markeringsfarve2 2 2 2 3 2 3 2" xfId="11195"/>
    <cellStyle name="20 % - Markeringsfarve2 2 2 2 3 2 4" xfId="812"/>
    <cellStyle name="20 % - Markeringsfarve2 2 2 2 3 2 4 2" xfId="11196"/>
    <cellStyle name="20 % - Markeringsfarve2 2 2 2 3 2 5" xfId="813"/>
    <cellStyle name="20 % - Markeringsfarve2 2 2 2 3 2 5 2" xfId="11197"/>
    <cellStyle name="20 % - Markeringsfarve2 2 2 2 3 2 6" xfId="814"/>
    <cellStyle name="20 % - Markeringsfarve2 2 2 2 3 2 6 2" xfId="11198"/>
    <cellStyle name="20 % - Markeringsfarve2 2 2 2 3 2 7" xfId="11193"/>
    <cellStyle name="20 % - Markeringsfarve2 2 2 2 3 3" xfId="815"/>
    <cellStyle name="20 % - Markeringsfarve2 2 2 2 3 3 2" xfId="816"/>
    <cellStyle name="20 % - Markeringsfarve2 2 2 2 3 3 2 2" xfId="11200"/>
    <cellStyle name="20 % - Markeringsfarve2 2 2 2 3 3 3" xfId="817"/>
    <cellStyle name="20 % - Markeringsfarve2 2 2 2 3 3 3 2" xfId="11201"/>
    <cellStyle name="20 % - Markeringsfarve2 2 2 2 3 3 4" xfId="818"/>
    <cellStyle name="20 % - Markeringsfarve2 2 2 2 3 3 4 2" xfId="11202"/>
    <cellStyle name="20 % - Markeringsfarve2 2 2 2 3 3 5" xfId="819"/>
    <cellStyle name="20 % - Markeringsfarve2 2 2 2 3 3 5 2" xfId="11203"/>
    <cellStyle name="20 % - Markeringsfarve2 2 2 2 3 3 6" xfId="820"/>
    <cellStyle name="20 % - Markeringsfarve2 2 2 2 3 3 6 2" xfId="11204"/>
    <cellStyle name="20 % - Markeringsfarve2 2 2 2 3 3 7" xfId="11199"/>
    <cellStyle name="20 % - Markeringsfarve2 2 2 2 3 4" xfId="821"/>
    <cellStyle name="20 % - Markeringsfarve2 2 2 2 3 4 2" xfId="822"/>
    <cellStyle name="20 % - Markeringsfarve2 2 2 2 3 4 2 2" xfId="11206"/>
    <cellStyle name="20 % - Markeringsfarve2 2 2 2 3 4 3" xfId="823"/>
    <cellStyle name="20 % - Markeringsfarve2 2 2 2 3 4 3 2" xfId="11207"/>
    <cellStyle name="20 % - Markeringsfarve2 2 2 2 3 4 4" xfId="824"/>
    <cellStyle name="20 % - Markeringsfarve2 2 2 2 3 4 4 2" xfId="11208"/>
    <cellStyle name="20 % - Markeringsfarve2 2 2 2 3 4 5" xfId="825"/>
    <cellStyle name="20 % - Markeringsfarve2 2 2 2 3 4 5 2" xfId="11209"/>
    <cellStyle name="20 % - Markeringsfarve2 2 2 2 3 4 6" xfId="826"/>
    <cellStyle name="20 % - Markeringsfarve2 2 2 2 3 4 6 2" xfId="11210"/>
    <cellStyle name="20 % - Markeringsfarve2 2 2 2 3 4 7" xfId="11205"/>
    <cellStyle name="20 % - Markeringsfarve2 2 2 2 3 5" xfId="827"/>
    <cellStyle name="20 % - Markeringsfarve2 2 2 2 3 5 2" xfId="828"/>
    <cellStyle name="20 % - Markeringsfarve2 2 2 2 3 5 2 2" xfId="11212"/>
    <cellStyle name="20 % - Markeringsfarve2 2 2 2 3 5 3" xfId="829"/>
    <cellStyle name="20 % - Markeringsfarve2 2 2 2 3 5 3 2" xfId="11213"/>
    <cellStyle name="20 % - Markeringsfarve2 2 2 2 3 5 4" xfId="830"/>
    <cellStyle name="20 % - Markeringsfarve2 2 2 2 3 5 4 2" xfId="11214"/>
    <cellStyle name="20 % - Markeringsfarve2 2 2 2 3 5 5" xfId="831"/>
    <cellStyle name="20 % - Markeringsfarve2 2 2 2 3 5 5 2" xfId="11215"/>
    <cellStyle name="20 % - Markeringsfarve2 2 2 2 3 5 6" xfId="832"/>
    <cellStyle name="20 % - Markeringsfarve2 2 2 2 3 5 6 2" xfId="11216"/>
    <cellStyle name="20 % - Markeringsfarve2 2 2 2 3 5 7" xfId="11211"/>
    <cellStyle name="20 % - Markeringsfarve2 2 2 2 3 6" xfId="833"/>
    <cellStyle name="20 % - Markeringsfarve2 2 2 2 3 6 2" xfId="11217"/>
    <cellStyle name="20 % - Markeringsfarve2 2 2 2 3 7" xfId="834"/>
    <cellStyle name="20 % - Markeringsfarve2 2 2 2 3 7 2" xfId="11218"/>
    <cellStyle name="20 % - Markeringsfarve2 2 2 2 3 8" xfId="835"/>
    <cellStyle name="20 % - Markeringsfarve2 2 2 2 3 8 2" xfId="11219"/>
    <cellStyle name="20 % - Markeringsfarve2 2 2 2 3 9" xfId="836"/>
    <cellStyle name="20 % - Markeringsfarve2 2 2 2 3 9 2" xfId="11220"/>
    <cellStyle name="20 % - Markeringsfarve2 2 2 2 4" xfId="837"/>
    <cellStyle name="20 % - Markeringsfarve2 2 2 2 4 2" xfId="838"/>
    <cellStyle name="20 % - Markeringsfarve2 2 2 2 4 2 2" xfId="11222"/>
    <cellStyle name="20 % - Markeringsfarve2 2 2 2 4 3" xfId="839"/>
    <cellStyle name="20 % - Markeringsfarve2 2 2 2 4 3 2" xfId="11223"/>
    <cellStyle name="20 % - Markeringsfarve2 2 2 2 4 4" xfId="840"/>
    <cellStyle name="20 % - Markeringsfarve2 2 2 2 4 4 2" xfId="11224"/>
    <cellStyle name="20 % - Markeringsfarve2 2 2 2 4 5" xfId="841"/>
    <cellStyle name="20 % - Markeringsfarve2 2 2 2 4 5 2" xfId="11225"/>
    <cellStyle name="20 % - Markeringsfarve2 2 2 2 4 6" xfId="842"/>
    <cellStyle name="20 % - Markeringsfarve2 2 2 2 4 6 2" xfId="11226"/>
    <cellStyle name="20 % - Markeringsfarve2 2 2 2 4 7" xfId="11221"/>
    <cellStyle name="20 % - Markeringsfarve2 2 2 2 5" xfId="843"/>
    <cellStyle name="20 % - Markeringsfarve2 2 2 2 5 2" xfId="844"/>
    <cellStyle name="20 % - Markeringsfarve2 2 2 2 5 2 2" xfId="11228"/>
    <cellStyle name="20 % - Markeringsfarve2 2 2 2 5 3" xfId="845"/>
    <cellStyle name="20 % - Markeringsfarve2 2 2 2 5 3 2" xfId="11229"/>
    <cellStyle name="20 % - Markeringsfarve2 2 2 2 5 4" xfId="846"/>
    <cellStyle name="20 % - Markeringsfarve2 2 2 2 5 4 2" xfId="11230"/>
    <cellStyle name="20 % - Markeringsfarve2 2 2 2 5 5" xfId="847"/>
    <cellStyle name="20 % - Markeringsfarve2 2 2 2 5 5 2" xfId="11231"/>
    <cellStyle name="20 % - Markeringsfarve2 2 2 2 5 6" xfId="848"/>
    <cellStyle name="20 % - Markeringsfarve2 2 2 2 5 6 2" xfId="11232"/>
    <cellStyle name="20 % - Markeringsfarve2 2 2 2 5 7" xfId="11227"/>
    <cellStyle name="20 % - Markeringsfarve2 2 2 2 6" xfId="849"/>
    <cellStyle name="20 % - Markeringsfarve2 2 2 2 6 2" xfId="850"/>
    <cellStyle name="20 % - Markeringsfarve2 2 2 2 6 2 2" xfId="11234"/>
    <cellStyle name="20 % - Markeringsfarve2 2 2 2 6 3" xfId="851"/>
    <cellStyle name="20 % - Markeringsfarve2 2 2 2 6 3 2" xfId="11235"/>
    <cellStyle name="20 % - Markeringsfarve2 2 2 2 6 4" xfId="852"/>
    <cellStyle name="20 % - Markeringsfarve2 2 2 2 6 4 2" xfId="11236"/>
    <cellStyle name="20 % - Markeringsfarve2 2 2 2 6 5" xfId="853"/>
    <cellStyle name="20 % - Markeringsfarve2 2 2 2 6 5 2" xfId="11237"/>
    <cellStyle name="20 % - Markeringsfarve2 2 2 2 6 6" xfId="854"/>
    <cellStyle name="20 % - Markeringsfarve2 2 2 2 6 6 2" xfId="11238"/>
    <cellStyle name="20 % - Markeringsfarve2 2 2 2 6 7" xfId="11233"/>
    <cellStyle name="20 % - Markeringsfarve2 2 2 2 7" xfId="855"/>
    <cellStyle name="20 % - Markeringsfarve2 2 2 2 7 2" xfId="856"/>
    <cellStyle name="20 % - Markeringsfarve2 2 2 2 7 2 2" xfId="11240"/>
    <cellStyle name="20 % - Markeringsfarve2 2 2 2 7 3" xfId="857"/>
    <cellStyle name="20 % - Markeringsfarve2 2 2 2 7 3 2" xfId="11241"/>
    <cellStyle name="20 % - Markeringsfarve2 2 2 2 7 4" xfId="858"/>
    <cellStyle name="20 % - Markeringsfarve2 2 2 2 7 4 2" xfId="11242"/>
    <cellStyle name="20 % - Markeringsfarve2 2 2 2 7 5" xfId="859"/>
    <cellStyle name="20 % - Markeringsfarve2 2 2 2 7 5 2" xfId="11243"/>
    <cellStyle name="20 % - Markeringsfarve2 2 2 2 7 6" xfId="860"/>
    <cellStyle name="20 % - Markeringsfarve2 2 2 2 7 6 2" xfId="11244"/>
    <cellStyle name="20 % - Markeringsfarve2 2 2 2 7 7" xfId="11239"/>
    <cellStyle name="20 % - Markeringsfarve2 2 2 2 8" xfId="861"/>
    <cellStyle name="20 % - Markeringsfarve2 2 2 2 8 2" xfId="11245"/>
    <cellStyle name="20 % - Markeringsfarve2 2 2 2 9" xfId="862"/>
    <cellStyle name="20 % - Markeringsfarve2 2 2 2 9 2" xfId="11246"/>
    <cellStyle name="20 % - Markeringsfarve2 2 2 3" xfId="863"/>
    <cellStyle name="20 % - Markeringsfarve2 2 2 3 10" xfId="864"/>
    <cellStyle name="20 % - Markeringsfarve2 2 2 3 10 2" xfId="11248"/>
    <cellStyle name="20 % - Markeringsfarve2 2 2 3 11" xfId="865"/>
    <cellStyle name="20 % - Markeringsfarve2 2 2 3 11 2" xfId="11249"/>
    <cellStyle name="20 % - Markeringsfarve2 2 2 3 12" xfId="11247"/>
    <cellStyle name="20 % - Markeringsfarve2 2 2 3 2" xfId="866"/>
    <cellStyle name="20 % - Markeringsfarve2 2 2 3 2 10" xfId="867"/>
    <cellStyle name="20 % - Markeringsfarve2 2 2 3 2 10 2" xfId="11251"/>
    <cellStyle name="20 % - Markeringsfarve2 2 2 3 2 11" xfId="11250"/>
    <cellStyle name="20 % - Markeringsfarve2 2 2 3 2 2" xfId="868"/>
    <cellStyle name="20 % - Markeringsfarve2 2 2 3 2 2 10" xfId="11252"/>
    <cellStyle name="20 % - Markeringsfarve2 2 2 3 2 2 2" xfId="869"/>
    <cellStyle name="20 % - Markeringsfarve2 2 2 3 2 2 2 2" xfId="870"/>
    <cellStyle name="20 % - Markeringsfarve2 2 2 3 2 2 2 2 2" xfId="11254"/>
    <cellStyle name="20 % - Markeringsfarve2 2 2 3 2 2 2 3" xfId="871"/>
    <cellStyle name="20 % - Markeringsfarve2 2 2 3 2 2 2 3 2" xfId="11255"/>
    <cellStyle name="20 % - Markeringsfarve2 2 2 3 2 2 2 4" xfId="872"/>
    <cellStyle name="20 % - Markeringsfarve2 2 2 3 2 2 2 4 2" xfId="11256"/>
    <cellStyle name="20 % - Markeringsfarve2 2 2 3 2 2 2 5" xfId="873"/>
    <cellStyle name="20 % - Markeringsfarve2 2 2 3 2 2 2 5 2" xfId="11257"/>
    <cellStyle name="20 % - Markeringsfarve2 2 2 3 2 2 2 6" xfId="874"/>
    <cellStyle name="20 % - Markeringsfarve2 2 2 3 2 2 2 6 2" xfId="11258"/>
    <cellStyle name="20 % - Markeringsfarve2 2 2 3 2 2 2 7" xfId="11253"/>
    <cellStyle name="20 % - Markeringsfarve2 2 2 3 2 2 3" xfId="875"/>
    <cellStyle name="20 % - Markeringsfarve2 2 2 3 2 2 3 2" xfId="876"/>
    <cellStyle name="20 % - Markeringsfarve2 2 2 3 2 2 3 2 2" xfId="11260"/>
    <cellStyle name="20 % - Markeringsfarve2 2 2 3 2 2 3 3" xfId="877"/>
    <cellStyle name="20 % - Markeringsfarve2 2 2 3 2 2 3 3 2" xfId="11261"/>
    <cellStyle name="20 % - Markeringsfarve2 2 2 3 2 2 3 4" xfId="878"/>
    <cellStyle name="20 % - Markeringsfarve2 2 2 3 2 2 3 4 2" xfId="11262"/>
    <cellStyle name="20 % - Markeringsfarve2 2 2 3 2 2 3 5" xfId="879"/>
    <cellStyle name="20 % - Markeringsfarve2 2 2 3 2 2 3 5 2" xfId="11263"/>
    <cellStyle name="20 % - Markeringsfarve2 2 2 3 2 2 3 6" xfId="880"/>
    <cellStyle name="20 % - Markeringsfarve2 2 2 3 2 2 3 6 2" xfId="11264"/>
    <cellStyle name="20 % - Markeringsfarve2 2 2 3 2 2 3 7" xfId="11259"/>
    <cellStyle name="20 % - Markeringsfarve2 2 2 3 2 2 4" xfId="881"/>
    <cellStyle name="20 % - Markeringsfarve2 2 2 3 2 2 4 2" xfId="882"/>
    <cellStyle name="20 % - Markeringsfarve2 2 2 3 2 2 4 2 2" xfId="11266"/>
    <cellStyle name="20 % - Markeringsfarve2 2 2 3 2 2 4 3" xfId="883"/>
    <cellStyle name="20 % - Markeringsfarve2 2 2 3 2 2 4 3 2" xfId="11267"/>
    <cellStyle name="20 % - Markeringsfarve2 2 2 3 2 2 4 4" xfId="884"/>
    <cellStyle name="20 % - Markeringsfarve2 2 2 3 2 2 4 4 2" xfId="11268"/>
    <cellStyle name="20 % - Markeringsfarve2 2 2 3 2 2 4 5" xfId="885"/>
    <cellStyle name="20 % - Markeringsfarve2 2 2 3 2 2 4 5 2" xfId="11269"/>
    <cellStyle name="20 % - Markeringsfarve2 2 2 3 2 2 4 6" xfId="886"/>
    <cellStyle name="20 % - Markeringsfarve2 2 2 3 2 2 4 6 2" xfId="11270"/>
    <cellStyle name="20 % - Markeringsfarve2 2 2 3 2 2 4 7" xfId="11265"/>
    <cellStyle name="20 % - Markeringsfarve2 2 2 3 2 2 5" xfId="887"/>
    <cellStyle name="20 % - Markeringsfarve2 2 2 3 2 2 5 2" xfId="11271"/>
    <cellStyle name="20 % - Markeringsfarve2 2 2 3 2 2 6" xfId="888"/>
    <cellStyle name="20 % - Markeringsfarve2 2 2 3 2 2 6 2" xfId="11272"/>
    <cellStyle name="20 % - Markeringsfarve2 2 2 3 2 2 7" xfId="889"/>
    <cellStyle name="20 % - Markeringsfarve2 2 2 3 2 2 7 2" xfId="11273"/>
    <cellStyle name="20 % - Markeringsfarve2 2 2 3 2 2 8" xfId="890"/>
    <cellStyle name="20 % - Markeringsfarve2 2 2 3 2 2 8 2" xfId="11274"/>
    <cellStyle name="20 % - Markeringsfarve2 2 2 3 2 2 9" xfId="891"/>
    <cellStyle name="20 % - Markeringsfarve2 2 2 3 2 2 9 2" xfId="11275"/>
    <cellStyle name="20 % - Markeringsfarve2 2 2 3 2 3" xfId="892"/>
    <cellStyle name="20 % - Markeringsfarve2 2 2 3 2 3 2" xfId="893"/>
    <cellStyle name="20 % - Markeringsfarve2 2 2 3 2 3 2 2" xfId="11277"/>
    <cellStyle name="20 % - Markeringsfarve2 2 2 3 2 3 3" xfId="894"/>
    <cellStyle name="20 % - Markeringsfarve2 2 2 3 2 3 3 2" xfId="11278"/>
    <cellStyle name="20 % - Markeringsfarve2 2 2 3 2 3 4" xfId="895"/>
    <cellStyle name="20 % - Markeringsfarve2 2 2 3 2 3 4 2" xfId="11279"/>
    <cellStyle name="20 % - Markeringsfarve2 2 2 3 2 3 5" xfId="896"/>
    <cellStyle name="20 % - Markeringsfarve2 2 2 3 2 3 5 2" xfId="11280"/>
    <cellStyle name="20 % - Markeringsfarve2 2 2 3 2 3 6" xfId="897"/>
    <cellStyle name="20 % - Markeringsfarve2 2 2 3 2 3 6 2" xfId="11281"/>
    <cellStyle name="20 % - Markeringsfarve2 2 2 3 2 3 7" xfId="11276"/>
    <cellStyle name="20 % - Markeringsfarve2 2 2 3 2 4" xfId="898"/>
    <cellStyle name="20 % - Markeringsfarve2 2 2 3 2 4 2" xfId="899"/>
    <cellStyle name="20 % - Markeringsfarve2 2 2 3 2 4 2 2" xfId="11283"/>
    <cellStyle name="20 % - Markeringsfarve2 2 2 3 2 4 3" xfId="900"/>
    <cellStyle name="20 % - Markeringsfarve2 2 2 3 2 4 3 2" xfId="11284"/>
    <cellStyle name="20 % - Markeringsfarve2 2 2 3 2 4 4" xfId="901"/>
    <cellStyle name="20 % - Markeringsfarve2 2 2 3 2 4 4 2" xfId="11285"/>
    <cellStyle name="20 % - Markeringsfarve2 2 2 3 2 4 5" xfId="902"/>
    <cellStyle name="20 % - Markeringsfarve2 2 2 3 2 4 5 2" xfId="11286"/>
    <cellStyle name="20 % - Markeringsfarve2 2 2 3 2 4 6" xfId="903"/>
    <cellStyle name="20 % - Markeringsfarve2 2 2 3 2 4 6 2" xfId="11287"/>
    <cellStyle name="20 % - Markeringsfarve2 2 2 3 2 4 7" xfId="11282"/>
    <cellStyle name="20 % - Markeringsfarve2 2 2 3 2 5" xfId="904"/>
    <cellStyle name="20 % - Markeringsfarve2 2 2 3 2 5 2" xfId="905"/>
    <cellStyle name="20 % - Markeringsfarve2 2 2 3 2 5 2 2" xfId="11289"/>
    <cellStyle name="20 % - Markeringsfarve2 2 2 3 2 5 3" xfId="906"/>
    <cellStyle name="20 % - Markeringsfarve2 2 2 3 2 5 3 2" xfId="11290"/>
    <cellStyle name="20 % - Markeringsfarve2 2 2 3 2 5 4" xfId="907"/>
    <cellStyle name="20 % - Markeringsfarve2 2 2 3 2 5 4 2" xfId="11291"/>
    <cellStyle name="20 % - Markeringsfarve2 2 2 3 2 5 5" xfId="908"/>
    <cellStyle name="20 % - Markeringsfarve2 2 2 3 2 5 5 2" xfId="11292"/>
    <cellStyle name="20 % - Markeringsfarve2 2 2 3 2 5 6" xfId="909"/>
    <cellStyle name="20 % - Markeringsfarve2 2 2 3 2 5 6 2" xfId="11293"/>
    <cellStyle name="20 % - Markeringsfarve2 2 2 3 2 5 7" xfId="11288"/>
    <cellStyle name="20 % - Markeringsfarve2 2 2 3 2 6" xfId="910"/>
    <cellStyle name="20 % - Markeringsfarve2 2 2 3 2 6 2" xfId="11294"/>
    <cellStyle name="20 % - Markeringsfarve2 2 2 3 2 7" xfId="911"/>
    <cellStyle name="20 % - Markeringsfarve2 2 2 3 2 7 2" xfId="11295"/>
    <cellStyle name="20 % - Markeringsfarve2 2 2 3 2 8" xfId="912"/>
    <cellStyle name="20 % - Markeringsfarve2 2 2 3 2 8 2" xfId="11296"/>
    <cellStyle name="20 % - Markeringsfarve2 2 2 3 2 9" xfId="913"/>
    <cellStyle name="20 % - Markeringsfarve2 2 2 3 2 9 2" xfId="11297"/>
    <cellStyle name="20 % - Markeringsfarve2 2 2 3 3" xfId="914"/>
    <cellStyle name="20 % - Markeringsfarve2 2 2 3 3 10" xfId="11298"/>
    <cellStyle name="20 % - Markeringsfarve2 2 2 3 3 2" xfId="915"/>
    <cellStyle name="20 % - Markeringsfarve2 2 2 3 3 2 2" xfId="916"/>
    <cellStyle name="20 % - Markeringsfarve2 2 2 3 3 2 2 2" xfId="11300"/>
    <cellStyle name="20 % - Markeringsfarve2 2 2 3 3 2 3" xfId="917"/>
    <cellStyle name="20 % - Markeringsfarve2 2 2 3 3 2 3 2" xfId="11301"/>
    <cellStyle name="20 % - Markeringsfarve2 2 2 3 3 2 4" xfId="918"/>
    <cellStyle name="20 % - Markeringsfarve2 2 2 3 3 2 4 2" xfId="11302"/>
    <cellStyle name="20 % - Markeringsfarve2 2 2 3 3 2 5" xfId="919"/>
    <cellStyle name="20 % - Markeringsfarve2 2 2 3 3 2 5 2" xfId="11303"/>
    <cellStyle name="20 % - Markeringsfarve2 2 2 3 3 2 6" xfId="920"/>
    <cellStyle name="20 % - Markeringsfarve2 2 2 3 3 2 6 2" xfId="11304"/>
    <cellStyle name="20 % - Markeringsfarve2 2 2 3 3 2 7" xfId="11299"/>
    <cellStyle name="20 % - Markeringsfarve2 2 2 3 3 3" xfId="921"/>
    <cellStyle name="20 % - Markeringsfarve2 2 2 3 3 3 2" xfId="922"/>
    <cellStyle name="20 % - Markeringsfarve2 2 2 3 3 3 2 2" xfId="11306"/>
    <cellStyle name="20 % - Markeringsfarve2 2 2 3 3 3 3" xfId="923"/>
    <cellStyle name="20 % - Markeringsfarve2 2 2 3 3 3 3 2" xfId="11307"/>
    <cellStyle name="20 % - Markeringsfarve2 2 2 3 3 3 4" xfId="924"/>
    <cellStyle name="20 % - Markeringsfarve2 2 2 3 3 3 4 2" xfId="11308"/>
    <cellStyle name="20 % - Markeringsfarve2 2 2 3 3 3 5" xfId="925"/>
    <cellStyle name="20 % - Markeringsfarve2 2 2 3 3 3 5 2" xfId="11309"/>
    <cellStyle name="20 % - Markeringsfarve2 2 2 3 3 3 6" xfId="926"/>
    <cellStyle name="20 % - Markeringsfarve2 2 2 3 3 3 6 2" xfId="11310"/>
    <cellStyle name="20 % - Markeringsfarve2 2 2 3 3 3 7" xfId="11305"/>
    <cellStyle name="20 % - Markeringsfarve2 2 2 3 3 4" xfId="927"/>
    <cellStyle name="20 % - Markeringsfarve2 2 2 3 3 4 2" xfId="928"/>
    <cellStyle name="20 % - Markeringsfarve2 2 2 3 3 4 2 2" xfId="11312"/>
    <cellStyle name="20 % - Markeringsfarve2 2 2 3 3 4 3" xfId="929"/>
    <cellStyle name="20 % - Markeringsfarve2 2 2 3 3 4 3 2" xfId="11313"/>
    <cellStyle name="20 % - Markeringsfarve2 2 2 3 3 4 4" xfId="930"/>
    <cellStyle name="20 % - Markeringsfarve2 2 2 3 3 4 4 2" xfId="11314"/>
    <cellStyle name="20 % - Markeringsfarve2 2 2 3 3 4 5" xfId="931"/>
    <cellStyle name="20 % - Markeringsfarve2 2 2 3 3 4 5 2" xfId="11315"/>
    <cellStyle name="20 % - Markeringsfarve2 2 2 3 3 4 6" xfId="932"/>
    <cellStyle name="20 % - Markeringsfarve2 2 2 3 3 4 6 2" xfId="11316"/>
    <cellStyle name="20 % - Markeringsfarve2 2 2 3 3 4 7" xfId="11311"/>
    <cellStyle name="20 % - Markeringsfarve2 2 2 3 3 5" xfId="933"/>
    <cellStyle name="20 % - Markeringsfarve2 2 2 3 3 5 2" xfId="11317"/>
    <cellStyle name="20 % - Markeringsfarve2 2 2 3 3 6" xfId="934"/>
    <cellStyle name="20 % - Markeringsfarve2 2 2 3 3 6 2" xfId="11318"/>
    <cellStyle name="20 % - Markeringsfarve2 2 2 3 3 7" xfId="935"/>
    <cellStyle name="20 % - Markeringsfarve2 2 2 3 3 7 2" xfId="11319"/>
    <cellStyle name="20 % - Markeringsfarve2 2 2 3 3 8" xfId="936"/>
    <cellStyle name="20 % - Markeringsfarve2 2 2 3 3 8 2" xfId="11320"/>
    <cellStyle name="20 % - Markeringsfarve2 2 2 3 3 9" xfId="937"/>
    <cellStyle name="20 % - Markeringsfarve2 2 2 3 3 9 2" xfId="11321"/>
    <cellStyle name="20 % - Markeringsfarve2 2 2 3 4" xfId="938"/>
    <cellStyle name="20 % - Markeringsfarve2 2 2 3 4 2" xfId="939"/>
    <cellStyle name="20 % - Markeringsfarve2 2 2 3 4 2 2" xfId="11323"/>
    <cellStyle name="20 % - Markeringsfarve2 2 2 3 4 3" xfId="940"/>
    <cellStyle name="20 % - Markeringsfarve2 2 2 3 4 3 2" xfId="11324"/>
    <cellStyle name="20 % - Markeringsfarve2 2 2 3 4 4" xfId="941"/>
    <cellStyle name="20 % - Markeringsfarve2 2 2 3 4 4 2" xfId="11325"/>
    <cellStyle name="20 % - Markeringsfarve2 2 2 3 4 5" xfId="942"/>
    <cellStyle name="20 % - Markeringsfarve2 2 2 3 4 5 2" xfId="11326"/>
    <cellStyle name="20 % - Markeringsfarve2 2 2 3 4 6" xfId="943"/>
    <cellStyle name="20 % - Markeringsfarve2 2 2 3 4 6 2" xfId="11327"/>
    <cellStyle name="20 % - Markeringsfarve2 2 2 3 4 7" xfId="11322"/>
    <cellStyle name="20 % - Markeringsfarve2 2 2 3 5" xfId="944"/>
    <cellStyle name="20 % - Markeringsfarve2 2 2 3 5 2" xfId="945"/>
    <cellStyle name="20 % - Markeringsfarve2 2 2 3 5 2 2" xfId="11329"/>
    <cellStyle name="20 % - Markeringsfarve2 2 2 3 5 3" xfId="946"/>
    <cellStyle name="20 % - Markeringsfarve2 2 2 3 5 3 2" xfId="11330"/>
    <cellStyle name="20 % - Markeringsfarve2 2 2 3 5 4" xfId="947"/>
    <cellStyle name="20 % - Markeringsfarve2 2 2 3 5 4 2" xfId="11331"/>
    <cellStyle name="20 % - Markeringsfarve2 2 2 3 5 5" xfId="948"/>
    <cellStyle name="20 % - Markeringsfarve2 2 2 3 5 5 2" xfId="11332"/>
    <cellStyle name="20 % - Markeringsfarve2 2 2 3 5 6" xfId="949"/>
    <cellStyle name="20 % - Markeringsfarve2 2 2 3 5 6 2" xfId="11333"/>
    <cellStyle name="20 % - Markeringsfarve2 2 2 3 5 7" xfId="11328"/>
    <cellStyle name="20 % - Markeringsfarve2 2 2 3 6" xfId="950"/>
    <cellStyle name="20 % - Markeringsfarve2 2 2 3 6 2" xfId="951"/>
    <cellStyle name="20 % - Markeringsfarve2 2 2 3 6 2 2" xfId="11335"/>
    <cellStyle name="20 % - Markeringsfarve2 2 2 3 6 3" xfId="952"/>
    <cellStyle name="20 % - Markeringsfarve2 2 2 3 6 3 2" xfId="11336"/>
    <cellStyle name="20 % - Markeringsfarve2 2 2 3 6 4" xfId="953"/>
    <cellStyle name="20 % - Markeringsfarve2 2 2 3 6 4 2" xfId="11337"/>
    <cellStyle name="20 % - Markeringsfarve2 2 2 3 6 5" xfId="954"/>
    <cellStyle name="20 % - Markeringsfarve2 2 2 3 6 5 2" xfId="11338"/>
    <cellStyle name="20 % - Markeringsfarve2 2 2 3 6 6" xfId="955"/>
    <cellStyle name="20 % - Markeringsfarve2 2 2 3 6 6 2" xfId="11339"/>
    <cellStyle name="20 % - Markeringsfarve2 2 2 3 6 7" xfId="11334"/>
    <cellStyle name="20 % - Markeringsfarve2 2 2 3 7" xfId="956"/>
    <cellStyle name="20 % - Markeringsfarve2 2 2 3 7 2" xfId="11340"/>
    <cellStyle name="20 % - Markeringsfarve2 2 2 3 8" xfId="957"/>
    <cellStyle name="20 % - Markeringsfarve2 2 2 3 8 2" xfId="11341"/>
    <cellStyle name="20 % - Markeringsfarve2 2 2 3 9" xfId="958"/>
    <cellStyle name="20 % - Markeringsfarve2 2 2 3 9 2" xfId="11342"/>
    <cellStyle name="20 % - Markeringsfarve2 2 2 4" xfId="959"/>
    <cellStyle name="20 % - Markeringsfarve2 2 2 4 10" xfId="960"/>
    <cellStyle name="20 % - Markeringsfarve2 2 2 4 10 2" xfId="11344"/>
    <cellStyle name="20 % - Markeringsfarve2 2 2 4 11" xfId="11343"/>
    <cellStyle name="20 % - Markeringsfarve2 2 2 4 2" xfId="961"/>
    <cellStyle name="20 % - Markeringsfarve2 2 2 4 2 10" xfId="11345"/>
    <cellStyle name="20 % - Markeringsfarve2 2 2 4 2 2" xfId="962"/>
    <cellStyle name="20 % - Markeringsfarve2 2 2 4 2 2 2" xfId="963"/>
    <cellStyle name="20 % - Markeringsfarve2 2 2 4 2 2 2 2" xfId="11347"/>
    <cellStyle name="20 % - Markeringsfarve2 2 2 4 2 2 3" xfId="964"/>
    <cellStyle name="20 % - Markeringsfarve2 2 2 4 2 2 3 2" xfId="11348"/>
    <cellStyle name="20 % - Markeringsfarve2 2 2 4 2 2 4" xfId="965"/>
    <cellStyle name="20 % - Markeringsfarve2 2 2 4 2 2 4 2" xfId="11349"/>
    <cellStyle name="20 % - Markeringsfarve2 2 2 4 2 2 5" xfId="966"/>
    <cellStyle name="20 % - Markeringsfarve2 2 2 4 2 2 5 2" xfId="11350"/>
    <cellStyle name="20 % - Markeringsfarve2 2 2 4 2 2 6" xfId="967"/>
    <cellStyle name="20 % - Markeringsfarve2 2 2 4 2 2 6 2" xfId="11351"/>
    <cellStyle name="20 % - Markeringsfarve2 2 2 4 2 2 7" xfId="11346"/>
    <cellStyle name="20 % - Markeringsfarve2 2 2 4 2 3" xfId="968"/>
    <cellStyle name="20 % - Markeringsfarve2 2 2 4 2 3 2" xfId="969"/>
    <cellStyle name="20 % - Markeringsfarve2 2 2 4 2 3 2 2" xfId="11353"/>
    <cellStyle name="20 % - Markeringsfarve2 2 2 4 2 3 3" xfId="970"/>
    <cellStyle name="20 % - Markeringsfarve2 2 2 4 2 3 3 2" xfId="11354"/>
    <cellStyle name="20 % - Markeringsfarve2 2 2 4 2 3 4" xfId="971"/>
    <cellStyle name="20 % - Markeringsfarve2 2 2 4 2 3 4 2" xfId="11355"/>
    <cellStyle name="20 % - Markeringsfarve2 2 2 4 2 3 5" xfId="972"/>
    <cellStyle name="20 % - Markeringsfarve2 2 2 4 2 3 5 2" xfId="11356"/>
    <cellStyle name="20 % - Markeringsfarve2 2 2 4 2 3 6" xfId="973"/>
    <cellStyle name="20 % - Markeringsfarve2 2 2 4 2 3 6 2" xfId="11357"/>
    <cellStyle name="20 % - Markeringsfarve2 2 2 4 2 3 7" xfId="11352"/>
    <cellStyle name="20 % - Markeringsfarve2 2 2 4 2 4" xfId="974"/>
    <cellStyle name="20 % - Markeringsfarve2 2 2 4 2 4 2" xfId="975"/>
    <cellStyle name="20 % - Markeringsfarve2 2 2 4 2 4 2 2" xfId="11359"/>
    <cellStyle name="20 % - Markeringsfarve2 2 2 4 2 4 3" xfId="976"/>
    <cellStyle name="20 % - Markeringsfarve2 2 2 4 2 4 3 2" xfId="11360"/>
    <cellStyle name="20 % - Markeringsfarve2 2 2 4 2 4 4" xfId="977"/>
    <cellStyle name="20 % - Markeringsfarve2 2 2 4 2 4 4 2" xfId="11361"/>
    <cellStyle name="20 % - Markeringsfarve2 2 2 4 2 4 5" xfId="978"/>
    <cellStyle name="20 % - Markeringsfarve2 2 2 4 2 4 5 2" xfId="11362"/>
    <cellStyle name="20 % - Markeringsfarve2 2 2 4 2 4 6" xfId="979"/>
    <cellStyle name="20 % - Markeringsfarve2 2 2 4 2 4 6 2" xfId="11363"/>
    <cellStyle name="20 % - Markeringsfarve2 2 2 4 2 4 7" xfId="11358"/>
    <cellStyle name="20 % - Markeringsfarve2 2 2 4 2 5" xfId="980"/>
    <cellStyle name="20 % - Markeringsfarve2 2 2 4 2 5 2" xfId="11364"/>
    <cellStyle name="20 % - Markeringsfarve2 2 2 4 2 6" xfId="981"/>
    <cellStyle name="20 % - Markeringsfarve2 2 2 4 2 6 2" xfId="11365"/>
    <cellStyle name="20 % - Markeringsfarve2 2 2 4 2 7" xfId="982"/>
    <cellStyle name="20 % - Markeringsfarve2 2 2 4 2 7 2" xfId="11366"/>
    <cellStyle name="20 % - Markeringsfarve2 2 2 4 2 8" xfId="983"/>
    <cellStyle name="20 % - Markeringsfarve2 2 2 4 2 8 2" xfId="11367"/>
    <cellStyle name="20 % - Markeringsfarve2 2 2 4 2 9" xfId="984"/>
    <cellStyle name="20 % - Markeringsfarve2 2 2 4 2 9 2" xfId="11368"/>
    <cellStyle name="20 % - Markeringsfarve2 2 2 4 3" xfId="985"/>
    <cellStyle name="20 % - Markeringsfarve2 2 2 4 3 2" xfId="986"/>
    <cellStyle name="20 % - Markeringsfarve2 2 2 4 3 2 2" xfId="11370"/>
    <cellStyle name="20 % - Markeringsfarve2 2 2 4 3 3" xfId="987"/>
    <cellStyle name="20 % - Markeringsfarve2 2 2 4 3 3 2" xfId="11371"/>
    <cellStyle name="20 % - Markeringsfarve2 2 2 4 3 4" xfId="988"/>
    <cellStyle name="20 % - Markeringsfarve2 2 2 4 3 4 2" xfId="11372"/>
    <cellStyle name="20 % - Markeringsfarve2 2 2 4 3 5" xfId="989"/>
    <cellStyle name="20 % - Markeringsfarve2 2 2 4 3 5 2" xfId="11373"/>
    <cellStyle name="20 % - Markeringsfarve2 2 2 4 3 6" xfId="990"/>
    <cellStyle name="20 % - Markeringsfarve2 2 2 4 3 6 2" xfId="11374"/>
    <cellStyle name="20 % - Markeringsfarve2 2 2 4 3 7" xfId="11369"/>
    <cellStyle name="20 % - Markeringsfarve2 2 2 4 4" xfId="991"/>
    <cellStyle name="20 % - Markeringsfarve2 2 2 4 4 2" xfId="992"/>
    <cellStyle name="20 % - Markeringsfarve2 2 2 4 4 2 2" xfId="11376"/>
    <cellStyle name="20 % - Markeringsfarve2 2 2 4 4 3" xfId="993"/>
    <cellStyle name="20 % - Markeringsfarve2 2 2 4 4 3 2" xfId="11377"/>
    <cellStyle name="20 % - Markeringsfarve2 2 2 4 4 4" xfId="994"/>
    <cellStyle name="20 % - Markeringsfarve2 2 2 4 4 4 2" xfId="11378"/>
    <cellStyle name="20 % - Markeringsfarve2 2 2 4 4 5" xfId="995"/>
    <cellStyle name="20 % - Markeringsfarve2 2 2 4 4 5 2" xfId="11379"/>
    <cellStyle name="20 % - Markeringsfarve2 2 2 4 4 6" xfId="996"/>
    <cellStyle name="20 % - Markeringsfarve2 2 2 4 4 6 2" xfId="11380"/>
    <cellStyle name="20 % - Markeringsfarve2 2 2 4 4 7" xfId="11375"/>
    <cellStyle name="20 % - Markeringsfarve2 2 2 4 5" xfId="997"/>
    <cellStyle name="20 % - Markeringsfarve2 2 2 4 5 2" xfId="998"/>
    <cellStyle name="20 % - Markeringsfarve2 2 2 4 5 2 2" xfId="11382"/>
    <cellStyle name="20 % - Markeringsfarve2 2 2 4 5 3" xfId="999"/>
    <cellStyle name="20 % - Markeringsfarve2 2 2 4 5 3 2" xfId="11383"/>
    <cellStyle name="20 % - Markeringsfarve2 2 2 4 5 4" xfId="1000"/>
    <cellStyle name="20 % - Markeringsfarve2 2 2 4 5 4 2" xfId="11384"/>
    <cellStyle name="20 % - Markeringsfarve2 2 2 4 5 5" xfId="1001"/>
    <cellStyle name="20 % - Markeringsfarve2 2 2 4 5 5 2" xfId="11385"/>
    <cellStyle name="20 % - Markeringsfarve2 2 2 4 5 6" xfId="1002"/>
    <cellStyle name="20 % - Markeringsfarve2 2 2 4 5 6 2" xfId="11386"/>
    <cellStyle name="20 % - Markeringsfarve2 2 2 4 5 7" xfId="11381"/>
    <cellStyle name="20 % - Markeringsfarve2 2 2 4 6" xfId="1003"/>
    <cellStyle name="20 % - Markeringsfarve2 2 2 4 6 2" xfId="11387"/>
    <cellStyle name="20 % - Markeringsfarve2 2 2 4 7" xfId="1004"/>
    <cellStyle name="20 % - Markeringsfarve2 2 2 4 7 2" xfId="11388"/>
    <cellStyle name="20 % - Markeringsfarve2 2 2 4 8" xfId="1005"/>
    <cellStyle name="20 % - Markeringsfarve2 2 2 4 8 2" xfId="11389"/>
    <cellStyle name="20 % - Markeringsfarve2 2 2 4 9" xfId="1006"/>
    <cellStyle name="20 % - Markeringsfarve2 2 2 4 9 2" xfId="11390"/>
    <cellStyle name="20 % - Markeringsfarve2 2 2 5" xfId="1007"/>
    <cellStyle name="20 % - Markeringsfarve2 2 2 5 10" xfId="11391"/>
    <cellStyle name="20 % - Markeringsfarve2 2 2 5 2" xfId="1008"/>
    <cellStyle name="20 % - Markeringsfarve2 2 2 5 2 2" xfId="1009"/>
    <cellStyle name="20 % - Markeringsfarve2 2 2 5 2 2 2" xfId="11393"/>
    <cellStyle name="20 % - Markeringsfarve2 2 2 5 2 3" xfId="1010"/>
    <cellStyle name="20 % - Markeringsfarve2 2 2 5 2 3 2" xfId="11394"/>
    <cellStyle name="20 % - Markeringsfarve2 2 2 5 2 4" xfId="1011"/>
    <cellStyle name="20 % - Markeringsfarve2 2 2 5 2 4 2" xfId="11395"/>
    <cellStyle name="20 % - Markeringsfarve2 2 2 5 2 5" xfId="1012"/>
    <cellStyle name="20 % - Markeringsfarve2 2 2 5 2 5 2" xfId="11396"/>
    <cellStyle name="20 % - Markeringsfarve2 2 2 5 2 6" xfId="1013"/>
    <cellStyle name="20 % - Markeringsfarve2 2 2 5 2 6 2" xfId="11397"/>
    <cellStyle name="20 % - Markeringsfarve2 2 2 5 2 7" xfId="11392"/>
    <cellStyle name="20 % - Markeringsfarve2 2 2 5 3" xfId="1014"/>
    <cellStyle name="20 % - Markeringsfarve2 2 2 5 3 2" xfId="1015"/>
    <cellStyle name="20 % - Markeringsfarve2 2 2 5 3 2 2" xfId="11399"/>
    <cellStyle name="20 % - Markeringsfarve2 2 2 5 3 3" xfId="1016"/>
    <cellStyle name="20 % - Markeringsfarve2 2 2 5 3 3 2" xfId="11400"/>
    <cellStyle name="20 % - Markeringsfarve2 2 2 5 3 4" xfId="1017"/>
    <cellStyle name="20 % - Markeringsfarve2 2 2 5 3 4 2" xfId="11401"/>
    <cellStyle name="20 % - Markeringsfarve2 2 2 5 3 5" xfId="1018"/>
    <cellStyle name="20 % - Markeringsfarve2 2 2 5 3 5 2" xfId="11402"/>
    <cellStyle name="20 % - Markeringsfarve2 2 2 5 3 6" xfId="1019"/>
    <cellStyle name="20 % - Markeringsfarve2 2 2 5 3 6 2" xfId="11403"/>
    <cellStyle name="20 % - Markeringsfarve2 2 2 5 3 7" xfId="11398"/>
    <cellStyle name="20 % - Markeringsfarve2 2 2 5 4" xfId="1020"/>
    <cellStyle name="20 % - Markeringsfarve2 2 2 5 4 2" xfId="1021"/>
    <cellStyle name="20 % - Markeringsfarve2 2 2 5 4 2 2" xfId="11405"/>
    <cellStyle name="20 % - Markeringsfarve2 2 2 5 4 3" xfId="1022"/>
    <cellStyle name="20 % - Markeringsfarve2 2 2 5 4 3 2" xfId="11406"/>
    <cellStyle name="20 % - Markeringsfarve2 2 2 5 4 4" xfId="1023"/>
    <cellStyle name="20 % - Markeringsfarve2 2 2 5 4 4 2" xfId="11407"/>
    <cellStyle name="20 % - Markeringsfarve2 2 2 5 4 5" xfId="1024"/>
    <cellStyle name="20 % - Markeringsfarve2 2 2 5 4 5 2" xfId="11408"/>
    <cellStyle name="20 % - Markeringsfarve2 2 2 5 4 6" xfId="1025"/>
    <cellStyle name="20 % - Markeringsfarve2 2 2 5 4 6 2" xfId="11409"/>
    <cellStyle name="20 % - Markeringsfarve2 2 2 5 4 7" xfId="11404"/>
    <cellStyle name="20 % - Markeringsfarve2 2 2 5 5" xfId="1026"/>
    <cellStyle name="20 % - Markeringsfarve2 2 2 5 5 2" xfId="11410"/>
    <cellStyle name="20 % - Markeringsfarve2 2 2 5 6" xfId="1027"/>
    <cellStyle name="20 % - Markeringsfarve2 2 2 5 6 2" xfId="11411"/>
    <cellStyle name="20 % - Markeringsfarve2 2 2 5 7" xfId="1028"/>
    <cellStyle name="20 % - Markeringsfarve2 2 2 5 7 2" xfId="11412"/>
    <cellStyle name="20 % - Markeringsfarve2 2 2 5 8" xfId="1029"/>
    <cellStyle name="20 % - Markeringsfarve2 2 2 5 8 2" xfId="11413"/>
    <cellStyle name="20 % - Markeringsfarve2 2 2 5 9" xfId="1030"/>
    <cellStyle name="20 % - Markeringsfarve2 2 2 5 9 2" xfId="11414"/>
    <cellStyle name="20 % - Markeringsfarve2 2 2 6" xfId="1031"/>
    <cellStyle name="20 % - Markeringsfarve2 2 2 6 2" xfId="1032"/>
    <cellStyle name="20 % - Markeringsfarve2 2 2 6 2 2" xfId="11416"/>
    <cellStyle name="20 % - Markeringsfarve2 2 2 6 3" xfId="1033"/>
    <cellStyle name="20 % - Markeringsfarve2 2 2 6 3 2" xfId="11417"/>
    <cellStyle name="20 % - Markeringsfarve2 2 2 6 4" xfId="1034"/>
    <cellStyle name="20 % - Markeringsfarve2 2 2 6 4 2" xfId="11418"/>
    <cellStyle name="20 % - Markeringsfarve2 2 2 6 5" xfId="1035"/>
    <cellStyle name="20 % - Markeringsfarve2 2 2 6 5 2" xfId="11419"/>
    <cellStyle name="20 % - Markeringsfarve2 2 2 6 6" xfId="1036"/>
    <cellStyle name="20 % - Markeringsfarve2 2 2 6 6 2" xfId="11420"/>
    <cellStyle name="20 % - Markeringsfarve2 2 2 6 7" xfId="11415"/>
    <cellStyle name="20 % - Markeringsfarve2 2 2 7" xfId="1037"/>
    <cellStyle name="20 % - Markeringsfarve2 2 2 7 2" xfId="1038"/>
    <cellStyle name="20 % - Markeringsfarve2 2 2 7 2 2" xfId="11422"/>
    <cellStyle name="20 % - Markeringsfarve2 2 2 7 3" xfId="1039"/>
    <cellStyle name="20 % - Markeringsfarve2 2 2 7 3 2" xfId="11423"/>
    <cellStyle name="20 % - Markeringsfarve2 2 2 7 4" xfId="1040"/>
    <cellStyle name="20 % - Markeringsfarve2 2 2 7 4 2" xfId="11424"/>
    <cellStyle name="20 % - Markeringsfarve2 2 2 7 5" xfId="1041"/>
    <cellStyle name="20 % - Markeringsfarve2 2 2 7 5 2" xfId="11425"/>
    <cellStyle name="20 % - Markeringsfarve2 2 2 7 6" xfId="1042"/>
    <cellStyle name="20 % - Markeringsfarve2 2 2 7 6 2" xfId="11426"/>
    <cellStyle name="20 % - Markeringsfarve2 2 2 7 7" xfId="11421"/>
    <cellStyle name="20 % - Markeringsfarve2 2 2 8" xfId="1043"/>
    <cellStyle name="20 % - Markeringsfarve2 2 2 8 2" xfId="1044"/>
    <cellStyle name="20 % - Markeringsfarve2 2 2 8 2 2" xfId="11428"/>
    <cellStyle name="20 % - Markeringsfarve2 2 2 8 3" xfId="1045"/>
    <cellStyle name="20 % - Markeringsfarve2 2 2 8 3 2" xfId="11429"/>
    <cellStyle name="20 % - Markeringsfarve2 2 2 8 4" xfId="1046"/>
    <cellStyle name="20 % - Markeringsfarve2 2 2 8 4 2" xfId="11430"/>
    <cellStyle name="20 % - Markeringsfarve2 2 2 8 5" xfId="1047"/>
    <cellStyle name="20 % - Markeringsfarve2 2 2 8 5 2" xfId="11431"/>
    <cellStyle name="20 % - Markeringsfarve2 2 2 8 6" xfId="1048"/>
    <cellStyle name="20 % - Markeringsfarve2 2 2 8 6 2" xfId="11432"/>
    <cellStyle name="20 % - Markeringsfarve2 2 2 8 7" xfId="11427"/>
    <cellStyle name="20 % - Markeringsfarve2 2 2 9" xfId="1049"/>
    <cellStyle name="20 % - Markeringsfarve2 2 2 9 2" xfId="11433"/>
    <cellStyle name="20 % - Markeringsfarve2 2 2_Budget" xfId="1050"/>
    <cellStyle name="20 % - Markeringsfarve2 2 3" xfId="1051"/>
    <cellStyle name="20 % - Markeringsfarve2 2 3 10" xfId="1052"/>
    <cellStyle name="20 % - Markeringsfarve2 2 3 10 2" xfId="11435"/>
    <cellStyle name="20 % - Markeringsfarve2 2 3 11" xfId="1053"/>
    <cellStyle name="20 % - Markeringsfarve2 2 3 11 2" xfId="11436"/>
    <cellStyle name="20 % - Markeringsfarve2 2 3 12" xfId="1054"/>
    <cellStyle name="20 % - Markeringsfarve2 2 3 12 2" xfId="11437"/>
    <cellStyle name="20 % - Markeringsfarve2 2 3 13" xfId="1055"/>
    <cellStyle name="20 % - Markeringsfarve2 2 3 14" xfId="11434"/>
    <cellStyle name="20 % - Markeringsfarve2 2 3 2" xfId="1056"/>
    <cellStyle name="20 % - Markeringsfarve2 2 3 2 10" xfId="1057"/>
    <cellStyle name="20 % - Markeringsfarve2 2 3 2 10 2" xfId="11439"/>
    <cellStyle name="20 % - Markeringsfarve2 2 3 2 11" xfId="1058"/>
    <cellStyle name="20 % - Markeringsfarve2 2 3 2 11 2" xfId="11440"/>
    <cellStyle name="20 % - Markeringsfarve2 2 3 2 12" xfId="11438"/>
    <cellStyle name="20 % - Markeringsfarve2 2 3 2 2" xfId="1059"/>
    <cellStyle name="20 % - Markeringsfarve2 2 3 2 2 10" xfId="1060"/>
    <cellStyle name="20 % - Markeringsfarve2 2 3 2 2 10 2" xfId="11442"/>
    <cellStyle name="20 % - Markeringsfarve2 2 3 2 2 11" xfId="11441"/>
    <cellStyle name="20 % - Markeringsfarve2 2 3 2 2 2" xfId="1061"/>
    <cellStyle name="20 % - Markeringsfarve2 2 3 2 2 2 2" xfId="1062"/>
    <cellStyle name="20 % - Markeringsfarve2 2 3 2 2 2 2 2" xfId="11444"/>
    <cellStyle name="20 % - Markeringsfarve2 2 3 2 2 2 3" xfId="1063"/>
    <cellStyle name="20 % - Markeringsfarve2 2 3 2 2 2 3 2" xfId="11445"/>
    <cellStyle name="20 % - Markeringsfarve2 2 3 2 2 2 4" xfId="1064"/>
    <cellStyle name="20 % - Markeringsfarve2 2 3 2 2 2 4 2" xfId="11446"/>
    <cellStyle name="20 % - Markeringsfarve2 2 3 2 2 2 5" xfId="1065"/>
    <cellStyle name="20 % - Markeringsfarve2 2 3 2 2 2 5 2" xfId="11447"/>
    <cellStyle name="20 % - Markeringsfarve2 2 3 2 2 2 6" xfId="1066"/>
    <cellStyle name="20 % - Markeringsfarve2 2 3 2 2 2 6 2" xfId="11448"/>
    <cellStyle name="20 % - Markeringsfarve2 2 3 2 2 2 7" xfId="11443"/>
    <cellStyle name="20 % - Markeringsfarve2 2 3 2 2 3" xfId="1067"/>
    <cellStyle name="20 % - Markeringsfarve2 2 3 2 2 3 2" xfId="1068"/>
    <cellStyle name="20 % - Markeringsfarve2 2 3 2 2 3 2 2" xfId="11450"/>
    <cellStyle name="20 % - Markeringsfarve2 2 3 2 2 3 3" xfId="1069"/>
    <cellStyle name="20 % - Markeringsfarve2 2 3 2 2 3 3 2" xfId="11451"/>
    <cellStyle name="20 % - Markeringsfarve2 2 3 2 2 3 4" xfId="1070"/>
    <cellStyle name="20 % - Markeringsfarve2 2 3 2 2 3 4 2" xfId="11452"/>
    <cellStyle name="20 % - Markeringsfarve2 2 3 2 2 3 5" xfId="1071"/>
    <cellStyle name="20 % - Markeringsfarve2 2 3 2 2 3 5 2" xfId="11453"/>
    <cellStyle name="20 % - Markeringsfarve2 2 3 2 2 3 6" xfId="1072"/>
    <cellStyle name="20 % - Markeringsfarve2 2 3 2 2 3 6 2" xfId="11454"/>
    <cellStyle name="20 % - Markeringsfarve2 2 3 2 2 3 7" xfId="11449"/>
    <cellStyle name="20 % - Markeringsfarve2 2 3 2 2 4" xfId="1073"/>
    <cellStyle name="20 % - Markeringsfarve2 2 3 2 2 4 2" xfId="1074"/>
    <cellStyle name="20 % - Markeringsfarve2 2 3 2 2 4 2 2" xfId="11456"/>
    <cellStyle name="20 % - Markeringsfarve2 2 3 2 2 4 3" xfId="1075"/>
    <cellStyle name="20 % - Markeringsfarve2 2 3 2 2 4 3 2" xfId="11457"/>
    <cellStyle name="20 % - Markeringsfarve2 2 3 2 2 4 4" xfId="1076"/>
    <cellStyle name="20 % - Markeringsfarve2 2 3 2 2 4 4 2" xfId="11458"/>
    <cellStyle name="20 % - Markeringsfarve2 2 3 2 2 4 5" xfId="1077"/>
    <cellStyle name="20 % - Markeringsfarve2 2 3 2 2 4 5 2" xfId="11459"/>
    <cellStyle name="20 % - Markeringsfarve2 2 3 2 2 4 6" xfId="1078"/>
    <cellStyle name="20 % - Markeringsfarve2 2 3 2 2 4 6 2" xfId="11460"/>
    <cellStyle name="20 % - Markeringsfarve2 2 3 2 2 4 7" xfId="11455"/>
    <cellStyle name="20 % - Markeringsfarve2 2 3 2 2 5" xfId="1079"/>
    <cellStyle name="20 % - Markeringsfarve2 2 3 2 2 5 2" xfId="1080"/>
    <cellStyle name="20 % - Markeringsfarve2 2 3 2 2 5 2 2" xfId="11462"/>
    <cellStyle name="20 % - Markeringsfarve2 2 3 2 2 5 3" xfId="1081"/>
    <cellStyle name="20 % - Markeringsfarve2 2 3 2 2 5 3 2" xfId="11463"/>
    <cellStyle name="20 % - Markeringsfarve2 2 3 2 2 5 4" xfId="1082"/>
    <cellStyle name="20 % - Markeringsfarve2 2 3 2 2 5 4 2" xfId="11464"/>
    <cellStyle name="20 % - Markeringsfarve2 2 3 2 2 5 5" xfId="1083"/>
    <cellStyle name="20 % - Markeringsfarve2 2 3 2 2 5 5 2" xfId="11465"/>
    <cellStyle name="20 % - Markeringsfarve2 2 3 2 2 5 6" xfId="1084"/>
    <cellStyle name="20 % - Markeringsfarve2 2 3 2 2 5 6 2" xfId="11466"/>
    <cellStyle name="20 % - Markeringsfarve2 2 3 2 2 5 7" xfId="11461"/>
    <cellStyle name="20 % - Markeringsfarve2 2 3 2 2 6" xfId="1085"/>
    <cellStyle name="20 % - Markeringsfarve2 2 3 2 2 6 2" xfId="11467"/>
    <cellStyle name="20 % - Markeringsfarve2 2 3 2 2 7" xfId="1086"/>
    <cellStyle name="20 % - Markeringsfarve2 2 3 2 2 7 2" xfId="11468"/>
    <cellStyle name="20 % - Markeringsfarve2 2 3 2 2 8" xfId="1087"/>
    <cellStyle name="20 % - Markeringsfarve2 2 3 2 2 8 2" xfId="11469"/>
    <cellStyle name="20 % - Markeringsfarve2 2 3 2 2 9" xfId="1088"/>
    <cellStyle name="20 % - Markeringsfarve2 2 3 2 2 9 2" xfId="11470"/>
    <cellStyle name="20 % - Markeringsfarve2 2 3 2 3" xfId="1089"/>
    <cellStyle name="20 % - Markeringsfarve2 2 3 2 3 2" xfId="1090"/>
    <cellStyle name="20 % - Markeringsfarve2 2 3 2 3 2 2" xfId="11472"/>
    <cellStyle name="20 % - Markeringsfarve2 2 3 2 3 3" xfId="1091"/>
    <cellStyle name="20 % - Markeringsfarve2 2 3 2 3 3 2" xfId="11473"/>
    <cellStyle name="20 % - Markeringsfarve2 2 3 2 3 4" xfId="1092"/>
    <cellStyle name="20 % - Markeringsfarve2 2 3 2 3 4 2" xfId="11474"/>
    <cellStyle name="20 % - Markeringsfarve2 2 3 2 3 5" xfId="1093"/>
    <cellStyle name="20 % - Markeringsfarve2 2 3 2 3 5 2" xfId="11475"/>
    <cellStyle name="20 % - Markeringsfarve2 2 3 2 3 6" xfId="1094"/>
    <cellStyle name="20 % - Markeringsfarve2 2 3 2 3 6 2" xfId="11476"/>
    <cellStyle name="20 % - Markeringsfarve2 2 3 2 3 7" xfId="11471"/>
    <cellStyle name="20 % - Markeringsfarve2 2 3 2 4" xfId="1095"/>
    <cellStyle name="20 % - Markeringsfarve2 2 3 2 4 2" xfId="1096"/>
    <cellStyle name="20 % - Markeringsfarve2 2 3 2 4 2 2" xfId="11478"/>
    <cellStyle name="20 % - Markeringsfarve2 2 3 2 4 3" xfId="1097"/>
    <cellStyle name="20 % - Markeringsfarve2 2 3 2 4 3 2" xfId="11479"/>
    <cellStyle name="20 % - Markeringsfarve2 2 3 2 4 4" xfId="1098"/>
    <cellStyle name="20 % - Markeringsfarve2 2 3 2 4 4 2" xfId="11480"/>
    <cellStyle name="20 % - Markeringsfarve2 2 3 2 4 5" xfId="1099"/>
    <cellStyle name="20 % - Markeringsfarve2 2 3 2 4 5 2" xfId="11481"/>
    <cellStyle name="20 % - Markeringsfarve2 2 3 2 4 6" xfId="1100"/>
    <cellStyle name="20 % - Markeringsfarve2 2 3 2 4 6 2" xfId="11482"/>
    <cellStyle name="20 % - Markeringsfarve2 2 3 2 4 7" xfId="11477"/>
    <cellStyle name="20 % - Markeringsfarve2 2 3 2 5" xfId="1101"/>
    <cellStyle name="20 % - Markeringsfarve2 2 3 2 5 2" xfId="1102"/>
    <cellStyle name="20 % - Markeringsfarve2 2 3 2 5 2 2" xfId="11484"/>
    <cellStyle name="20 % - Markeringsfarve2 2 3 2 5 3" xfId="1103"/>
    <cellStyle name="20 % - Markeringsfarve2 2 3 2 5 3 2" xfId="11485"/>
    <cellStyle name="20 % - Markeringsfarve2 2 3 2 5 4" xfId="1104"/>
    <cellStyle name="20 % - Markeringsfarve2 2 3 2 5 4 2" xfId="11486"/>
    <cellStyle name="20 % - Markeringsfarve2 2 3 2 5 5" xfId="1105"/>
    <cellStyle name="20 % - Markeringsfarve2 2 3 2 5 5 2" xfId="11487"/>
    <cellStyle name="20 % - Markeringsfarve2 2 3 2 5 6" xfId="1106"/>
    <cellStyle name="20 % - Markeringsfarve2 2 3 2 5 6 2" xfId="11488"/>
    <cellStyle name="20 % - Markeringsfarve2 2 3 2 5 7" xfId="11483"/>
    <cellStyle name="20 % - Markeringsfarve2 2 3 2 6" xfId="1107"/>
    <cellStyle name="20 % - Markeringsfarve2 2 3 2 6 2" xfId="1108"/>
    <cellStyle name="20 % - Markeringsfarve2 2 3 2 6 2 2" xfId="11490"/>
    <cellStyle name="20 % - Markeringsfarve2 2 3 2 6 3" xfId="1109"/>
    <cellStyle name="20 % - Markeringsfarve2 2 3 2 6 3 2" xfId="11491"/>
    <cellStyle name="20 % - Markeringsfarve2 2 3 2 6 4" xfId="1110"/>
    <cellStyle name="20 % - Markeringsfarve2 2 3 2 6 4 2" xfId="11492"/>
    <cellStyle name="20 % - Markeringsfarve2 2 3 2 6 5" xfId="1111"/>
    <cellStyle name="20 % - Markeringsfarve2 2 3 2 6 5 2" xfId="11493"/>
    <cellStyle name="20 % - Markeringsfarve2 2 3 2 6 6" xfId="1112"/>
    <cellStyle name="20 % - Markeringsfarve2 2 3 2 6 6 2" xfId="11494"/>
    <cellStyle name="20 % - Markeringsfarve2 2 3 2 6 7" xfId="11489"/>
    <cellStyle name="20 % - Markeringsfarve2 2 3 2 7" xfId="1113"/>
    <cellStyle name="20 % - Markeringsfarve2 2 3 2 7 2" xfId="11495"/>
    <cellStyle name="20 % - Markeringsfarve2 2 3 2 8" xfId="1114"/>
    <cellStyle name="20 % - Markeringsfarve2 2 3 2 8 2" xfId="11496"/>
    <cellStyle name="20 % - Markeringsfarve2 2 3 2 9" xfId="1115"/>
    <cellStyle name="20 % - Markeringsfarve2 2 3 2 9 2" xfId="11497"/>
    <cellStyle name="20 % - Markeringsfarve2 2 3 3" xfId="1116"/>
    <cellStyle name="20 % - Markeringsfarve2 2 3 3 10" xfId="1117"/>
    <cellStyle name="20 % - Markeringsfarve2 2 3 3 10 2" xfId="11499"/>
    <cellStyle name="20 % - Markeringsfarve2 2 3 3 11" xfId="11498"/>
    <cellStyle name="20 % - Markeringsfarve2 2 3 3 2" xfId="1118"/>
    <cellStyle name="20 % - Markeringsfarve2 2 3 3 2 2" xfId="1119"/>
    <cellStyle name="20 % - Markeringsfarve2 2 3 3 2 2 2" xfId="11501"/>
    <cellStyle name="20 % - Markeringsfarve2 2 3 3 2 3" xfId="1120"/>
    <cellStyle name="20 % - Markeringsfarve2 2 3 3 2 3 2" xfId="11502"/>
    <cellStyle name="20 % - Markeringsfarve2 2 3 3 2 4" xfId="1121"/>
    <cellStyle name="20 % - Markeringsfarve2 2 3 3 2 4 2" xfId="11503"/>
    <cellStyle name="20 % - Markeringsfarve2 2 3 3 2 5" xfId="1122"/>
    <cellStyle name="20 % - Markeringsfarve2 2 3 3 2 5 2" xfId="11504"/>
    <cellStyle name="20 % - Markeringsfarve2 2 3 3 2 6" xfId="1123"/>
    <cellStyle name="20 % - Markeringsfarve2 2 3 3 2 6 2" xfId="11505"/>
    <cellStyle name="20 % - Markeringsfarve2 2 3 3 2 7" xfId="11500"/>
    <cellStyle name="20 % - Markeringsfarve2 2 3 3 3" xfId="1124"/>
    <cellStyle name="20 % - Markeringsfarve2 2 3 3 3 2" xfId="1125"/>
    <cellStyle name="20 % - Markeringsfarve2 2 3 3 3 2 2" xfId="11507"/>
    <cellStyle name="20 % - Markeringsfarve2 2 3 3 3 3" xfId="1126"/>
    <cellStyle name="20 % - Markeringsfarve2 2 3 3 3 3 2" xfId="11508"/>
    <cellStyle name="20 % - Markeringsfarve2 2 3 3 3 4" xfId="1127"/>
    <cellStyle name="20 % - Markeringsfarve2 2 3 3 3 4 2" xfId="11509"/>
    <cellStyle name="20 % - Markeringsfarve2 2 3 3 3 5" xfId="1128"/>
    <cellStyle name="20 % - Markeringsfarve2 2 3 3 3 5 2" xfId="11510"/>
    <cellStyle name="20 % - Markeringsfarve2 2 3 3 3 6" xfId="1129"/>
    <cellStyle name="20 % - Markeringsfarve2 2 3 3 3 6 2" xfId="11511"/>
    <cellStyle name="20 % - Markeringsfarve2 2 3 3 3 7" xfId="11506"/>
    <cellStyle name="20 % - Markeringsfarve2 2 3 3 4" xfId="1130"/>
    <cellStyle name="20 % - Markeringsfarve2 2 3 3 4 2" xfId="1131"/>
    <cellStyle name="20 % - Markeringsfarve2 2 3 3 4 2 2" xfId="11513"/>
    <cellStyle name="20 % - Markeringsfarve2 2 3 3 4 3" xfId="1132"/>
    <cellStyle name="20 % - Markeringsfarve2 2 3 3 4 3 2" xfId="11514"/>
    <cellStyle name="20 % - Markeringsfarve2 2 3 3 4 4" xfId="1133"/>
    <cellStyle name="20 % - Markeringsfarve2 2 3 3 4 4 2" xfId="11515"/>
    <cellStyle name="20 % - Markeringsfarve2 2 3 3 4 5" xfId="1134"/>
    <cellStyle name="20 % - Markeringsfarve2 2 3 3 4 5 2" xfId="11516"/>
    <cellStyle name="20 % - Markeringsfarve2 2 3 3 4 6" xfId="1135"/>
    <cellStyle name="20 % - Markeringsfarve2 2 3 3 4 6 2" xfId="11517"/>
    <cellStyle name="20 % - Markeringsfarve2 2 3 3 4 7" xfId="11512"/>
    <cellStyle name="20 % - Markeringsfarve2 2 3 3 5" xfId="1136"/>
    <cellStyle name="20 % - Markeringsfarve2 2 3 3 5 2" xfId="1137"/>
    <cellStyle name="20 % - Markeringsfarve2 2 3 3 5 2 2" xfId="11519"/>
    <cellStyle name="20 % - Markeringsfarve2 2 3 3 5 3" xfId="1138"/>
    <cellStyle name="20 % - Markeringsfarve2 2 3 3 5 3 2" xfId="11520"/>
    <cellStyle name="20 % - Markeringsfarve2 2 3 3 5 4" xfId="1139"/>
    <cellStyle name="20 % - Markeringsfarve2 2 3 3 5 4 2" xfId="11521"/>
    <cellStyle name="20 % - Markeringsfarve2 2 3 3 5 5" xfId="1140"/>
    <cellStyle name="20 % - Markeringsfarve2 2 3 3 5 5 2" xfId="11522"/>
    <cellStyle name="20 % - Markeringsfarve2 2 3 3 5 6" xfId="1141"/>
    <cellStyle name="20 % - Markeringsfarve2 2 3 3 5 6 2" xfId="11523"/>
    <cellStyle name="20 % - Markeringsfarve2 2 3 3 5 7" xfId="11518"/>
    <cellStyle name="20 % - Markeringsfarve2 2 3 3 6" xfId="1142"/>
    <cellStyle name="20 % - Markeringsfarve2 2 3 3 6 2" xfId="11524"/>
    <cellStyle name="20 % - Markeringsfarve2 2 3 3 7" xfId="1143"/>
    <cellStyle name="20 % - Markeringsfarve2 2 3 3 7 2" xfId="11525"/>
    <cellStyle name="20 % - Markeringsfarve2 2 3 3 8" xfId="1144"/>
    <cellStyle name="20 % - Markeringsfarve2 2 3 3 8 2" xfId="11526"/>
    <cellStyle name="20 % - Markeringsfarve2 2 3 3 9" xfId="1145"/>
    <cellStyle name="20 % - Markeringsfarve2 2 3 3 9 2" xfId="11527"/>
    <cellStyle name="20 % - Markeringsfarve2 2 3 4" xfId="1146"/>
    <cellStyle name="20 % - Markeringsfarve2 2 3 4 2" xfId="1147"/>
    <cellStyle name="20 % - Markeringsfarve2 2 3 4 2 2" xfId="11529"/>
    <cellStyle name="20 % - Markeringsfarve2 2 3 4 3" xfId="1148"/>
    <cellStyle name="20 % - Markeringsfarve2 2 3 4 3 2" xfId="11530"/>
    <cellStyle name="20 % - Markeringsfarve2 2 3 4 4" xfId="1149"/>
    <cellStyle name="20 % - Markeringsfarve2 2 3 4 4 2" xfId="11531"/>
    <cellStyle name="20 % - Markeringsfarve2 2 3 4 5" xfId="1150"/>
    <cellStyle name="20 % - Markeringsfarve2 2 3 4 5 2" xfId="11532"/>
    <cellStyle name="20 % - Markeringsfarve2 2 3 4 6" xfId="1151"/>
    <cellStyle name="20 % - Markeringsfarve2 2 3 4 6 2" xfId="11533"/>
    <cellStyle name="20 % - Markeringsfarve2 2 3 4 7" xfId="11528"/>
    <cellStyle name="20 % - Markeringsfarve2 2 3 5" xfId="1152"/>
    <cellStyle name="20 % - Markeringsfarve2 2 3 5 2" xfId="1153"/>
    <cellStyle name="20 % - Markeringsfarve2 2 3 5 2 2" xfId="11535"/>
    <cellStyle name="20 % - Markeringsfarve2 2 3 5 3" xfId="1154"/>
    <cellStyle name="20 % - Markeringsfarve2 2 3 5 3 2" xfId="11536"/>
    <cellStyle name="20 % - Markeringsfarve2 2 3 5 4" xfId="1155"/>
    <cellStyle name="20 % - Markeringsfarve2 2 3 5 4 2" xfId="11537"/>
    <cellStyle name="20 % - Markeringsfarve2 2 3 5 5" xfId="1156"/>
    <cellStyle name="20 % - Markeringsfarve2 2 3 5 5 2" xfId="11538"/>
    <cellStyle name="20 % - Markeringsfarve2 2 3 5 6" xfId="1157"/>
    <cellStyle name="20 % - Markeringsfarve2 2 3 5 6 2" xfId="11539"/>
    <cellStyle name="20 % - Markeringsfarve2 2 3 5 7" xfId="11534"/>
    <cellStyle name="20 % - Markeringsfarve2 2 3 6" xfId="1158"/>
    <cellStyle name="20 % - Markeringsfarve2 2 3 6 2" xfId="1159"/>
    <cellStyle name="20 % - Markeringsfarve2 2 3 6 2 2" xfId="11541"/>
    <cellStyle name="20 % - Markeringsfarve2 2 3 6 3" xfId="1160"/>
    <cellStyle name="20 % - Markeringsfarve2 2 3 6 3 2" xfId="11542"/>
    <cellStyle name="20 % - Markeringsfarve2 2 3 6 4" xfId="1161"/>
    <cellStyle name="20 % - Markeringsfarve2 2 3 6 4 2" xfId="11543"/>
    <cellStyle name="20 % - Markeringsfarve2 2 3 6 5" xfId="1162"/>
    <cellStyle name="20 % - Markeringsfarve2 2 3 6 5 2" xfId="11544"/>
    <cellStyle name="20 % - Markeringsfarve2 2 3 6 6" xfId="1163"/>
    <cellStyle name="20 % - Markeringsfarve2 2 3 6 6 2" xfId="11545"/>
    <cellStyle name="20 % - Markeringsfarve2 2 3 6 7" xfId="11540"/>
    <cellStyle name="20 % - Markeringsfarve2 2 3 7" xfId="1164"/>
    <cellStyle name="20 % - Markeringsfarve2 2 3 7 2" xfId="1165"/>
    <cellStyle name="20 % - Markeringsfarve2 2 3 7 2 2" xfId="11547"/>
    <cellStyle name="20 % - Markeringsfarve2 2 3 7 3" xfId="1166"/>
    <cellStyle name="20 % - Markeringsfarve2 2 3 7 3 2" xfId="11548"/>
    <cellStyle name="20 % - Markeringsfarve2 2 3 7 4" xfId="1167"/>
    <cellStyle name="20 % - Markeringsfarve2 2 3 7 4 2" xfId="11549"/>
    <cellStyle name="20 % - Markeringsfarve2 2 3 7 5" xfId="1168"/>
    <cellStyle name="20 % - Markeringsfarve2 2 3 7 5 2" xfId="11550"/>
    <cellStyle name="20 % - Markeringsfarve2 2 3 7 6" xfId="1169"/>
    <cellStyle name="20 % - Markeringsfarve2 2 3 7 6 2" xfId="11551"/>
    <cellStyle name="20 % - Markeringsfarve2 2 3 7 7" xfId="11546"/>
    <cellStyle name="20 % - Markeringsfarve2 2 3 8" xfId="1170"/>
    <cellStyle name="20 % - Markeringsfarve2 2 3 8 2" xfId="11552"/>
    <cellStyle name="20 % - Markeringsfarve2 2 3 9" xfId="1171"/>
    <cellStyle name="20 % - Markeringsfarve2 2 3 9 2" xfId="11553"/>
    <cellStyle name="20 % - Markeringsfarve2 2 4" xfId="1172"/>
    <cellStyle name="20 % - Markeringsfarve2 2 4 10" xfId="1173"/>
    <cellStyle name="20 % - Markeringsfarve2 2 4 10 2" xfId="11555"/>
    <cellStyle name="20 % - Markeringsfarve2 2 4 11" xfId="1174"/>
    <cellStyle name="20 % - Markeringsfarve2 2 4 11 2" xfId="11556"/>
    <cellStyle name="20 % - Markeringsfarve2 2 4 12" xfId="11554"/>
    <cellStyle name="20 % - Markeringsfarve2 2 4 2" xfId="1175"/>
    <cellStyle name="20 % - Markeringsfarve2 2 4 2 10" xfId="1176"/>
    <cellStyle name="20 % - Markeringsfarve2 2 4 2 10 2" xfId="11558"/>
    <cellStyle name="20 % - Markeringsfarve2 2 4 2 11" xfId="11557"/>
    <cellStyle name="20 % - Markeringsfarve2 2 4 2 2" xfId="1177"/>
    <cellStyle name="20 % - Markeringsfarve2 2 4 2 2 10" xfId="11559"/>
    <cellStyle name="20 % - Markeringsfarve2 2 4 2 2 2" xfId="1178"/>
    <cellStyle name="20 % - Markeringsfarve2 2 4 2 2 2 2" xfId="1179"/>
    <cellStyle name="20 % - Markeringsfarve2 2 4 2 2 2 2 2" xfId="11561"/>
    <cellStyle name="20 % - Markeringsfarve2 2 4 2 2 2 3" xfId="1180"/>
    <cellStyle name="20 % - Markeringsfarve2 2 4 2 2 2 3 2" xfId="11562"/>
    <cellStyle name="20 % - Markeringsfarve2 2 4 2 2 2 4" xfId="1181"/>
    <cellStyle name="20 % - Markeringsfarve2 2 4 2 2 2 4 2" xfId="11563"/>
    <cellStyle name="20 % - Markeringsfarve2 2 4 2 2 2 5" xfId="1182"/>
    <cellStyle name="20 % - Markeringsfarve2 2 4 2 2 2 5 2" xfId="11564"/>
    <cellStyle name="20 % - Markeringsfarve2 2 4 2 2 2 6" xfId="1183"/>
    <cellStyle name="20 % - Markeringsfarve2 2 4 2 2 2 6 2" xfId="11565"/>
    <cellStyle name="20 % - Markeringsfarve2 2 4 2 2 2 7" xfId="11560"/>
    <cellStyle name="20 % - Markeringsfarve2 2 4 2 2 3" xfId="1184"/>
    <cellStyle name="20 % - Markeringsfarve2 2 4 2 2 3 2" xfId="1185"/>
    <cellStyle name="20 % - Markeringsfarve2 2 4 2 2 3 2 2" xfId="11567"/>
    <cellStyle name="20 % - Markeringsfarve2 2 4 2 2 3 3" xfId="1186"/>
    <cellStyle name="20 % - Markeringsfarve2 2 4 2 2 3 3 2" xfId="11568"/>
    <cellStyle name="20 % - Markeringsfarve2 2 4 2 2 3 4" xfId="1187"/>
    <cellStyle name="20 % - Markeringsfarve2 2 4 2 2 3 4 2" xfId="11569"/>
    <cellStyle name="20 % - Markeringsfarve2 2 4 2 2 3 5" xfId="1188"/>
    <cellStyle name="20 % - Markeringsfarve2 2 4 2 2 3 5 2" xfId="11570"/>
    <cellStyle name="20 % - Markeringsfarve2 2 4 2 2 3 6" xfId="1189"/>
    <cellStyle name="20 % - Markeringsfarve2 2 4 2 2 3 6 2" xfId="11571"/>
    <cellStyle name="20 % - Markeringsfarve2 2 4 2 2 3 7" xfId="11566"/>
    <cellStyle name="20 % - Markeringsfarve2 2 4 2 2 4" xfId="1190"/>
    <cellStyle name="20 % - Markeringsfarve2 2 4 2 2 4 2" xfId="1191"/>
    <cellStyle name="20 % - Markeringsfarve2 2 4 2 2 4 2 2" xfId="11573"/>
    <cellStyle name="20 % - Markeringsfarve2 2 4 2 2 4 3" xfId="1192"/>
    <cellStyle name="20 % - Markeringsfarve2 2 4 2 2 4 3 2" xfId="11574"/>
    <cellStyle name="20 % - Markeringsfarve2 2 4 2 2 4 4" xfId="1193"/>
    <cellStyle name="20 % - Markeringsfarve2 2 4 2 2 4 4 2" xfId="11575"/>
    <cellStyle name="20 % - Markeringsfarve2 2 4 2 2 4 5" xfId="1194"/>
    <cellStyle name="20 % - Markeringsfarve2 2 4 2 2 4 5 2" xfId="11576"/>
    <cellStyle name="20 % - Markeringsfarve2 2 4 2 2 4 6" xfId="1195"/>
    <cellStyle name="20 % - Markeringsfarve2 2 4 2 2 4 6 2" xfId="11577"/>
    <cellStyle name="20 % - Markeringsfarve2 2 4 2 2 4 7" xfId="11572"/>
    <cellStyle name="20 % - Markeringsfarve2 2 4 2 2 5" xfId="1196"/>
    <cellStyle name="20 % - Markeringsfarve2 2 4 2 2 5 2" xfId="11578"/>
    <cellStyle name="20 % - Markeringsfarve2 2 4 2 2 6" xfId="1197"/>
    <cellStyle name="20 % - Markeringsfarve2 2 4 2 2 6 2" xfId="11579"/>
    <cellStyle name="20 % - Markeringsfarve2 2 4 2 2 7" xfId="1198"/>
    <cellStyle name="20 % - Markeringsfarve2 2 4 2 2 7 2" xfId="11580"/>
    <cellStyle name="20 % - Markeringsfarve2 2 4 2 2 8" xfId="1199"/>
    <cellStyle name="20 % - Markeringsfarve2 2 4 2 2 8 2" xfId="11581"/>
    <cellStyle name="20 % - Markeringsfarve2 2 4 2 2 9" xfId="1200"/>
    <cellStyle name="20 % - Markeringsfarve2 2 4 2 2 9 2" xfId="11582"/>
    <cellStyle name="20 % - Markeringsfarve2 2 4 2 3" xfId="1201"/>
    <cellStyle name="20 % - Markeringsfarve2 2 4 2 3 2" xfId="1202"/>
    <cellStyle name="20 % - Markeringsfarve2 2 4 2 3 2 2" xfId="11584"/>
    <cellStyle name="20 % - Markeringsfarve2 2 4 2 3 3" xfId="1203"/>
    <cellStyle name="20 % - Markeringsfarve2 2 4 2 3 3 2" xfId="11585"/>
    <cellStyle name="20 % - Markeringsfarve2 2 4 2 3 4" xfId="1204"/>
    <cellStyle name="20 % - Markeringsfarve2 2 4 2 3 4 2" xfId="11586"/>
    <cellStyle name="20 % - Markeringsfarve2 2 4 2 3 5" xfId="1205"/>
    <cellStyle name="20 % - Markeringsfarve2 2 4 2 3 5 2" xfId="11587"/>
    <cellStyle name="20 % - Markeringsfarve2 2 4 2 3 6" xfId="1206"/>
    <cellStyle name="20 % - Markeringsfarve2 2 4 2 3 6 2" xfId="11588"/>
    <cellStyle name="20 % - Markeringsfarve2 2 4 2 3 7" xfId="11583"/>
    <cellStyle name="20 % - Markeringsfarve2 2 4 2 4" xfId="1207"/>
    <cellStyle name="20 % - Markeringsfarve2 2 4 2 4 2" xfId="1208"/>
    <cellStyle name="20 % - Markeringsfarve2 2 4 2 4 2 2" xfId="11590"/>
    <cellStyle name="20 % - Markeringsfarve2 2 4 2 4 3" xfId="1209"/>
    <cellStyle name="20 % - Markeringsfarve2 2 4 2 4 3 2" xfId="11591"/>
    <cellStyle name="20 % - Markeringsfarve2 2 4 2 4 4" xfId="1210"/>
    <cellStyle name="20 % - Markeringsfarve2 2 4 2 4 4 2" xfId="11592"/>
    <cellStyle name="20 % - Markeringsfarve2 2 4 2 4 5" xfId="1211"/>
    <cellStyle name="20 % - Markeringsfarve2 2 4 2 4 5 2" xfId="11593"/>
    <cellStyle name="20 % - Markeringsfarve2 2 4 2 4 6" xfId="1212"/>
    <cellStyle name="20 % - Markeringsfarve2 2 4 2 4 6 2" xfId="11594"/>
    <cellStyle name="20 % - Markeringsfarve2 2 4 2 4 7" xfId="11589"/>
    <cellStyle name="20 % - Markeringsfarve2 2 4 2 5" xfId="1213"/>
    <cellStyle name="20 % - Markeringsfarve2 2 4 2 5 2" xfId="1214"/>
    <cellStyle name="20 % - Markeringsfarve2 2 4 2 5 2 2" xfId="11596"/>
    <cellStyle name="20 % - Markeringsfarve2 2 4 2 5 3" xfId="1215"/>
    <cellStyle name="20 % - Markeringsfarve2 2 4 2 5 3 2" xfId="11597"/>
    <cellStyle name="20 % - Markeringsfarve2 2 4 2 5 4" xfId="1216"/>
    <cellStyle name="20 % - Markeringsfarve2 2 4 2 5 4 2" xfId="11598"/>
    <cellStyle name="20 % - Markeringsfarve2 2 4 2 5 5" xfId="1217"/>
    <cellStyle name="20 % - Markeringsfarve2 2 4 2 5 5 2" xfId="11599"/>
    <cellStyle name="20 % - Markeringsfarve2 2 4 2 5 6" xfId="1218"/>
    <cellStyle name="20 % - Markeringsfarve2 2 4 2 5 6 2" xfId="11600"/>
    <cellStyle name="20 % - Markeringsfarve2 2 4 2 5 7" xfId="11595"/>
    <cellStyle name="20 % - Markeringsfarve2 2 4 2 6" xfId="1219"/>
    <cellStyle name="20 % - Markeringsfarve2 2 4 2 6 2" xfId="11601"/>
    <cellStyle name="20 % - Markeringsfarve2 2 4 2 7" xfId="1220"/>
    <cellStyle name="20 % - Markeringsfarve2 2 4 2 7 2" xfId="11602"/>
    <cellStyle name="20 % - Markeringsfarve2 2 4 2 8" xfId="1221"/>
    <cellStyle name="20 % - Markeringsfarve2 2 4 2 8 2" xfId="11603"/>
    <cellStyle name="20 % - Markeringsfarve2 2 4 2 9" xfId="1222"/>
    <cellStyle name="20 % - Markeringsfarve2 2 4 2 9 2" xfId="11604"/>
    <cellStyle name="20 % - Markeringsfarve2 2 4 3" xfId="1223"/>
    <cellStyle name="20 % - Markeringsfarve2 2 4 3 10" xfId="11605"/>
    <cellStyle name="20 % - Markeringsfarve2 2 4 3 2" xfId="1224"/>
    <cellStyle name="20 % - Markeringsfarve2 2 4 3 2 2" xfId="1225"/>
    <cellStyle name="20 % - Markeringsfarve2 2 4 3 2 2 2" xfId="11607"/>
    <cellStyle name="20 % - Markeringsfarve2 2 4 3 2 3" xfId="1226"/>
    <cellStyle name="20 % - Markeringsfarve2 2 4 3 2 3 2" xfId="11608"/>
    <cellStyle name="20 % - Markeringsfarve2 2 4 3 2 4" xfId="1227"/>
    <cellStyle name="20 % - Markeringsfarve2 2 4 3 2 4 2" xfId="11609"/>
    <cellStyle name="20 % - Markeringsfarve2 2 4 3 2 5" xfId="1228"/>
    <cellStyle name="20 % - Markeringsfarve2 2 4 3 2 5 2" xfId="11610"/>
    <cellStyle name="20 % - Markeringsfarve2 2 4 3 2 6" xfId="1229"/>
    <cellStyle name="20 % - Markeringsfarve2 2 4 3 2 6 2" xfId="11611"/>
    <cellStyle name="20 % - Markeringsfarve2 2 4 3 2 7" xfId="11606"/>
    <cellStyle name="20 % - Markeringsfarve2 2 4 3 3" xfId="1230"/>
    <cellStyle name="20 % - Markeringsfarve2 2 4 3 3 2" xfId="1231"/>
    <cellStyle name="20 % - Markeringsfarve2 2 4 3 3 2 2" xfId="11613"/>
    <cellStyle name="20 % - Markeringsfarve2 2 4 3 3 3" xfId="1232"/>
    <cellStyle name="20 % - Markeringsfarve2 2 4 3 3 3 2" xfId="11614"/>
    <cellStyle name="20 % - Markeringsfarve2 2 4 3 3 4" xfId="1233"/>
    <cellStyle name="20 % - Markeringsfarve2 2 4 3 3 4 2" xfId="11615"/>
    <cellStyle name="20 % - Markeringsfarve2 2 4 3 3 5" xfId="1234"/>
    <cellStyle name="20 % - Markeringsfarve2 2 4 3 3 5 2" xfId="11616"/>
    <cellStyle name="20 % - Markeringsfarve2 2 4 3 3 6" xfId="1235"/>
    <cellStyle name="20 % - Markeringsfarve2 2 4 3 3 6 2" xfId="11617"/>
    <cellStyle name="20 % - Markeringsfarve2 2 4 3 3 7" xfId="11612"/>
    <cellStyle name="20 % - Markeringsfarve2 2 4 3 4" xfId="1236"/>
    <cellStyle name="20 % - Markeringsfarve2 2 4 3 4 2" xfId="1237"/>
    <cellStyle name="20 % - Markeringsfarve2 2 4 3 4 2 2" xfId="11619"/>
    <cellStyle name="20 % - Markeringsfarve2 2 4 3 4 3" xfId="1238"/>
    <cellStyle name="20 % - Markeringsfarve2 2 4 3 4 3 2" xfId="11620"/>
    <cellStyle name="20 % - Markeringsfarve2 2 4 3 4 4" xfId="1239"/>
    <cellStyle name="20 % - Markeringsfarve2 2 4 3 4 4 2" xfId="11621"/>
    <cellStyle name="20 % - Markeringsfarve2 2 4 3 4 5" xfId="1240"/>
    <cellStyle name="20 % - Markeringsfarve2 2 4 3 4 5 2" xfId="11622"/>
    <cellStyle name="20 % - Markeringsfarve2 2 4 3 4 6" xfId="1241"/>
    <cellStyle name="20 % - Markeringsfarve2 2 4 3 4 6 2" xfId="11623"/>
    <cellStyle name="20 % - Markeringsfarve2 2 4 3 4 7" xfId="11618"/>
    <cellStyle name="20 % - Markeringsfarve2 2 4 3 5" xfId="1242"/>
    <cellStyle name="20 % - Markeringsfarve2 2 4 3 5 2" xfId="11624"/>
    <cellStyle name="20 % - Markeringsfarve2 2 4 3 6" xfId="1243"/>
    <cellStyle name="20 % - Markeringsfarve2 2 4 3 6 2" xfId="11625"/>
    <cellStyle name="20 % - Markeringsfarve2 2 4 3 7" xfId="1244"/>
    <cellStyle name="20 % - Markeringsfarve2 2 4 3 7 2" xfId="11626"/>
    <cellStyle name="20 % - Markeringsfarve2 2 4 3 8" xfId="1245"/>
    <cellStyle name="20 % - Markeringsfarve2 2 4 3 8 2" xfId="11627"/>
    <cellStyle name="20 % - Markeringsfarve2 2 4 3 9" xfId="1246"/>
    <cellStyle name="20 % - Markeringsfarve2 2 4 3 9 2" xfId="11628"/>
    <cellStyle name="20 % - Markeringsfarve2 2 4 4" xfId="1247"/>
    <cellStyle name="20 % - Markeringsfarve2 2 4 4 2" xfId="1248"/>
    <cellStyle name="20 % - Markeringsfarve2 2 4 4 2 2" xfId="11630"/>
    <cellStyle name="20 % - Markeringsfarve2 2 4 4 3" xfId="1249"/>
    <cellStyle name="20 % - Markeringsfarve2 2 4 4 3 2" xfId="11631"/>
    <cellStyle name="20 % - Markeringsfarve2 2 4 4 4" xfId="1250"/>
    <cellStyle name="20 % - Markeringsfarve2 2 4 4 4 2" xfId="11632"/>
    <cellStyle name="20 % - Markeringsfarve2 2 4 4 5" xfId="1251"/>
    <cellStyle name="20 % - Markeringsfarve2 2 4 4 5 2" xfId="11633"/>
    <cellStyle name="20 % - Markeringsfarve2 2 4 4 6" xfId="1252"/>
    <cellStyle name="20 % - Markeringsfarve2 2 4 4 6 2" xfId="11634"/>
    <cellStyle name="20 % - Markeringsfarve2 2 4 4 7" xfId="11629"/>
    <cellStyle name="20 % - Markeringsfarve2 2 4 5" xfId="1253"/>
    <cellStyle name="20 % - Markeringsfarve2 2 4 5 2" xfId="1254"/>
    <cellStyle name="20 % - Markeringsfarve2 2 4 5 2 2" xfId="11636"/>
    <cellStyle name="20 % - Markeringsfarve2 2 4 5 3" xfId="1255"/>
    <cellStyle name="20 % - Markeringsfarve2 2 4 5 3 2" xfId="11637"/>
    <cellStyle name="20 % - Markeringsfarve2 2 4 5 4" xfId="1256"/>
    <cellStyle name="20 % - Markeringsfarve2 2 4 5 4 2" xfId="11638"/>
    <cellStyle name="20 % - Markeringsfarve2 2 4 5 5" xfId="1257"/>
    <cellStyle name="20 % - Markeringsfarve2 2 4 5 5 2" xfId="11639"/>
    <cellStyle name="20 % - Markeringsfarve2 2 4 5 6" xfId="1258"/>
    <cellStyle name="20 % - Markeringsfarve2 2 4 5 6 2" xfId="11640"/>
    <cellStyle name="20 % - Markeringsfarve2 2 4 5 7" xfId="11635"/>
    <cellStyle name="20 % - Markeringsfarve2 2 4 6" xfId="1259"/>
    <cellStyle name="20 % - Markeringsfarve2 2 4 6 2" xfId="1260"/>
    <cellStyle name="20 % - Markeringsfarve2 2 4 6 2 2" xfId="11642"/>
    <cellStyle name="20 % - Markeringsfarve2 2 4 6 3" xfId="1261"/>
    <cellStyle name="20 % - Markeringsfarve2 2 4 6 3 2" xfId="11643"/>
    <cellStyle name="20 % - Markeringsfarve2 2 4 6 4" xfId="1262"/>
    <cellStyle name="20 % - Markeringsfarve2 2 4 6 4 2" xfId="11644"/>
    <cellStyle name="20 % - Markeringsfarve2 2 4 6 5" xfId="1263"/>
    <cellStyle name="20 % - Markeringsfarve2 2 4 6 5 2" xfId="11645"/>
    <cellStyle name="20 % - Markeringsfarve2 2 4 6 6" xfId="1264"/>
    <cellStyle name="20 % - Markeringsfarve2 2 4 6 6 2" xfId="11646"/>
    <cellStyle name="20 % - Markeringsfarve2 2 4 6 7" xfId="11641"/>
    <cellStyle name="20 % - Markeringsfarve2 2 4 7" xfId="1265"/>
    <cellStyle name="20 % - Markeringsfarve2 2 4 7 2" xfId="11647"/>
    <cellStyle name="20 % - Markeringsfarve2 2 4 8" xfId="1266"/>
    <cellStyle name="20 % - Markeringsfarve2 2 4 8 2" xfId="11648"/>
    <cellStyle name="20 % - Markeringsfarve2 2 4 9" xfId="1267"/>
    <cellStyle name="20 % - Markeringsfarve2 2 4 9 2" xfId="11649"/>
    <cellStyle name="20 % - Markeringsfarve2 2 5" xfId="1268"/>
    <cellStyle name="20 % - Markeringsfarve2 2 5 10" xfId="1269"/>
    <cellStyle name="20 % - Markeringsfarve2 2 5 10 2" xfId="11651"/>
    <cellStyle name="20 % - Markeringsfarve2 2 5 11" xfId="11650"/>
    <cellStyle name="20 % - Markeringsfarve2 2 5 2" xfId="1270"/>
    <cellStyle name="20 % - Markeringsfarve2 2 5 2 10" xfId="11652"/>
    <cellStyle name="20 % - Markeringsfarve2 2 5 2 2" xfId="1271"/>
    <cellStyle name="20 % - Markeringsfarve2 2 5 2 2 2" xfId="1272"/>
    <cellStyle name="20 % - Markeringsfarve2 2 5 2 2 2 2" xfId="11654"/>
    <cellStyle name="20 % - Markeringsfarve2 2 5 2 2 3" xfId="1273"/>
    <cellStyle name="20 % - Markeringsfarve2 2 5 2 2 3 2" xfId="11655"/>
    <cellStyle name="20 % - Markeringsfarve2 2 5 2 2 4" xfId="1274"/>
    <cellStyle name="20 % - Markeringsfarve2 2 5 2 2 4 2" xfId="11656"/>
    <cellStyle name="20 % - Markeringsfarve2 2 5 2 2 5" xfId="1275"/>
    <cellStyle name="20 % - Markeringsfarve2 2 5 2 2 5 2" xfId="11657"/>
    <cellStyle name="20 % - Markeringsfarve2 2 5 2 2 6" xfId="1276"/>
    <cellStyle name="20 % - Markeringsfarve2 2 5 2 2 6 2" xfId="11658"/>
    <cellStyle name="20 % - Markeringsfarve2 2 5 2 2 7" xfId="11653"/>
    <cellStyle name="20 % - Markeringsfarve2 2 5 2 3" xfId="1277"/>
    <cellStyle name="20 % - Markeringsfarve2 2 5 2 3 2" xfId="1278"/>
    <cellStyle name="20 % - Markeringsfarve2 2 5 2 3 2 2" xfId="11660"/>
    <cellStyle name="20 % - Markeringsfarve2 2 5 2 3 3" xfId="1279"/>
    <cellStyle name="20 % - Markeringsfarve2 2 5 2 3 3 2" xfId="11661"/>
    <cellStyle name="20 % - Markeringsfarve2 2 5 2 3 4" xfId="1280"/>
    <cellStyle name="20 % - Markeringsfarve2 2 5 2 3 4 2" xfId="11662"/>
    <cellStyle name="20 % - Markeringsfarve2 2 5 2 3 5" xfId="1281"/>
    <cellStyle name="20 % - Markeringsfarve2 2 5 2 3 5 2" xfId="11663"/>
    <cellStyle name="20 % - Markeringsfarve2 2 5 2 3 6" xfId="1282"/>
    <cellStyle name="20 % - Markeringsfarve2 2 5 2 3 6 2" xfId="11664"/>
    <cellStyle name="20 % - Markeringsfarve2 2 5 2 3 7" xfId="11659"/>
    <cellStyle name="20 % - Markeringsfarve2 2 5 2 4" xfId="1283"/>
    <cellStyle name="20 % - Markeringsfarve2 2 5 2 4 2" xfId="1284"/>
    <cellStyle name="20 % - Markeringsfarve2 2 5 2 4 2 2" xfId="11666"/>
    <cellStyle name="20 % - Markeringsfarve2 2 5 2 4 3" xfId="1285"/>
    <cellStyle name="20 % - Markeringsfarve2 2 5 2 4 3 2" xfId="11667"/>
    <cellStyle name="20 % - Markeringsfarve2 2 5 2 4 4" xfId="1286"/>
    <cellStyle name="20 % - Markeringsfarve2 2 5 2 4 4 2" xfId="11668"/>
    <cellStyle name="20 % - Markeringsfarve2 2 5 2 4 5" xfId="1287"/>
    <cellStyle name="20 % - Markeringsfarve2 2 5 2 4 5 2" xfId="11669"/>
    <cellStyle name="20 % - Markeringsfarve2 2 5 2 4 6" xfId="1288"/>
    <cellStyle name="20 % - Markeringsfarve2 2 5 2 4 6 2" xfId="11670"/>
    <cellStyle name="20 % - Markeringsfarve2 2 5 2 4 7" xfId="11665"/>
    <cellStyle name="20 % - Markeringsfarve2 2 5 2 5" xfId="1289"/>
    <cellStyle name="20 % - Markeringsfarve2 2 5 2 5 2" xfId="11671"/>
    <cellStyle name="20 % - Markeringsfarve2 2 5 2 6" xfId="1290"/>
    <cellStyle name="20 % - Markeringsfarve2 2 5 2 6 2" xfId="11672"/>
    <cellStyle name="20 % - Markeringsfarve2 2 5 2 7" xfId="1291"/>
    <cellStyle name="20 % - Markeringsfarve2 2 5 2 7 2" xfId="11673"/>
    <cellStyle name="20 % - Markeringsfarve2 2 5 2 8" xfId="1292"/>
    <cellStyle name="20 % - Markeringsfarve2 2 5 2 8 2" xfId="11674"/>
    <cellStyle name="20 % - Markeringsfarve2 2 5 2 9" xfId="1293"/>
    <cellStyle name="20 % - Markeringsfarve2 2 5 2 9 2" xfId="11675"/>
    <cellStyle name="20 % - Markeringsfarve2 2 5 3" xfId="1294"/>
    <cellStyle name="20 % - Markeringsfarve2 2 5 3 2" xfId="1295"/>
    <cellStyle name="20 % - Markeringsfarve2 2 5 3 2 2" xfId="11677"/>
    <cellStyle name="20 % - Markeringsfarve2 2 5 3 3" xfId="1296"/>
    <cellStyle name="20 % - Markeringsfarve2 2 5 3 3 2" xfId="11678"/>
    <cellStyle name="20 % - Markeringsfarve2 2 5 3 4" xfId="1297"/>
    <cellStyle name="20 % - Markeringsfarve2 2 5 3 4 2" xfId="11679"/>
    <cellStyle name="20 % - Markeringsfarve2 2 5 3 5" xfId="1298"/>
    <cellStyle name="20 % - Markeringsfarve2 2 5 3 5 2" xfId="11680"/>
    <cellStyle name="20 % - Markeringsfarve2 2 5 3 6" xfId="1299"/>
    <cellStyle name="20 % - Markeringsfarve2 2 5 3 6 2" xfId="11681"/>
    <cellStyle name="20 % - Markeringsfarve2 2 5 3 7" xfId="11676"/>
    <cellStyle name="20 % - Markeringsfarve2 2 5 4" xfId="1300"/>
    <cellStyle name="20 % - Markeringsfarve2 2 5 4 2" xfId="1301"/>
    <cellStyle name="20 % - Markeringsfarve2 2 5 4 2 2" xfId="11683"/>
    <cellStyle name="20 % - Markeringsfarve2 2 5 4 3" xfId="1302"/>
    <cellStyle name="20 % - Markeringsfarve2 2 5 4 3 2" xfId="11684"/>
    <cellStyle name="20 % - Markeringsfarve2 2 5 4 4" xfId="1303"/>
    <cellStyle name="20 % - Markeringsfarve2 2 5 4 4 2" xfId="11685"/>
    <cellStyle name="20 % - Markeringsfarve2 2 5 4 5" xfId="1304"/>
    <cellStyle name="20 % - Markeringsfarve2 2 5 4 5 2" xfId="11686"/>
    <cellStyle name="20 % - Markeringsfarve2 2 5 4 6" xfId="1305"/>
    <cellStyle name="20 % - Markeringsfarve2 2 5 4 6 2" xfId="11687"/>
    <cellStyle name="20 % - Markeringsfarve2 2 5 4 7" xfId="11682"/>
    <cellStyle name="20 % - Markeringsfarve2 2 5 5" xfId="1306"/>
    <cellStyle name="20 % - Markeringsfarve2 2 5 5 2" xfId="1307"/>
    <cellStyle name="20 % - Markeringsfarve2 2 5 5 2 2" xfId="11689"/>
    <cellStyle name="20 % - Markeringsfarve2 2 5 5 3" xfId="1308"/>
    <cellStyle name="20 % - Markeringsfarve2 2 5 5 3 2" xfId="11690"/>
    <cellStyle name="20 % - Markeringsfarve2 2 5 5 4" xfId="1309"/>
    <cellStyle name="20 % - Markeringsfarve2 2 5 5 4 2" xfId="11691"/>
    <cellStyle name="20 % - Markeringsfarve2 2 5 5 5" xfId="1310"/>
    <cellStyle name="20 % - Markeringsfarve2 2 5 5 5 2" xfId="11692"/>
    <cellStyle name="20 % - Markeringsfarve2 2 5 5 6" xfId="1311"/>
    <cellStyle name="20 % - Markeringsfarve2 2 5 5 6 2" xfId="11693"/>
    <cellStyle name="20 % - Markeringsfarve2 2 5 5 7" xfId="11688"/>
    <cellStyle name="20 % - Markeringsfarve2 2 5 6" xfId="1312"/>
    <cellStyle name="20 % - Markeringsfarve2 2 5 6 2" xfId="11694"/>
    <cellStyle name="20 % - Markeringsfarve2 2 5 7" xfId="1313"/>
    <cellStyle name="20 % - Markeringsfarve2 2 5 7 2" xfId="11695"/>
    <cellStyle name="20 % - Markeringsfarve2 2 5 8" xfId="1314"/>
    <cellStyle name="20 % - Markeringsfarve2 2 5 8 2" xfId="11696"/>
    <cellStyle name="20 % - Markeringsfarve2 2 5 9" xfId="1315"/>
    <cellStyle name="20 % - Markeringsfarve2 2 5 9 2" xfId="11697"/>
    <cellStyle name="20 % - Markeringsfarve2 2 6" xfId="1316"/>
    <cellStyle name="20 % - Markeringsfarve2 2 6 10" xfId="11698"/>
    <cellStyle name="20 % - Markeringsfarve2 2 6 2" xfId="1317"/>
    <cellStyle name="20 % - Markeringsfarve2 2 6 2 2" xfId="1318"/>
    <cellStyle name="20 % - Markeringsfarve2 2 6 2 2 2" xfId="11700"/>
    <cellStyle name="20 % - Markeringsfarve2 2 6 2 3" xfId="1319"/>
    <cellStyle name="20 % - Markeringsfarve2 2 6 2 3 2" xfId="11701"/>
    <cellStyle name="20 % - Markeringsfarve2 2 6 2 4" xfId="1320"/>
    <cellStyle name="20 % - Markeringsfarve2 2 6 2 4 2" xfId="11702"/>
    <cellStyle name="20 % - Markeringsfarve2 2 6 2 5" xfId="1321"/>
    <cellStyle name="20 % - Markeringsfarve2 2 6 2 5 2" xfId="11703"/>
    <cellStyle name="20 % - Markeringsfarve2 2 6 2 6" xfId="1322"/>
    <cellStyle name="20 % - Markeringsfarve2 2 6 2 6 2" xfId="11704"/>
    <cellStyle name="20 % - Markeringsfarve2 2 6 2 7" xfId="11699"/>
    <cellStyle name="20 % - Markeringsfarve2 2 6 3" xfId="1323"/>
    <cellStyle name="20 % - Markeringsfarve2 2 6 3 2" xfId="1324"/>
    <cellStyle name="20 % - Markeringsfarve2 2 6 3 2 2" xfId="11706"/>
    <cellStyle name="20 % - Markeringsfarve2 2 6 3 3" xfId="1325"/>
    <cellStyle name="20 % - Markeringsfarve2 2 6 3 3 2" xfId="11707"/>
    <cellStyle name="20 % - Markeringsfarve2 2 6 3 4" xfId="1326"/>
    <cellStyle name="20 % - Markeringsfarve2 2 6 3 4 2" xfId="11708"/>
    <cellStyle name="20 % - Markeringsfarve2 2 6 3 5" xfId="1327"/>
    <cellStyle name="20 % - Markeringsfarve2 2 6 3 5 2" xfId="11709"/>
    <cellStyle name="20 % - Markeringsfarve2 2 6 3 6" xfId="1328"/>
    <cellStyle name="20 % - Markeringsfarve2 2 6 3 6 2" xfId="11710"/>
    <cellStyle name="20 % - Markeringsfarve2 2 6 3 7" xfId="11705"/>
    <cellStyle name="20 % - Markeringsfarve2 2 6 4" xfId="1329"/>
    <cellStyle name="20 % - Markeringsfarve2 2 6 4 2" xfId="1330"/>
    <cellStyle name="20 % - Markeringsfarve2 2 6 4 2 2" xfId="11712"/>
    <cellStyle name="20 % - Markeringsfarve2 2 6 4 3" xfId="1331"/>
    <cellStyle name="20 % - Markeringsfarve2 2 6 4 3 2" xfId="11713"/>
    <cellStyle name="20 % - Markeringsfarve2 2 6 4 4" xfId="1332"/>
    <cellStyle name="20 % - Markeringsfarve2 2 6 4 4 2" xfId="11714"/>
    <cellStyle name="20 % - Markeringsfarve2 2 6 4 5" xfId="1333"/>
    <cellStyle name="20 % - Markeringsfarve2 2 6 4 5 2" xfId="11715"/>
    <cellStyle name="20 % - Markeringsfarve2 2 6 4 6" xfId="1334"/>
    <cellStyle name="20 % - Markeringsfarve2 2 6 4 6 2" xfId="11716"/>
    <cellStyle name="20 % - Markeringsfarve2 2 6 4 7" xfId="11711"/>
    <cellStyle name="20 % - Markeringsfarve2 2 6 5" xfId="1335"/>
    <cellStyle name="20 % - Markeringsfarve2 2 6 5 2" xfId="11717"/>
    <cellStyle name="20 % - Markeringsfarve2 2 6 6" xfId="1336"/>
    <cellStyle name="20 % - Markeringsfarve2 2 6 6 2" xfId="11718"/>
    <cellStyle name="20 % - Markeringsfarve2 2 6 7" xfId="1337"/>
    <cellStyle name="20 % - Markeringsfarve2 2 6 7 2" xfId="11719"/>
    <cellStyle name="20 % - Markeringsfarve2 2 6 8" xfId="1338"/>
    <cellStyle name="20 % - Markeringsfarve2 2 6 8 2" xfId="11720"/>
    <cellStyle name="20 % - Markeringsfarve2 2 6 9" xfId="1339"/>
    <cellStyle name="20 % - Markeringsfarve2 2 6 9 2" xfId="11721"/>
    <cellStyle name="20 % - Markeringsfarve2 2 7" xfId="1340"/>
    <cellStyle name="20 % - Markeringsfarve2 2 7 2" xfId="1341"/>
    <cellStyle name="20 % - Markeringsfarve2 2 7 2 2" xfId="11723"/>
    <cellStyle name="20 % - Markeringsfarve2 2 7 3" xfId="1342"/>
    <cellStyle name="20 % - Markeringsfarve2 2 7 3 2" xfId="11724"/>
    <cellStyle name="20 % - Markeringsfarve2 2 7 4" xfId="1343"/>
    <cellStyle name="20 % - Markeringsfarve2 2 7 4 2" xfId="11725"/>
    <cellStyle name="20 % - Markeringsfarve2 2 7 5" xfId="1344"/>
    <cellStyle name="20 % - Markeringsfarve2 2 7 5 2" xfId="11726"/>
    <cellStyle name="20 % - Markeringsfarve2 2 7 6" xfId="1345"/>
    <cellStyle name="20 % - Markeringsfarve2 2 7 6 2" xfId="11727"/>
    <cellStyle name="20 % - Markeringsfarve2 2 7 7" xfId="11722"/>
    <cellStyle name="20 % - Markeringsfarve2 2 8" xfId="1346"/>
    <cellStyle name="20 % - Markeringsfarve2 2 8 2" xfId="1347"/>
    <cellStyle name="20 % - Markeringsfarve2 2 8 2 2" xfId="11729"/>
    <cellStyle name="20 % - Markeringsfarve2 2 8 3" xfId="1348"/>
    <cellStyle name="20 % - Markeringsfarve2 2 8 3 2" xfId="11730"/>
    <cellStyle name="20 % - Markeringsfarve2 2 8 4" xfId="1349"/>
    <cellStyle name="20 % - Markeringsfarve2 2 8 4 2" xfId="11731"/>
    <cellStyle name="20 % - Markeringsfarve2 2 8 5" xfId="1350"/>
    <cellStyle name="20 % - Markeringsfarve2 2 8 5 2" xfId="11732"/>
    <cellStyle name="20 % - Markeringsfarve2 2 8 6" xfId="1351"/>
    <cellStyle name="20 % - Markeringsfarve2 2 8 6 2" xfId="11733"/>
    <cellStyle name="20 % - Markeringsfarve2 2 8 7" xfId="11728"/>
    <cellStyle name="20 % - Markeringsfarve2 2 9" xfId="1352"/>
    <cellStyle name="20 % - Markeringsfarve2 2 9 2" xfId="1353"/>
    <cellStyle name="20 % - Markeringsfarve2 2 9 2 2" xfId="11735"/>
    <cellStyle name="20 % - Markeringsfarve2 2 9 3" xfId="1354"/>
    <cellStyle name="20 % - Markeringsfarve2 2 9 3 2" xfId="11736"/>
    <cellStyle name="20 % - Markeringsfarve2 2 9 4" xfId="1355"/>
    <cellStyle name="20 % - Markeringsfarve2 2 9 4 2" xfId="11737"/>
    <cellStyle name="20 % - Markeringsfarve2 2 9 5" xfId="1356"/>
    <cellStyle name="20 % - Markeringsfarve2 2 9 5 2" xfId="11738"/>
    <cellStyle name="20 % - Markeringsfarve2 2 9 6" xfId="1357"/>
    <cellStyle name="20 % - Markeringsfarve2 2 9 6 2" xfId="11739"/>
    <cellStyle name="20 % - Markeringsfarve2 2 9 7" xfId="11734"/>
    <cellStyle name="20 % - Markeringsfarve2 2_Budget" xfId="1358"/>
    <cellStyle name="20 % - Markeringsfarve2 3" xfId="1359"/>
    <cellStyle name="20 % - Markeringsfarve2 3 2" xfId="1360"/>
    <cellStyle name="20 % - Markeringsfarve2 3 2 10" xfId="11740"/>
    <cellStyle name="20 % - Markeringsfarve2 3 2 2" xfId="1361"/>
    <cellStyle name="20 % - Markeringsfarve2 3 2 2 2" xfId="1362"/>
    <cellStyle name="20 % - Markeringsfarve2 3 2 2 2 2" xfId="1363"/>
    <cellStyle name="20 % - Markeringsfarve2 3 2 2 2 2 2" xfId="11743"/>
    <cellStyle name="20 % - Markeringsfarve2 3 2 2 2 3" xfId="1364"/>
    <cellStyle name="20 % - Markeringsfarve2 3 2 2 2 3 2" xfId="11744"/>
    <cellStyle name="20 % - Markeringsfarve2 3 2 2 2 4" xfId="1365"/>
    <cellStyle name="20 % - Markeringsfarve2 3 2 2 2 4 2" xfId="11745"/>
    <cellStyle name="20 % - Markeringsfarve2 3 2 2 2 5" xfId="1366"/>
    <cellStyle name="20 % - Markeringsfarve2 3 2 2 2 5 2" xfId="11746"/>
    <cellStyle name="20 % - Markeringsfarve2 3 2 2 2 6" xfId="1367"/>
    <cellStyle name="20 % - Markeringsfarve2 3 2 2 2 6 2" xfId="11747"/>
    <cellStyle name="20 % - Markeringsfarve2 3 2 2 2 7" xfId="11742"/>
    <cellStyle name="20 % - Markeringsfarve2 3 2 2 3" xfId="1368"/>
    <cellStyle name="20 % - Markeringsfarve2 3 2 2 3 2" xfId="11748"/>
    <cellStyle name="20 % - Markeringsfarve2 3 2 2 4" xfId="1369"/>
    <cellStyle name="20 % - Markeringsfarve2 3 2 2 4 2" xfId="11749"/>
    <cellStyle name="20 % - Markeringsfarve2 3 2 2 5" xfId="1370"/>
    <cellStyle name="20 % - Markeringsfarve2 3 2 2 5 2" xfId="11750"/>
    <cellStyle name="20 % - Markeringsfarve2 3 2 2 6" xfId="1371"/>
    <cellStyle name="20 % - Markeringsfarve2 3 2 2 6 2" xfId="11751"/>
    <cellStyle name="20 % - Markeringsfarve2 3 2 2 7" xfId="1372"/>
    <cellStyle name="20 % - Markeringsfarve2 3 2 2 7 2" xfId="11752"/>
    <cellStyle name="20 % - Markeringsfarve2 3 2 2 8" xfId="11741"/>
    <cellStyle name="20 % - Markeringsfarve2 3 2 3" xfId="1373"/>
    <cellStyle name="20 % - Markeringsfarve2 3 2 3 2" xfId="1374"/>
    <cellStyle name="20 % - Markeringsfarve2 3 2 3 2 2" xfId="11754"/>
    <cellStyle name="20 % - Markeringsfarve2 3 2 3 3" xfId="1375"/>
    <cellStyle name="20 % - Markeringsfarve2 3 2 3 3 2" xfId="11755"/>
    <cellStyle name="20 % - Markeringsfarve2 3 2 3 4" xfId="1376"/>
    <cellStyle name="20 % - Markeringsfarve2 3 2 3 4 2" xfId="11756"/>
    <cellStyle name="20 % - Markeringsfarve2 3 2 3 5" xfId="1377"/>
    <cellStyle name="20 % - Markeringsfarve2 3 2 3 5 2" xfId="11757"/>
    <cellStyle name="20 % - Markeringsfarve2 3 2 3 6" xfId="1378"/>
    <cellStyle name="20 % - Markeringsfarve2 3 2 3 6 2" xfId="11758"/>
    <cellStyle name="20 % - Markeringsfarve2 3 2 3 7" xfId="11753"/>
    <cellStyle name="20 % - Markeringsfarve2 3 2 4" xfId="1379"/>
    <cellStyle name="20 % - Markeringsfarve2 3 2 4 2" xfId="11759"/>
    <cellStyle name="20 % - Markeringsfarve2 3 2 5" xfId="1380"/>
    <cellStyle name="20 % - Markeringsfarve2 3 2 5 2" xfId="11760"/>
    <cellStyle name="20 % - Markeringsfarve2 3 2 6" xfId="1381"/>
    <cellStyle name="20 % - Markeringsfarve2 3 2 6 2" xfId="11761"/>
    <cellStyle name="20 % - Markeringsfarve2 3 2 7" xfId="1382"/>
    <cellStyle name="20 % - Markeringsfarve2 3 2 7 2" xfId="11762"/>
    <cellStyle name="20 % - Markeringsfarve2 3 2 8" xfId="1383"/>
    <cellStyle name="20 % - Markeringsfarve2 3 2 8 2" xfId="11763"/>
    <cellStyle name="20 % - Markeringsfarve2 3 2 9" xfId="1384"/>
    <cellStyle name="20 % - Markeringsfarve2 3 3" xfId="1385"/>
    <cellStyle name="20 % - Markeringsfarve2 3 3 2" xfId="11764"/>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1" xfId="11765"/>
    <cellStyle name="20 % - Markeringsfarve2 6 2" xfId="1392"/>
    <cellStyle name="20 % - Markeringsfarve2 6 2 2" xfId="1393"/>
    <cellStyle name="20 % - Markeringsfarve2 6 2 2 2" xfId="1394"/>
    <cellStyle name="20 % - Markeringsfarve2 6 2 2 2 2" xfId="11769"/>
    <cellStyle name="20 % - Markeringsfarve2 6 2 2 3" xfId="1395"/>
    <cellStyle name="20 % - Markeringsfarve2 6 2 2 3 2" xfId="11770"/>
    <cellStyle name="20 % - Markeringsfarve2 6 2 2 4" xfId="1396"/>
    <cellStyle name="20 % - Markeringsfarve2 6 2 2 4 2" xfId="11771"/>
    <cellStyle name="20 % - Markeringsfarve2 6 2 2 5" xfId="1397"/>
    <cellStyle name="20 % - Markeringsfarve2 6 2 2 5 2" xfId="11772"/>
    <cellStyle name="20 % - Markeringsfarve2 6 2 2 6" xfId="1398"/>
    <cellStyle name="20 % - Markeringsfarve2 6 2 2 6 2" xfId="11773"/>
    <cellStyle name="20 % - Markeringsfarve2 6 2 2 7" xfId="11768"/>
    <cellStyle name="20 % - Markeringsfarve2 6 2 3" xfId="1399"/>
    <cellStyle name="20 % - Markeringsfarve2 6 2 3 2" xfId="1400"/>
    <cellStyle name="20 % - Markeringsfarve2 6 2 3 2 2" xfId="11775"/>
    <cellStyle name="20 % - Markeringsfarve2 6 2 3 3" xfId="1401"/>
    <cellStyle name="20 % - Markeringsfarve2 6 2 3 3 2" xfId="11776"/>
    <cellStyle name="20 % - Markeringsfarve2 6 2 3 4" xfId="1402"/>
    <cellStyle name="20 % - Markeringsfarve2 6 2 3 4 2" xfId="11777"/>
    <cellStyle name="20 % - Markeringsfarve2 6 2 3 5" xfId="1403"/>
    <cellStyle name="20 % - Markeringsfarve2 6 2 3 5 2" xfId="11778"/>
    <cellStyle name="20 % - Markeringsfarve2 6 2 3 6" xfId="1404"/>
    <cellStyle name="20 % - Markeringsfarve2 6 2 3 6 2" xfId="11779"/>
    <cellStyle name="20 % - Markeringsfarve2 6 2 3 7" xfId="11774"/>
    <cellStyle name="20 % - Markeringsfarve2 6 2 4" xfId="1405"/>
    <cellStyle name="20 % - Markeringsfarve2 6 2 4 2" xfId="11780"/>
    <cellStyle name="20 % - Markeringsfarve2 6 2 5" xfId="1406"/>
    <cellStyle name="20 % - Markeringsfarve2 6 2 5 2" xfId="11781"/>
    <cellStyle name="20 % - Markeringsfarve2 6 2 6" xfId="1407"/>
    <cellStyle name="20 % - Markeringsfarve2 6 2 6 2" xfId="11782"/>
    <cellStyle name="20 % - Markeringsfarve2 6 2 7" xfId="1408"/>
    <cellStyle name="20 % - Markeringsfarve2 6 2 7 2" xfId="11783"/>
    <cellStyle name="20 % - Markeringsfarve2 6 2 8" xfId="1409"/>
    <cellStyle name="20 % - Markeringsfarve2 6 2 8 2" xfId="11784"/>
    <cellStyle name="20 % - Markeringsfarve2 6 2 9" xfId="11767"/>
    <cellStyle name="20 % - Markeringsfarve2 6 3" xfId="1410"/>
    <cellStyle name="20 % - Markeringsfarve2 6 4" xfId="1411"/>
    <cellStyle name="20 % - Markeringsfarve2 6 4 2" xfId="1412"/>
    <cellStyle name="20 % - Markeringsfarve2 6 4 2 2" xfId="11786"/>
    <cellStyle name="20 % - Markeringsfarve2 6 4 3" xfId="1413"/>
    <cellStyle name="20 % - Markeringsfarve2 6 4 3 2" xfId="11787"/>
    <cellStyle name="20 % - Markeringsfarve2 6 4 4" xfId="1414"/>
    <cellStyle name="20 % - Markeringsfarve2 6 4 4 2" xfId="11788"/>
    <cellStyle name="20 % - Markeringsfarve2 6 4 5" xfId="1415"/>
    <cellStyle name="20 % - Markeringsfarve2 6 4 5 2" xfId="11789"/>
    <cellStyle name="20 % - Markeringsfarve2 6 4 6" xfId="1416"/>
    <cellStyle name="20 % - Markeringsfarve2 6 4 6 2" xfId="11790"/>
    <cellStyle name="20 % - Markeringsfarve2 6 4 7" xfId="11785"/>
    <cellStyle name="20 % - Markeringsfarve2 6 5" xfId="1417"/>
    <cellStyle name="20 % - Markeringsfarve2 6 5 2" xfId="1418"/>
    <cellStyle name="20 % - Markeringsfarve2 6 5 2 2" xfId="11792"/>
    <cellStyle name="20 % - Markeringsfarve2 6 5 3" xfId="1419"/>
    <cellStyle name="20 % - Markeringsfarve2 6 5 3 2" xfId="11793"/>
    <cellStyle name="20 % - Markeringsfarve2 6 5 4" xfId="1420"/>
    <cellStyle name="20 % - Markeringsfarve2 6 5 4 2" xfId="11794"/>
    <cellStyle name="20 % - Markeringsfarve2 6 5 5" xfId="1421"/>
    <cellStyle name="20 % - Markeringsfarve2 6 5 5 2" xfId="11795"/>
    <cellStyle name="20 % - Markeringsfarve2 6 5 6" xfId="1422"/>
    <cellStyle name="20 % - Markeringsfarve2 6 5 6 2" xfId="11796"/>
    <cellStyle name="20 % - Markeringsfarve2 6 5 7" xfId="11791"/>
    <cellStyle name="20 % - Markeringsfarve2 6 6" xfId="1423"/>
    <cellStyle name="20 % - Markeringsfarve2 6 6 2" xfId="11797"/>
    <cellStyle name="20 % - Markeringsfarve2 6 7" xfId="1424"/>
    <cellStyle name="20 % - Markeringsfarve2 6 7 2" xfId="11798"/>
    <cellStyle name="20 % - Markeringsfarve2 6 8" xfId="1425"/>
    <cellStyle name="20 % - Markeringsfarve2 6 8 2" xfId="11799"/>
    <cellStyle name="20 % - Markeringsfarve2 6 9" xfId="1426"/>
    <cellStyle name="20 % - Markeringsfarve2 6 9 2" xfId="11800"/>
    <cellStyle name="20 % - Markeringsfarve2 7" xfId="1427"/>
    <cellStyle name="20 % - Markeringsfarve2 8" xfId="1428"/>
    <cellStyle name="20 % - Markeringsfarve2 9" xfId="1429"/>
    <cellStyle name="20 % - Markeringsfarve3" xfId="1430" builtinId="38" customBuiltin="1"/>
    <cellStyle name="20 % - Markeringsfarve3 10" xfId="1431"/>
    <cellStyle name="20 % - Markeringsfarve3 11" xfId="1432"/>
    <cellStyle name="20 % - Markeringsfarve3 11 2" xfId="1433"/>
    <cellStyle name="20 % - Markeringsfarve3 11 2 2" xfId="11802"/>
    <cellStyle name="20 % - Markeringsfarve3 11 3" xfId="11801"/>
    <cellStyle name="20 % - Markeringsfarve3 12" xfId="1434"/>
    <cellStyle name="20 % - Markeringsfarve3 12 2" xfId="11803"/>
    <cellStyle name="20 % - Markeringsfarve3 13" xfId="1435"/>
    <cellStyle name="20 % - Markeringsfarve3 13 2" xfId="11804"/>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9" xfId="1441"/>
    <cellStyle name="20 % - Markeringsfarve3 19 2" xfId="11806"/>
    <cellStyle name="20 % - Markeringsfarve3 2" xfId="1442"/>
    <cellStyle name="20 % - Markeringsfarve3 2 10" xfId="1443"/>
    <cellStyle name="20 % - Markeringsfarve3 2 10 2" xfId="11807"/>
    <cellStyle name="20 % - Markeringsfarve3 2 11" xfId="1444"/>
    <cellStyle name="20 % - Markeringsfarve3 2 11 2" xfId="11808"/>
    <cellStyle name="20 % - Markeringsfarve3 2 12" xfId="1445"/>
    <cellStyle name="20 % - Markeringsfarve3 2 12 2" xfId="11809"/>
    <cellStyle name="20 % - Markeringsfarve3 2 13" xfId="1446"/>
    <cellStyle name="20 % - Markeringsfarve3 2 13 2" xfId="11810"/>
    <cellStyle name="20 % - Markeringsfarve3 2 14" xfId="1447"/>
    <cellStyle name="20 % - Markeringsfarve3 2 14 2" xfId="11811"/>
    <cellStyle name="20 % - Markeringsfarve3 2 15" xfId="1448"/>
    <cellStyle name="20 % - Markeringsfarve3 2 15 2" xfId="11812"/>
    <cellStyle name="20 % - Markeringsfarve3 2 16" xfId="1449"/>
    <cellStyle name="20 % - Markeringsfarve3 2 17" xfId="1450"/>
    <cellStyle name="20 % - Markeringsfarve3 2 17 2" xfId="11813"/>
    <cellStyle name="20 % - Markeringsfarve3 2 2" xfId="1451"/>
    <cellStyle name="20 % - Markeringsfarve3 2 2 10" xfId="1452"/>
    <cellStyle name="20 % - Markeringsfarve3 2 2 10 2" xfId="11815"/>
    <cellStyle name="20 % - Markeringsfarve3 2 2 11" xfId="1453"/>
    <cellStyle name="20 % - Markeringsfarve3 2 2 11 2" xfId="11816"/>
    <cellStyle name="20 % - Markeringsfarve3 2 2 12" xfId="1454"/>
    <cellStyle name="20 % - Markeringsfarve3 2 2 12 2" xfId="11817"/>
    <cellStyle name="20 % - Markeringsfarve3 2 2 13" xfId="1455"/>
    <cellStyle name="20 % - Markeringsfarve3 2 2 13 2" xfId="11818"/>
    <cellStyle name="20 % - Markeringsfarve3 2 2 14" xfId="1456"/>
    <cellStyle name="20 % - Markeringsfarve3 2 2 15" xfId="11814"/>
    <cellStyle name="20 % - Markeringsfarve3 2 2 2" xfId="1457"/>
    <cellStyle name="20 % - Markeringsfarve3 2 2 2 10" xfId="1458"/>
    <cellStyle name="20 % - Markeringsfarve3 2 2 2 10 2" xfId="11820"/>
    <cellStyle name="20 % - Markeringsfarve3 2 2 2 11" xfId="1459"/>
    <cellStyle name="20 % - Markeringsfarve3 2 2 2 11 2" xfId="11821"/>
    <cellStyle name="20 % - Markeringsfarve3 2 2 2 12" xfId="1460"/>
    <cellStyle name="20 % - Markeringsfarve3 2 2 2 12 2" xfId="11822"/>
    <cellStyle name="20 % - Markeringsfarve3 2 2 2 13" xfId="11819"/>
    <cellStyle name="20 % - Markeringsfarve3 2 2 2 2" xfId="1461"/>
    <cellStyle name="20 % - Markeringsfarve3 2 2 2 2 10" xfId="1462"/>
    <cellStyle name="20 % - Markeringsfarve3 2 2 2 2 10 2" xfId="11824"/>
    <cellStyle name="20 % - Markeringsfarve3 2 2 2 2 11" xfId="1463"/>
    <cellStyle name="20 % - Markeringsfarve3 2 2 2 2 11 2" xfId="11825"/>
    <cellStyle name="20 % - Markeringsfarve3 2 2 2 2 12" xfId="11823"/>
    <cellStyle name="20 % - Markeringsfarve3 2 2 2 2 2" xfId="1464"/>
    <cellStyle name="20 % - Markeringsfarve3 2 2 2 2 2 10" xfId="1465"/>
    <cellStyle name="20 % - Markeringsfarve3 2 2 2 2 2 10 2" xfId="11827"/>
    <cellStyle name="20 % - Markeringsfarve3 2 2 2 2 2 11" xfId="11826"/>
    <cellStyle name="20 % - Markeringsfarve3 2 2 2 2 2 2" xfId="1466"/>
    <cellStyle name="20 % - Markeringsfarve3 2 2 2 2 2 2 2" xfId="1467"/>
    <cellStyle name="20 % - Markeringsfarve3 2 2 2 2 2 2 2 2" xfId="11829"/>
    <cellStyle name="20 % - Markeringsfarve3 2 2 2 2 2 2 3" xfId="1468"/>
    <cellStyle name="20 % - Markeringsfarve3 2 2 2 2 2 2 3 2" xfId="11830"/>
    <cellStyle name="20 % - Markeringsfarve3 2 2 2 2 2 2 4" xfId="1469"/>
    <cellStyle name="20 % - Markeringsfarve3 2 2 2 2 2 2 4 2" xfId="11831"/>
    <cellStyle name="20 % - Markeringsfarve3 2 2 2 2 2 2 5" xfId="1470"/>
    <cellStyle name="20 % - Markeringsfarve3 2 2 2 2 2 2 5 2" xfId="11832"/>
    <cellStyle name="20 % - Markeringsfarve3 2 2 2 2 2 2 6" xfId="1471"/>
    <cellStyle name="20 % - Markeringsfarve3 2 2 2 2 2 2 6 2" xfId="11833"/>
    <cellStyle name="20 % - Markeringsfarve3 2 2 2 2 2 2 7" xfId="11828"/>
    <cellStyle name="20 % - Markeringsfarve3 2 2 2 2 2 3" xfId="1472"/>
    <cellStyle name="20 % - Markeringsfarve3 2 2 2 2 2 3 2" xfId="1473"/>
    <cellStyle name="20 % - Markeringsfarve3 2 2 2 2 2 3 2 2" xfId="11835"/>
    <cellStyle name="20 % - Markeringsfarve3 2 2 2 2 2 3 3" xfId="1474"/>
    <cellStyle name="20 % - Markeringsfarve3 2 2 2 2 2 3 3 2" xfId="11836"/>
    <cellStyle name="20 % - Markeringsfarve3 2 2 2 2 2 3 4" xfId="1475"/>
    <cellStyle name="20 % - Markeringsfarve3 2 2 2 2 2 3 4 2" xfId="11837"/>
    <cellStyle name="20 % - Markeringsfarve3 2 2 2 2 2 3 5" xfId="1476"/>
    <cellStyle name="20 % - Markeringsfarve3 2 2 2 2 2 3 5 2" xfId="11838"/>
    <cellStyle name="20 % - Markeringsfarve3 2 2 2 2 2 3 6" xfId="1477"/>
    <cellStyle name="20 % - Markeringsfarve3 2 2 2 2 2 3 6 2" xfId="11839"/>
    <cellStyle name="20 % - Markeringsfarve3 2 2 2 2 2 3 7" xfId="11834"/>
    <cellStyle name="20 % - Markeringsfarve3 2 2 2 2 2 4" xfId="1478"/>
    <cellStyle name="20 % - Markeringsfarve3 2 2 2 2 2 4 2" xfId="1479"/>
    <cellStyle name="20 % - Markeringsfarve3 2 2 2 2 2 4 2 2" xfId="11841"/>
    <cellStyle name="20 % - Markeringsfarve3 2 2 2 2 2 4 3" xfId="1480"/>
    <cellStyle name="20 % - Markeringsfarve3 2 2 2 2 2 4 3 2" xfId="11842"/>
    <cellStyle name="20 % - Markeringsfarve3 2 2 2 2 2 4 4" xfId="1481"/>
    <cellStyle name="20 % - Markeringsfarve3 2 2 2 2 2 4 4 2" xfId="11843"/>
    <cellStyle name="20 % - Markeringsfarve3 2 2 2 2 2 4 5" xfId="1482"/>
    <cellStyle name="20 % - Markeringsfarve3 2 2 2 2 2 4 5 2" xfId="11844"/>
    <cellStyle name="20 % - Markeringsfarve3 2 2 2 2 2 4 6" xfId="1483"/>
    <cellStyle name="20 % - Markeringsfarve3 2 2 2 2 2 4 6 2" xfId="11845"/>
    <cellStyle name="20 % - Markeringsfarve3 2 2 2 2 2 4 7" xfId="11840"/>
    <cellStyle name="20 % - Markeringsfarve3 2 2 2 2 2 5" xfId="1484"/>
    <cellStyle name="20 % - Markeringsfarve3 2 2 2 2 2 5 2" xfId="1485"/>
    <cellStyle name="20 % - Markeringsfarve3 2 2 2 2 2 5 2 2" xfId="11847"/>
    <cellStyle name="20 % - Markeringsfarve3 2 2 2 2 2 5 3" xfId="1486"/>
    <cellStyle name="20 % - Markeringsfarve3 2 2 2 2 2 5 3 2" xfId="11848"/>
    <cellStyle name="20 % - Markeringsfarve3 2 2 2 2 2 5 4" xfId="1487"/>
    <cellStyle name="20 % - Markeringsfarve3 2 2 2 2 2 5 4 2" xfId="11849"/>
    <cellStyle name="20 % - Markeringsfarve3 2 2 2 2 2 5 5" xfId="1488"/>
    <cellStyle name="20 % - Markeringsfarve3 2 2 2 2 2 5 5 2" xfId="11850"/>
    <cellStyle name="20 % - Markeringsfarve3 2 2 2 2 2 5 6" xfId="1489"/>
    <cellStyle name="20 % - Markeringsfarve3 2 2 2 2 2 5 6 2" xfId="11851"/>
    <cellStyle name="20 % - Markeringsfarve3 2 2 2 2 2 5 7" xfId="11846"/>
    <cellStyle name="20 % - Markeringsfarve3 2 2 2 2 2 6" xfId="1490"/>
    <cellStyle name="20 % - Markeringsfarve3 2 2 2 2 2 6 2" xfId="11852"/>
    <cellStyle name="20 % - Markeringsfarve3 2 2 2 2 2 7" xfId="1491"/>
    <cellStyle name="20 % - Markeringsfarve3 2 2 2 2 2 7 2" xfId="11853"/>
    <cellStyle name="20 % - Markeringsfarve3 2 2 2 2 2 8" xfId="1492"/>
    <cellStyle name="20 % - Markeringsfarve3 2 2 2 2 2 8 2" xfId="11854"/>
    <cellStyle name="20 % - Markeringsfarve3 2 2 2 2 2 9" xfId="1493"/>
    <cellStyle name="20 % - Markeringsfarve3 2 2 2 2 2 9 2" xfId="11855"/>
    <cellStyle name="20 % - Markeringsfarve3 2 2 2 2 3" xfId="1494"/>
    <cellStyle name="20 % - Markeringsfarve3 2 2 2 2 3 2" xfId="1495"/>
    <cellStyle name="20 % - Markeringsfarve3 2 2 2 2 3 2 2" xfId="11857"/>
    <cellStyle name="20 % - Markeringsfarve3 2 2 2 2 3 3" xfId="1496"/>
    <cellStyle name="20 % - Markeringsfarve3 2 2 2 2 3 3 2" xfId="11858"/>
    <cellStyle name="20 % - Markeringsfarve3 2 2 2 2 3 4" xfId="1497"/>
    <cellStyle name="20 % - Markeringsfarve3 2 2 2 2 3 4 2" xfId="11859"/>
    <cellStyle name="20 % - Markeringsfarve3 2 2 2 2 3 5" xfId="1498"/>
    <cellStyle name="20 % - Markeringsfarve3 2 2 2 2 3 5 2" xfId="11860"/>
    <cellStyle name="20 % - Markeringsfarve3 2 2 2 2 3 6" xfId="1499"/>
    <cellStyle name="20 % - Markeringsfarve3 2 2 2 2 3 6 2" xfId="11861"/>
    <cellStyle name="20 % - Markeringsfarve3 2 2 2 2 3 7" xfId="11856"/>
    <cellStyle name="20 % - Markeringsfarve3 2 2 2 2 4" xfId="1500"/>
    <cellStyle name="20 % - Markeringsfarve3 2 2 2 2 4 2" xfId="1501"/>
    <cellStyle name="20 % - Markeringsfarve3 2 2 2 2 4 2 2" xfId="11863"/>
    <cellStyle name="20 % - Markeringsfarve3 2 2 2 2 4 3" xfId="1502"/>
    <cellStyle name="20 % - Markeringsfarve3 2 2 2 2 4 3 2" xfId="11864"/>
    <cellStyle name="20 % - Markeringsfarve3 2 2 2 2 4 4" xfId="1503"/>
    <cellStyle name="20 % - Markeringsfarve3 2 2 2 2 4 4 2" xfId="11865"/>
    <cellStyle name="20 % - Markeringsfarve3 2 2 2 2 4 5" xfId="1504"/>
    <cellStyle name="20 % - Markeringsfarve3 2 2 2 2 4 5 2" xfId="11866"/>
    <cellStyle name="20 % - Markeringsfarve3 2 2 2 2 4 6" xfId="1505"/>
    <cellStyle name="20 % - Markeringsfarve3 2 2 2 2 4 6 2" xfId="11867"/>
    <cellStyle name="20 % - Markeringsfarve3 2 2 2 2 4 7" xfId="11862"/>
    <cellStyle name="20 % - Markeringsfarve3 2 2 2 2 5" xfId="1506"/>
    <cellStyle name="20 % - Markeringsfarve3 2 2 2 2 5 2" xfId="1507"/>
    <cellStyle name="20 % - Markeringsfarve3 2 2 2 2 5 2 2" xfId="11869"/>
    <cellStyle name="20 % - Markeringsfarve3 2 2 2 2 5 3" xfId="1508"/>
    <cellStyle name="20 % - Markeringsfarve3 2 2 2 2 5 3 2" xfId="11870"/>
    <cellStyle name="20 % - Markeringsfarve3 2 2 2 2 5 4" xfId="1509"/>
    <cellStyle name="20 % - Markeringsfarve3 2 2 2 2 5 4 2" xfId="11871"/>
    <cellStyle name="20 % - Markeringsfarve3 2 2 2 2 5 5" xfId="1510"/>
    <cellStyle name="20 % - Markeringsfarve3 2 2 2 2 5 5 2" xfId="11872"/>
    <cellStyle name="20 % - Markeringsfarve3 2 2 2 2 5 6" xfId="1511"/>
    <cellStyle name="20 % - Markeringsfarve3 2 2 2 2 5 6 2" xfId="11873"/>
    <cellStyle name="20 % - Markeringsfarve3 2 2 2 2 5 7" xfId="11868"/>
    <cellStyle name="20 % - Markeringsfarve3 2 2 2 2 6" xfId="1512"/>
    <cellStyle name="20 % - Markeringsfarve3 2 2 2 2 6 2" xfId="1513"/>
    <cellStyle name="20 % - Markeringsfarve3 2 2 2 2 6 2 2" xfId="11875"/>
    <cellStyle name="20 % - Markeringsfarve3 2 2 2 2 6 3" xfId="1514"/>
    <cellStyle name="20 % - Markeringsfarve3 2 2 2 2 6 3 2" xfId="11876"/>
    <cellStyle name="20 % - Markeringsfarve3 2 2 2 2 6 4" xfId="1515"/>
    <cellStyle name="20 % - Markeringsfarve3 2 2 2 2 6 4 2" xfId="11877"/>
    <cellStyle name="20 % - Markeringsfarve3 2 2 2 2 6 5" xfId="1516"/>
    <cellStyle name="20 % - Markeringsfarve3 2 2 2 2 6 5 2" xfId="11878"/>
    <cellStyle name="20 % - Markeringsfarve3 2 2 2 2 6 6" xfId="1517"/>
    <cellStyle name="20 % - Markeringsfarve3 2 2 2 2 6 6 2" xfId="11879"/>
    <cellStyle name="20 % - Markeringsfarve3 2 2 2 2 6 7" xfId="11874"/>
    <cellStyle name="20 % - Markeringsfarve3 2 2 2 2 7" xfId="1518"/>
    <cellStyle name="20 % - Markeringsfarve3 2 2 2 2 7 2" xfId="11880"/>
    <cellStyle name="20 % - Markeringsfarve3 2 2 2 2 8" xfId="1519"/>
    <cellStyle name="20 % - Markeringsfarve3 2 2 2 2 8 2" xfId="11881"/>
    <cellStyle name="20 % - Markeringsfarve3 2 2 2 2 9" xfId="1520"/>
    <cellStyle name="20 % - Markeringsfarve3 2 2 2 2 9 2" xfId="11882"/>
    <cellStyle name="20 % - Markeringsfarve3 2 2 2 3" xfId="1521"/>
    <cellStyle name="20 % - Markeringsfarve3 2 2 2 3 10" xfId="1522"/>
    <cellStyle name="20 % - Markeringsfarve3 2 2 2 3 10 2" xfId="11884"/>
    <cellStyle name="20 % - Markeringsfarve3 2 2 2 3 11" xfId="11883"/>
    <cellStyle name="20 % - Markeringsfarve3 2 2 2 3 2" xfId="1523"/>
    <cellStyle name="20 % - Markeringsfarve3 2 2 2 3 2 2" xfId="1524"/>
    <cellStyle name="20 % - Markeringsfarve3 2 2 2 3 2 2 2" xfId="11886"/>
    <cellStyle name="20 % - Markeringsfarve3 2 2 2 3 2 3" xfId="1525"/>
    <cellStyle name="20 % - Markeringsfarve3 2 2 2 3 2 3 2" xfId="11887"/>
    <cellStyle name="20 % - Markeringsfarve3 2 2 2 3 2 4" xfId="1526"/>
    <cellStyle name="20 % - Markeringsfarve3 2 2 2 3 2 4 2" xfId="11888"/>
    <cellStyle name="20 % - Markeringsfarve3 2 2 2 3 2 5" xfId="1527"/>
    <cellStyle name="20 % - Markeringsfarve3 2 2 2 3 2 5 2" xfId="11889"/>
    <cellStyle name="20 % - Markeringsfarve3 2 2 2 3 2 6" xfId="1528"/>
    <cellStyle name="20 % - Markeringsfarve3 2 2 2 3 2 6 2" xfId="11890"/>
    <cellStyle name="20 % - Markeringsfarve3 2 2 2 3 2 7" xfId="11885"/>
    <cellStyle name="20 % - Markeringsfarve3 2 2 2 3 3" xfId="1529"/>
    <cellStyle name="20 % - Markeringsfarve3 2 2 2 3 3 2" xfId="1530"/>
    <cellStyle name="20 % - Markeringsfarve3 2 2 2 3 3 2 2" xfId="11892"/>
    <cellStyle name="20 % - Markeringsfarve3 2 2 2 3 3 3" xfId="1531"/>
    <cellStyle name="20 % - Markeringsfarve3 2 2 2 3 3 3 2" xfId="11893"/>
    <cellStyle name="20 % - Markeringsfarve3 2 2 2 3 3 4" xfId="1532"/>
    <cellStyle name="20 % - Markeringsfarve3 2 2 2 3 3 4 2" xfId="11894"/>
    <cellStyle name="20 % - Markeringsfarve3 2 2 2 3 3 5" xfId="1533"/>
    <cellStyle name="20 % - Markeringsfarve3 2 2 2 3 3 5 2" xfId="11895"/>
    <cellStyle name="20 % - Markeringsfarve3 2 2 2 3 3 6" xfId="1534"/>
    <cellStyle name="20 % - Markeringsfarve3 2 2 2 3 3 6 2" xfId="11896"/>
    <cellStyle name="20 % - Markeringsfarve3 2 2 2 3 3 7" xfId="11891"/>
    <cellStyle name="20 % - Markeringsfarve3 2 2 2 3 4" xfId="1535"/>
    <cellStyle name="20 % - Markeringsfarve3 2 2 2 3 4 2" xfId="1536"/>
    <cellStyle name="20 % - Markeringsfarve3 2 2 2 3 4 2 2" xfId="11898"/>
    <cellStyle name="20 % - Markeringsfarve3 2 2 2 3 4 3" xfId="1537"/>
    <cellStyle name="20 % - Markeringsfarve3 2 2 2 3 4 3 2" xfId="11899"/>
    <cellStyle name="20 % - Markeringsfarve3 2 2 2 3 4 4" xfId="1538"/>
    <cellStyle name="20 % - Markeringsfarve3 2 2 2 3 4 4 2" xfId="11900"/>
    <cellStyle name="20 % - Markeringsfarve3 2 2 2 3 4 5" xfId="1539"/>
    <cellStyle name="20 % - Markeringsfarve3 2 2 2 3 4 5 2" xfId="11901"/>
    <cellStyle name="20 % - Markeringsfarve3 2 2 2 3 4 6" xfId="1540"/>
    <cellStyle name="20 % - Markeringsfarve3 2 2 2 3 4 6 2" xfId="11902"/>
    <cellStyle name="20 % - Markeringsfarve3 2 2 2 3 4 7" xfId="11897"/>
    <cellStyle name="20 % - Markeringsfarve3 2 2 2 3 5" xfId="1541"/>
    <cellStyle name="20 % - Markeringsfarve3 2 2 2 3 5 2" xfId="1542"/>
    <cellStyle name="20 % - Markeringsfarve3 2 2 2 3 5 2 2" xfId="11904"/>
    <cellStyle name="20 % - Markeringsfarve3 2 2 2 3 5 3" xfId="1543"/>
    <cellStyle name="20 % - Markeringsfarve3 2 2 2 3 5 3 2" xfId="11905"/>
    <cellStyle name="20 % - Markeringsfarve3 2 2 2 3 5 4" xfId="1544"/>
    <cellStyle name="20 % - Markeringsfarve3 2 2 2 3 5 4 2" xfId="11906"/>
    <cellStyle name="20 % - Markeringsfarve3 2 2 2 3 5 5" xfId="1545"/>
    <cellStyle name="20 % - Markeringsfarve3 2 2 2 3 5 5 2" xfId="11907"/>
    <cellStyle name="20 % - Markeringsfarve3 2 2 2 3 5 6" xfId="1546"/>
    <cellStyle name="20 % - Markeringsfarve3 2 2 2 3 5 6 2" xfId="11908"/>
    <cellStyle name="20 % - Markeringsfarve3 2 2 2 3 5 7" xfId="11903"/>
    <cellStyle name="20 % - Markeringsfarve3 2 2 2 3 6" xfId="1547"/>
    <cellStyle name="20 % - Markeringsfarve3 2 2 2 3 6 2" xfId="11909"/>
    <cellStyle name="20 % - Markeringsfarve3 2 2 2 3 7" xfId="1548"/>
    <cellStyle name="20 % - Markeringsfarve3 2 2 2 3 7 2" xfId="11910"/>
    <cellStyle name="20 % - Markeringsfarve3 2 2 2 3 8" xfId="1549"/>
    <cellStyle name="20 % - Markeringsfarve3 2 2 2 3 8 2" xfId="11911"/>
    <cellStyle name="20 % - Markeringsfarve3 2 2 2 3 9" xfId="1550"/>
    <cellStyle name="20 % - Markeringsfarve3 2 2 2 3 9 2" xfId="11912"/>
    <cellStyle name="20 % - Markeringsfarve3 2 2 2 4" xfId="1551"/>
    <cellStyle name="20 % - Markeringsfarve3 2 2 2 4 2" xfId="1552"/>
    <cellStyle name="20 % - Markeringsfarve3 2 2 2 4 2 2" xfId="11914"/>
    <cellStyle name="20 % - Markeringsfarve3 2 2 2 4 3" xfId="1553"/>
    <cellStyle name="20 % - Markeringsfarve3 2 2 2 4 3 2" xfId="11915"/>
    <cellStyle name="20 % - Markeringsfarve3 2 2 2 4 4" xfId="1554"/>
    <cellStyle name="20 % - Markeringsfarve3 2 2 2 4 4 2" xfId="11916"/>
    <cellStyle name="20 % - Markeringsfarve3 2 2 2 4 5" xfId="1555"/>
    <cellStyle name="20 % - Markeringsfarve3 2 2 2 4 5 2" xfId="11917"/>
    <cellStyle name="20 % - Markeringsfarve3 2 2 2 4 6" xfId="1556"/>
    <cellStyle name="20 % - Markeringsfarve3 2 2 2 4 6 2" xfId="11918"/>
    <cellStyle name="20 % - Markeringsfarve3 2 2 2 4 7" xfId="11913"/>
    <cellStyle name="20 % - Markeringsfarve3 2 2 2 5" xfId="1557"/>
    <cellStyle name="20 % - Markeringsfarve3 2 2 2 5 2" xfId="1558"/>
    <cellStyle name="20 % - Markeringsfarve3 2 2 2 5 2 2" xfId="11920"/>
    <cellStyle name="20 % - Markeringsfarve3 2 2 2 5 3" xfId="1559"/>
    <cellStyle name="20 % - Markeringsfarve3 2 2 2 5 3 2" xfId="11921"/>
    <cellStyle name="20 % - Markeringsfarve3 2 2 2 5 4" xfId="1560"/>
    <cellStyle name="20 % - Markeringsfarve3 2 2 2 5 4 2" xfId="11922"/>
    <cellStyle name="20 % - Markeringsfarve3 2 2 2 5 5" xfId="1561"/>
    <cellStyle name="20 % - Markeringsfarve3 2 2 2 5 5 2" xfId="11923"/>
    <cellStyle name="20 % - Markeringsfarve3 2 2 2 5 6" xfId="1562"/>
    <cellStyle name="20 % - Markeringsfarve3 2 2 2 5 6 2" xfId="11924"/>
    <cellStyle name="20 % - Markeringsfarve3 2 2 2 5 7" xfId="11919"/>
    <cellStyle name="20 % - Markeringsfarve3 2 2 2 6" xfId="1563"/>
    <cellStyle name="20 % - Markeringsfarve3 2 2 2 6 2" xfId="1564"/>
    <cellStyle name="20 % - Markeringsfarve3 2 2 2 6 2 2" xfId="11926"/>
    <cellStyle name="20 % - Markeringsfarve3 2 2 2 6 3" xfId="1565"/>
    <cellStyle name="20 % - Markeringsfarve3 2 2 2 6 3 2" xfId="11927"/>
    <cellStyle name="20 % - Markeringsfarve3 2 2 2 6 4" xfId="1566"/>
    <cellStyle name="20 % - Markeringsfarve3 2 2 2 6 4 2" xfId="11928"/>
    <cellStyle name="20 % - Markeringsfarve3 2 2 2 6 5" xfId="1567"/>
    <cellStyle name="20 % - Markeringsfarve3 2 2 2 6 5 2" xfId="11929"/>
    <cellStyle name="20 % - Markeringsfarve3 2 2 2 6 6" xfId="1568"/>
    <cellStyle name="20 % - Markeringsfarve3 2 2 2 6 6 2" xfId="11930"/>
    <cellStyle name="20 % - Markeringsfarve3 2 2 2 6 7" xfId="11925"/>
    <cellStyle name="20 % - Markeringsfarve3 2 2 2 7" xfId="1569"/>
    <cellStyle name="20 % - Markeringsfarve3 2 2 2 7 2" xfId="1570"/>
    <cellStyle name="20 % - Markeringsfarve3 2 2 2 7 2 2" xfId="11932"/>
    <cellStyle name="20 % - Markeringsfarve3 2 2 2 7 3" xfId="1571"/>
    <cellStyle name="20 % - Markeringsfarve3 2 2 2 7 3 2" xfId="11933"/>
    <cellStyle name="20 % - Markeringsfarve3 2 2 2 7 4" xfId="1572"/>
    <cellStyle name="20 % - Markeringsfarve3 2 2 2 7 4 2" xfId="11934"/>
    <cellStyle name="20 % - Markeringsfarve3 2 2 2 7 5" xfId="1573"/>
    <cellStyle name="20 % - Markeringsfarve3 2 2 2 7 5 2" xfId="11935"/>
    <cellStyle name="20 % - Markeringsfarve3 2 2 2 7 6" xfId="1574"/>
    <cellStyle name="20 % - Markeringsfarve3 2 2 2 7 6 2" xfId="11936"/>
    <cellStyle name="20 % - Markeringsfarve3 2 2 2 7 7" xfId="11931"/>
    <cellStyle name="20 % - Markeringsfarve3 2 2 2 8" xfId="1575"/>
    <cellStyle name="20 % - Markeringsfarve3 2 2 2 8 2" xfId="11937"/>
    <cellStyle name="20 % - Markeringsfarve3 2 2 2 9" xfId="1576"/>
    <cellStyle name="20 % - Markeringsfarve3 2 2 2 9 2" xfId="11938"/>
    <cellStyle name="20 % - Markeringsfarve3 2 2 3" xfId="1577"/>
    <cellStyle name="20 % - Markeringsfarve3 2 2 3 10" xfId="1578"/>
    <cellStyle name="20 % - Markeringsfarve3 2 2 3 10 2" xfId="11940"/>
    <cellStyle name="20 % - Markeringsfarve3 2 2 3 11" xfId="1579"/>
    <cellStyle name="20 % - Markeringsfarve3 2 2 3 11 2" xfId="11941"/>
    <cellStyle name="20 % - Markeringsfarve3 2 2 3 12" xfId="11939"/>
    <cellStyle name="20 % - Markeringsfarve3 2 2 3 2" xfId="1580"/>
    <cellStyle name="20 % - Markeringsfarve3 2 2 3 2 10" xfId="1581"/>
    <cellStyle name="20 % - Markeringsfarve3 2 2 3 2 10 2" xfId="11943"/>
    <cellStyle name="20 % - Markeringsfarve3 2 2 3 2 11" xfId="11942"/>
    <cellStyle name="20 % - Markeringsfarve3 2 2 3 2 2" xfId="1582"/>
    <cellStyle name="20 % - Markeringsfarve3 2 2 3 2 2 10" xfId="11944"/>
    <cellStyle name="20 % - Markeringsfarve3 2 2 3 2 2 2" xfId="1583"/>
    <cellStyle name="20 % - Markeringsfarve3 2 2 3 2 2 2 2" xfId="1584"/>
    <cellStyle name="20 % - Markeringsfarve3 2 2 3 2 2 2 2 2" xfId="11946"/>
    <cellStyle name="20 % - Markeringsfarve3 2 2 3 2 2 2 3" xfId="1585"/>
    <cellStyle name="20 % - Markeringsfarve3 2 2 3 2 2 2 3 2" xfId="11947"/>
    <cellStyle name="20 % - Markeringsfarve3 2 2 3 2 2 2 4" xfId="1586"/>
    <cellStyle name="20 % - Markeringsfarve3 2 2 3 2 2 2 4 2" xfId="11948"/>
    <cellStyle name="20 % - Markeringsfarve3 2 2 3 2 2 2 5" xfId="1587"/>
    <cellStyle name="20 % - Markeringsfarve3 2 2 3 2 2 2 5 2" xfId="11949"/>
    <cellStyle name="20 % - Markeringsfarve3 2 2 3 2 2 2 6" xfId="1588"/>
    <cellStyle name="20 % - Markeringsfarve3 2 2 3 2 2 2 6 2" xfId="11950"/>
    <cellStyle name="20 % - Markeringsfarve3 2 2 3 2 2 2 7" xfId="11945"/>
    <cellStyle name="20 % - Markeringsfarve3 2 2 3 2 2 3" xfId="1589"/>
    <cellStyle name="20 % - Markeringsfarve3 2 2 3 2 2 3 2" xfId="1590"/>
    <cellStyle name="20 % - Markeringsfarve3 2 2 3 2 2 3 2 2" xfId="11952"/>
    <cellStyle name="20 % - Markeringsfarve3 2 2 3 2 2 3 3" xfId="1591"/>
    <cellStyle name="20 % - Markeringsfarve3 2 2 3 2 2 3 3 2" xfId="11953"/>
    <cellStyle name="20 % - Markeringsfarve3 2 2 3 2 2 3 4" xfId="1592"/>
    <cellStyle name="20 % - Markeringsfarve3 2 2 3 2 2 3 4 2" xfId="11954"/>
    <cellStyle name="20 % - Markeringsfarve3 2 2 3 2 2 3 5" xfId="1593"/>
    <cellStyle name="20 % - Markeringsfarve3 2 2 3 2 2 3 5 2" xfId="11955"/>
    <cellStyle name="20 % - Markeringsfarve3 2 2 3 2 2 3 6" xfId="1594"/>
    <cellStyle name="20 % - Markeringsfarve3 2 2 3 2 2 3 6 2" xfId="11956"/>
    <cellStyle name="20 % - Markeringsfarve3 2 2 3 2 2 3 7" xfId="11951"/>
    <cellStyle name="20 % - Markeringsfarve3 2 2 3 2 2 4" xfId="1595"/>
    <cellStyle name="20 % - Markeringsfarve3 2 2 3 2 2 4 2" xfId="1596"/>
    <cellStyle name="20 % - Markeringsfarve3 2 2 3 2 2 4 2 2" xfId="11958"/>
    <cellStyle name="20 % - Markeringsfarve3 2 2 3 2 2 4 3" xfId="1597"/>
    <cellStyle name="20 % - Markeringsfarve3 2 2 3 2 2 4 3 2" xfId="11959"/>
    <cellStyle name="20 % - Markeringsfarve3 2 2 3 2 2 4 4" xfId="1598"/>
    <cellStyle name="20 % - Markeringsfarve3 2 2 3 2 2 4 4 2" xfId="11960"/>
    <cellStyle name="20 % - Markeringsfarve3 2 2 3 2 2 4 5" xfId="1599"/>
    <cellStyle name="20 % - Markeringsfarve3 2 2 3 2 2 4 5 2" xfId="11961"/>
    <cellStyle name="20 % - Markeringsfarve3 2 2 3 2 2 4 6" xfId="1600"/>
    <cellStyle name="20 % - Markeringsfarve3 2 2 3 2 2 4 6 2" xfId="11962"/>
    <cellStyle name="20 % - Markeringsfarve3 2 2 3 2 2 4 7" xfId="11957"/>
    <cellStyle name="20 % - Markeringsfarve3 2 2 3 2 2 5" xfId="1601"/>
    <cellStyle name="20 % - Markeringsfarve3 2 2 3 2 2 5 2" xfId="11963"/>
    <cellStyle name="20 % - Markeringsfarve3 2 2 3 2 2 6" xfId="1602"/>
    <cellStyle name="20 % - Markeringsfarve3 2 2 3 2 2 6 2" xfId="11964"/>
    <cellStyle name="20 % - Markeringsfarve3 2 2 3 2 2 7" xfId="1603"/>
    <cellStyle name="20 % - Markeringsfarve3 2 2 3 2 2 7 2" xfId="11965"/>
    <cellStyle name="20 % - Markeringsfarve3 2 2 3 2 2 8" xfId="1604"/>
    <cellStyle name="20 % - Markeringsfarve3 2 2 3 2 2 8 2" xfId="11966"/>
    <cellStyle name="20 % - Markeringsfarve3 2 2 3 2 2 9" xfId="1605"/>
    <cellStyle name="20 % - Markeringsfarve3 2 2 3 2 2 9 2" xfId="11967"/>
    <cellStyle name="20 % - Markeringsfarve3 2 2 3 2 3" xfId="1606"/>
    <cellStyle name="20 % - Markeringsfarve3 2 2 3 2 3 2" xfId="1607"/>
    <cellStyle name="20 % - Markeringsfarve3 2 2 3 2 3 2 2" xfId="11969"/>
    <cellStyle name="20 % - Markeringsfarve3 2 2 3 2 3 3" xfId="1608"/>
    <cellStyle name="20 % - Markeringsfarve3 2 2 3 2 3 3 2" xfId="11970"/>
    <cellStyle name="20 % - Markeringsfarve3 2 2 3 2 3 4" xfId="1609"/>
    <cellStyle name="20 % - Markeringsfarve3 2 2 3 2 3 4 2" xfId="11971"/>
    <cellStyle name="20 % - Markeringsfarve3 2 2 3 2 3 5" xfId="1610"/>
    <cellStyle name="20 % - Markeringsfarve3 2 2 3 2 3 5 2" xfId="11972"/>
    <cellStyle name="20 % - Markeringsfarve3 2 2 3 2 3 6" xfId="1611"/>
    <cellStyle name="20 % - Markeringsfarve3 2 2 3 2 3 6 2" xfId="11973"/>
    <cellStyle name="20 % - Markeringsfarve3 2 2 3 2 3 7" xfId="11968"/>
    <cellStyle name="20 % - Markeringsfarve3 2 2 3 2 4" xfId="1612"/>
    <cellStyle name="20 % - Markeringsfarve3 2 2 3 2 4 2" xfId="1613"/>
    <cellStyle name="20 % - Markeringsfarve3 2 2 3 2 4 2 2" xfId="11975"/>
    <cellStyle name="20 % - Markeringsfarve3 2 2 3 2 4 3" xfId="1614"/>
    <cellStyle name="20 % - Markeringsfarve3 2 2 3 2 4 3 2" xfId="11976"/>
    <cellStyle name="20 % - Markeringsfarve3 2 2 3 2 4 4" xfId="1615"/>
    <cellStyle name="20 % - Markeringsfarve3 2 2 3 2 4 4 2" xfId="11977"/>
    <cellStyle name="20 % - Markeringsfarve3 2 2 3 2 4 5" xfId="1616"/>
    <cellStyle name="20 % - Markeringsfarve3 2 2 3 2 4 5 2" xfId="11978"/>
    <cellStyle name="20 % - Markeringsfarve3 2 2 3 2 4 6" xfId="1617"/>
    <cellStyle name="20 % - Markeringsfarve3 2 2 3 2 4 6 2" xfId="11979"/>
    <cellStyle name="20 % - Markeringsfarve3 2 2 3 2 4 7" xfId="11974"/>
    <cellStyle name="20 % - Markeringsfarve3 2 2 3 2 5" xfId="1618"/>
    <cellStyle name="20 % - Markeringsfarve3 2 2 3 2 5 2" xfId="1619"/>
    <cellStyle name="20 % - Markeringsfarve3 2 2 3 2 5 2 2" xfId="11981"/>
    <cellStyle name="20 % - Markeringsfarve3 2 2 3 2 5 3" xfId="1620"/>
    <cellStyle name="20 % - Markeringsfarve3 2 2 3 2 5 3 2" xfId="11982"/>
    <cellStyle name="20 % - Markeringsfarve3 2 2 3 2 5 4" xfId="1621"/>
    <cellStyle name="20 % - Markeringsfarve3 2 2 3 2 5 4 2" xfId="11983"/>
    <cellStyle name="20 % - Markeringsfarve3 2 2 3 2 5 5" xfId="1622"/>
    <cellStyle name="20 % - Markeringsfarve3 2 2 3 2 5 5 2" xfId="11984"/>
    <cellStyle name="20 % - Markeringsfarve3 2 2 3 2 5 6" xfId="1623"/>
    <cellStyle name="20 % - Markeringsfarve3 2 2 3 2 5 6 2" xfId="11985"/>
    <cellStyle name="20 % - Markeringsfarve3 2 2 3 2 5 7" xfId="11980"/>
    <cellStyle name="20 % - Markeringsfarve3 2 2 3 2 6" xfId="1624"/>
    <cellStyle name="20 % - Markeringsfarve3 2 2 3 2 6 2" xfId="11986"/>
    <cellStyle name="20 % - Markeringsfarve3 2 2 3 2 7" xfId="1625"/>
    <cellStyle name="20 % - Markeringsfarve3 2 2 3 2 7 2" xfId="11987"/>
    <cellStyle name="20 % - Markeringsfarve3 2 2 3 2 8" xfId="1626"/>
    <cellStyle name="20 % - Markeringsfarve3 2 2 3 2 8 2" xfId="11988"/>
    <cellStyle name="20 % - Markeringsfarve3 2 2 3 2 9" xfId="1627"/>
    <cellStyle name="20 % - Markeringsfarve3 2 2 3 2 9 2" xfId="11989"/>
    <cellStyle name="20 % - Markeringsfarve3 2 2 3 3" xfId="1628"/>
    <cellStyle name="20 % - Markeringsfarve3 2 2 3 3 10" xfId="11990"/>
    <cellStyle name="20 % - Markeringsfarve3 2 2 3 3 2" xfId="1629"/>
    <cellStyle name="20 % - Markeringsfarve3 2 2 3 3 2 2" xfId="1630"/>
    <cellStyle name="20 % - Markeringsfarve3 2 2 3 3 2 2 2" xfId="11992"/>
    <cellStyle name="20 % - Markeringsfarve3 2 2 3 3 2 3" xfId="1631"/>
    <cellStyle name="20 % - Markeringsfarve3 2 2 3 3 2 3 2" xfId="11993"/>
    <cellStyle name="20 % - Markeringsfarve3 2 2 3 3 2 4" xfId="1632"/>
    <cellStyle name="20 % - Markeringsfarve3 2 2 3 3 2 4 2" xfId="11994"/>
    <cellStyle name="20 % - Markeringsfarve3 2 2 3 3 2 5" xfId="1633"/>
    <cellStyle name="20 % - Markeringsfarve3 2 2 3 3 2 5 2" xfId="11995"/>
    <cellStyle name="20 % - Markeringsfarve3 2 2 3 3 2 6" xfId="1634"/>
    <cellStyle name="20 % - Markeringsfarve3 2 2 3 3 2 6 2" xfId="11996"/>
    <cellStyle name="20 % - Markeringsfarve3 2 2 3 3 2 7" xfId="11991"/>
    <cellStyle name="20 % - Markeringsfarve3 2 2 3 3 3" xfId="1635"/>
    <cellStyle name="20 % - Markeringsfarve3 2 2 3 3 3 2" xfId="1636"/>
    <cellStyle name="20 % - Markeringsfarve3 2 2 3 3 3 2 2" xfId="11998"/>
    <cellStyle name="20 % - Markeringsfarve3 2 2 3 3 3 3" xfId="1637"/>
    <cellStyle name="20 % - Markeringsfarve3 2 2 3 3 3 3 2" xfId="11999"/>
    <cellStyle name="20 % - Markeringsfarve3 2 2 3 3 3 4" xfId="1638"/>
    <cellStyle name="20 % - Markeringsfarve3 2 2 3 3 3 4 2" xfId="12000"/>
    <cellStyle name="20 % - Markeringsfarve3 2 2 3 3 3 5" xfId="1639"/>
    <cellStyle name="20 % - Markeringsfarve3 2 2 3 3 3 5 2" xfId="12001"/>
    <cellStyle name="20 % - Markeringsfarve3 2 2 3 3 3 6" xfId="1640"/>
    <cellStyle name="20 % - Markeringsfarve3 2 2 3 3 3 6 2" xfId="12002"/>
    <cellStyle name="20 % - Markeringsfarve3 2 2 3 3 3 7" xfId="11997"/>
    <cellStyle name="20 % - Markeringsfarve3 2 2 3 3 4" xfId="1641"/>
    <cellStyle name="20 % - Markeringsfarve3 2 2 3 3 4 2" xfId="1642"/>
    <cellStyle name="20 % - Markeringsfarve3 2 2 3 3 4 2 2" xfId="12004"/>
    <cellStyle name="20 % - Markeringsfarve3 2 2 3 3 4 3" xfId="1643"/>
    <cellStyle name="20 % - Markeringsfarve3 2 2 3 3 4 3 2" xfId="12005"/>
    <cellStyle name="20 % - Markeringsfarve3 2 2 3 3 4 4" xfId="1644"/>
    <cellStyle name="20 % - Markeringsfarve3 2 2 3 3 4 4 2" xfId="12006"/>
    <cellStyle name="20 % - Markeringsfarve3 2 2 3 3 4 5" xfId="1645"/>
    <cellStyle name="20 % - Markeringsfarve3 2 2 3 3 4 5 2" xfId="12007"/>
    <cellStyle name="20 % - Markeringsfarve3 2 2 3 3 4 6" xfId="1646"/>
    <cellStyle name="20 % - Markeringsfarve3 2 2 3 3 4 6 2" xfId="12008"/>
    <cellStyle name="20 % - Markeringsfarve3 2 2 3 3 4 7" xfId="12003"/>
    <cellStyle name="20 % - Markeringsfarve3 2 2 3 3 5" xfId="1647"/>
    <cellStyle name="20 % - Markeringsfarve3 2 2 3 3 5 2" xfId="12009"/>
    <cellStyle name="20 % - Markeringsfarve3 2 2 3 3 6" xfId="1648"/>
    <cellStyle name="20 % - Markeringsfarve3 2 2 3 3 6 2" xfId="12010"/>
    <cellStyle name="20 % - Markeringsfarve3 2 2 3 3 7" xfId="1649"/>
    <cellStyle name="20 % - Markeringsfarve3 2 2 3 3 7 2" xfId="12011"/>
    <cellStyle name="20 % - Markeringsfarve3 2 2 3 3 8" xfId="1650"/>
    <cellStyle name="20 % - Markeringsfarve3 2 2 3 3 8 2" xfId="12012"/>
    <cellStyle name="20 % - Markeringsfarve3 2 2 3 3 9" xfId="1651"/>
    <cellStyle name="20 % - Markeringsfarve3 2 2 3 3 9 2" xfId="12013"/>
    <cellStyle name="20 % - Markeringsfarve3 2 2 3 4" xfId="1652"/>
    <cellStyle name="20 % - Markeringsfarve3 2 2 3 4 2" xfId="1653"/>
    <cellStyle name="20 % - Markeringsfarve3 2 2 3 4 2 2" xfId="12015"/>
    <cellStyle name="20 % - Markeringsfarve3 2 2 3 4 3" xfId="1654"/>
    <cellStyle name="20 % - Markeringsfarve3 2 2 3 4 3 2" xfId="12016"/>
    <cellStyle name="20 % - Markeringsfarve3 2 2 3 4 4" xfId="1655"/>
    <cellStyle name="20 % - Markeringsfarve3 2 2 3 4 4 2" xfId="12017"/>
    <cellStyle name="20 % - Markeringsfarve3 2 2 3 4 5" xfId="1656"/>
    <cellStyle name="20 % - Markeringsfarve3 2 2 3 4 5 2" xfId="12018"/>
    <cellStyle name="20 % - Markeringsfarve3 2 2 3 4 6" xfId="1657"/>
    <cellStyle name="20 % - Markeringsfarve3 2 2 3 4 6 2" xfId="12019"/>
    <cellStyle name="20 % - Markeringsfarve3 2 2 3 4 7" xfId="12014"/>
    <cellStyle name="20 % - Markeringsfarve3 2 2 3 5" xfId="1658"/>
    <cellStyle name="20 % - Markeringsfarve3 2 2 3 5 2" xfId="1659"/>
    <cellStyle name="20 % - Markeringsfarve3 2 2 3 5 2 2" xfId="12021"/>
    <cellStyle name="20 % - Markeringsfarve3 2 2 3 5 3" xfId="1660"/>
    <cellStyle name="20 % - Markeringsfarve3 2 2 3 5 3 2" xfId="12022"/>
    <cellStyle name="20 % - Markeringsfarve3 2 2 3 5 4" xfId="1661"/>
    <cellStyle name="20 % - Markeringsfarve3 2 2 3 5 4 2" xfId="12023"/>
    <cellStyle name="20 % - Markeringsfarve3 2 2 3 5 5" xfId="1662"/>
    <cellStyle name="20 % - Markeringsfarve3 2 2 3 5 5 2" xfId="12024"/>
    <cellStyle name="20 % - Markeringsfarve3 2 2 3 5 6" xfId="1663"/>
    <cellStyle name="20 % - Markeringsfarve3 2 2 3 5 6 2" xfId="12025"/>
    <cellStyle name="20 % - Markeringsfarve3 2 2 3 5 7" xfId="12020"/>
    <cellStyle name="20 % - Markeringsfarve3 2 2 3 6" xfId="1664"/>
    <cellStyle name="20 % - Markeringsfarve3 2 2 3 6 2" xfId="1665"/>
    <cellStyle name="20 % - Markeringsfarve3 2 2 3 6 2 2" xfId="12027"/>
    <cellStyle name="20 % - Markeringsfarve3 2 2 3 6 3" xfId="1666"/>
    <cellStyle name="20 % - Markeringsfarve3 2 2 3 6 3 2" xfId="12028"/>
    <cellStyle name="20 % - Markeringsfarve3 2 2 3 6 4" xfId="1667"/>
    <cellStyle name="20 % - Markeringsfarve3 2 2 3 6 4 2" xfId="12029"/>
    <cellStyle name="20 % - Markeringsfarve3 2 2 3 6 5" xfId="1668"/>
    <cellStyle name="20 % - Markeringsfarve3 2 2 3 6 5 2" xfId="12030"/>
    <cellStyle name="20 % - Markeringsfarve3 2 2 3 6 6" xfId="1669"/>
    <cellStyle name="20 % - Markeringsfarve3 2 2 3 6 6 2" xfId="12031"/>
    <cellStyle name="20 % - Markeringsfarve3 2 2 3 6 7" xfId="12026"/>
    <cellStyle name="20 % - Markeringsfarve3 2 2 3 7" xfId="1670"/>
    <cellStyle name="20 % - Markeringsfarve3 2 2 3 7 2" xfId="12032"/>
    <cellStyle name="20 % - Markeringsfarve3 2 2 3 8" xfId="1671"/>
    <cellStyle name="20 % - Markeringsfarve3 2 2 3 8 2" xfId="12033"/>
    <cellStyle name="20 % - Markeringsfarve3 2 2 3 9" xfId="1672"/>
    <cellStyle name="20 % - Markeringsfarve3 2 2 3 9 2" xfId="12034"/>
    <cellStyle name="20 % - Markeringsfarve3 2 2 4" xfId="1673"/>
    <cellStyle name="20 % - Markeringsfarve3 2 2 4 10" xfId="1674"/>
    <cellStyle name="20 % - Markeringsfarve3 2 2 4 10 2" xfId="12036"/>
    <cellStyle name="20 % - Markeringsfarve3 2 2 4 11" xfId="12035"/>
    <cellStyle name="20 % - Markeringsfarve3 2 2 4 2" xfId="1675"/>
    <cellStyle name="20 % - Markeringsfarve3 2 2 4 2 10" xfId="12037"/>
    <cellStyle name="20 % - Markeringsfarve3 2 2 4 2 2" xfId="1676"/>
    <cellStyle name="20 % - Markeringsfarve3 2 2 4 2 2 2" xfId="1677"/>
    <cellStyle name="20 % - Markeringsfarve3 2 2 4 2 2 2 2" xfId="12039"/>
    <cellStyle name="20 % - Markeringsfarve3 2 2 4 2 2 3" xfId="1678"/>
    <cellStyle name="20 % - Markeringsfarve3 2 2 4 2 2 3 2" xfId="12040"/>
    <cellStyle name="20 % - Markeringsfarve3 2 2 4 2 2 4" xfId="1679"/>
    <cellStyle name="20 % - Markeringsfarve3 2 2 4 2 2 4 2" xfId="12041"/>
    <cellStyle name="20 % - Markeringsfarve3 2 2 4 2 2 5" xfId="1680"/>
    <cellStyle name="20 % - Markeringsfarve3 2 2 4 2 2 5 2" xfId="12042"/>
    <cellStyle name="20 % - Markeringsfarve3 2 2 4 2 2 6" xfId="1681"/>
    <cellStyle name="20 % - Markeringsfarve3 2 2 4 2 2 6 2" xfId="12043"/>
    <cellStyle name="20 % - Markeringsfarve3 2 2 4 2 2 7" xfId="12038"/>
    <cellStyle name="20 % - Markeringsfarve3 2 2 4 2 3" xfId="1682"/>
    <cellStyle name="20 % - Markeringsfarve3 2 2 4 2 3 2" xfId="1683"/>
    <cellStyle name="20 % - Markeringsfarve3 2 2 4 2 3 2 2" xfId="12045"/>
    <cellStyle name="20 % - Markeringsfarve3 2 2 4 2 3 3" xfId="1684"/>
    <cellStyle name="20 % - Markeringsfarve3 2 2 4 2 3 3 2" xfId="12046"/>
    <cellStyle name="20 % - Markeringsfarve3 2 2 4 2 3 4" xfId="1685"/>
    <cellStyle name="20 % - Markeringsfarve3 2 2 4 2 3 4 2" xfId="12047"/>
    <cellStyle name="20 % - Markeringsfarve3 2 2 4 2 3 5" xfId="1686"/>
    <cellStyle name="20 % - Markeringsfarve3 2 2 4 2 3 5 2" xfId="12048"/>
    <cellStyle name="20 % - Markeringsfarve3 2 2 4 2 3 6" xfId="1687"/>
    <cellStyle name="20 % - Markeringsfarve3 2 2 4 2 3 6 2" xfId="12049"/>
    <cellStyle name="20 % - Markeringsfarve3 2 2 4 2 3 7" xfId="12044"/>
    <cellStyle name="20 % - Markeringsfarve3 2 2 4 2 4" xfId="1688"/>
    <cellStyle name="20 % - Markeringsfarve3 2 2 4 2 4 2" xfId="1689"/>
    <cellStyle name="20 % - Markeringsfarve3 2 2 4 2 4 2 2" xfId="12051"/>
    <cellStyle name="20 % - Markeringsfarve3 2 2 4 2 4 3" xfId="1690"/>
    <cellStyle name="20 % - Markeringsfarve3 2 2 4 2 4 3 2" xfId="12052"/>
    <cellStyle name="20 % - Markeringsfarve3 2 2 4 2 4 4" xfId="1691"/>
    <cellStyle name="20 % - Markeringsfarve3 2 2 4 2 4 4 2" xfId="12053"/>
    <cellStyle name="20 % - Markeringsfarve3 2 2 4 2 4 5" xfId="1692"/>
    <cellStyle name="20 % - Markeringsfarve3 2 2 4 2 4 5 2" xfId="12054"/>
    <cellStyle name="20 % - Markeringsfarve3 2 2 4 2 4 6" xfId="1693"/>
    <cellStyle name="20 % - Markeringsfarve3 2 2 4 2 4 6 2" xfId="12055"/>
    <cellStyle name="20 % - Markeringsfarve3 2 2 4 2 4 7" xfId="12050"/>
    <cellStyle name="20 % - Markeringsfarve3 2 2 4 2 5" xfId="1694"/>
    <cellStyle name="20 % - Markeringsfarve3 2 2 4 2 5 2" xfId="12056"/>
    <cellStyle name="20 % - Markeringsfarve3 2 2 4 2 6" xfId="1695"/>
    <cellStyle name="20 % - Markeringsfarve3 2 2 4 2 6 2" xfId="12057"/>
    <cellStyle name="20 % - Markeringsfarve3 2 2 4 2 7" xfId="1696"/>
    <cellStyle name="20 % - Markeringsfarve3 2 2 4 2 7 2" xfId="12058"/>
    <cellStyle name="20 % - Markeringsfarve3 2 2 4 2 8" xfId="1697"/>
    <cellStyle name="20 % - Markeringsfarve3 2 2 4 2 8 2" xfId="12059"/>
    <cellStyle name="20 % - Markeringsfarve3 2 2 4 2 9" xfId="1698"/>
    <cellStyle name="20 % - Markeringsfarve3 2 2 4 2 9 2" xfId="12060"/>
    <cellStyle name="20 % - Markeringsfarve3 2 2 4 3" xfId="1699"/>
    <cellStyle name="20 % - Markeringsfarve3 2 2 4 3 2" xfId="1700"/>
    <cellStyle name="20 % - Markeringsfarve3 2 2 4 3 2 2" xfId="12062"/>
    <cellStyle name="20 % - Markeringsfarve3 2 2 4 3 3" xfId="1701"/>
    <cellStyle name="20 % - Markeringsfarve3 2 2 4 3 3 2" xfId="12063"/>
    <cellStyle name="20 % - Markeringsfarve3 2 2 4 3 4" xfId="1702"/>
    <cellStyle name="20 % - Markeringsfarve3 2 2 4 3 4 2" xfId="12064"/>
    <cellStyle name="20 % - Markeringsfarve3 2 2 4 3 5" xfId="1703"/>
    <cellStyle name="20 % - Markeringsfarve3 2 2 4 3 5 2" xfId="12065"/>
    <cellStyle name="20 % - Markeringsfarve3 2 2 4 3 6" xfId="1704"/>
    <cellStyle name="20 % - Markeringsfarve3 2 2 4 3 6 2" xfId="12066"/>
    <cellStyle name="20 % - Markeringsfarve3 2 2 4 3 7" xfId="12061"/>
    <cellStyle name="20 % - Markeringsfarve3 2 2 4 4" xfId="1705"/>
    <cellStyle name="20 % - Markeringsfarve3 2 2 4 4 2" xfId="1706"/>
    <cellStyle name="20 % - Markeringsfarve3 2 2 4 4 2 2" xfId="12068"/>
    <cellStyle name="20 % - Markeringsfarve3 2 2 4 4 3" xfId="1707"/>
    <cellStyle name="20 % - Markeringsfarve3 2 2 4 4 3 2" xfId="12069"/>
    <cellStyle name="20 % - Markeringsfarve3 2 2 4 4 4" xfId="1708"/>
    <cellStyle name="20 % - Markeringsfarve3 2 2 4 4 4 2" xfId="12070"/>
    <cellStyle name="20 % - Markeringsfarve3 2 2 4 4 5" xfId="1709"/>
    <cellStyle name="20 % - Markeringsfarve3 2 2 4 4 5 2" xfId="12071"/>
    <cellStyle name="20 % - Markeringsfarve3 2 2 4 4 6" xfId="1710"/>
    <cellStyle name="20 % - Markeringsfarve3 2 2 4 4 6 2" xfId="12072"/>
    <cellStyle name="20 % - Markeringsfarve3 2 2 4 4 7" xfId="12067"/>
    <cellStyle name="20 % - Markeringsfarve3 2 2 4 5" xfId="1711"/>
    <cellStyle name="20 % - Markeringsfarve3 2 2 4 5 2" xfId="1712"/>
    <cellStyle name="20 % - Markeringsfarve3 2 2 4 5 2 2" xfId="12074"/>
    <cellStyle name="20 % - Markeringsfarve3 2 2 4 5 3" xfId="1713"/>
    <cellStyle name="20 % - Markeringsfarve3 2 2 4 5 3 2" xfId="12075"/>
    <cellStyle name="20 % - Markeringsfarve3 2 2 4 5 4" xfId="1714"/>
    <cellStyle name="20 % - Markeringsfarve3 2 2 4 5 4 2" xfId="12076"/>
    <cellStyle name="20 % - Markeringsfarve3 2 2 4 5 5" xfId="1715"/>
    <cellStyle name="20 % - Markeringsfarve3 2 2 4 5 5 2" xfId="12077"/>
    <cellStyle name="20 % - Markeringsfarve3 2 2 4 5 6" xfId="1716"/>
    <cellStyle name="20 % - Markeringsfarve3 2 2 4 5 6 2" xfId="12078"/>
    <cellStyle name="20 % - Markeringsfarve3 2 2 4 5 7" xfId="12073"/>
    <cellStyle name="20 % - Markeringsfarve3 2 2 4 6" xfId="1717"/>
    <cellStyle name="20 % - Markeringsfarve3 2 2 4 6 2" xfId="12079"/>
    <cellStyle name="20 % - Markeringsfarve3 2 2 4 7" xfId="1718"/>
    <cellStyle name="20 % - Markeringsfarve3 2 2 4 7 2" xfId="12080"/>
    <cellStyle name="20 % - Markeringsfarve3 2 2 4 8" xfId="1719"/>
    <cellStyle name="20 % - Markeringsfarve3 2 2 4 8 2" xfId="12081"/>
    <cellStyle name="20 % - Markeringsfarve3 2 2 4 9" xfId="1720"/>
    <cellStyle name="20 % - Markeringsfarve3 2 2 4 9 2" xfId="12082"/>
    <cellStyle name="20 % - Markeringsfarve3 2 2 5" xfId="1721"/>
    <cellStyle name="20 % - Markeringsfarve3 2 2 5 10" xfId="12083"/>
    <cellStyle name="20 % - Markeringsfarve3 2 2 5 2" xfId="1722"/>
    <cellStyle name="20 % - Markeringsfarve3 2 2 5 2 2" xfId="1723"/>
    <cellStyle name="20 % - Markeringsfarve3 2 2 5 2 2 2" xfId="12085"/>
    <cellStyle name="20 % - Markeringsfarve3 2 2 5 2 3" xfId="1724"/>
    <cellStyle name="20 % - Markeringsfarve3 2 2 5 2 3 2" xfId="12086"/>
    <cellStyle name="20 % - Markeringsfarve3 2 2 5 2 4" xfId="1725"/>
    <cellStyle name="20 % - Markeringsfarve3 2 2 5 2 4 2" xfId="12087"/>
    <cellStyle name="20 % - Markeringsfarve3 2 2 5 2 5" xfId="1726"/>
    <cellStyle name="20 % - Markeringsfarve3 2 2 5 2 5 2" xfId="12088"/>
    <cellStyle name="20 % - Markeringsfarve3 2 2 5 2 6" xfId="1727"/>
    <cellStyle name="20 % - Markeringsfarve3 2 2 5 2 6 2" xfId="12089"/>
    <cellStyle name="20 % - Markeringsfarve3 2 2 5 2 7" xfId="12084"/>
    <cellStyle name="20 % - Markeringsfarve3 2 2 5 3" xfId="1728"/>
    <cellStyle name="20 % - Markeringsfarve3 2 2 5 3 2" xfId="1729"/>
    <cellStyle name="20 % - Markeringsfarve3 2 2 5 3 2 2" xfId="12091"/>
    <cellStyle name="20 % - Markeringsfarve3 2 2 5 3 3" xfId="1730"/>
    <cellStyle name="20 % - Markeringsfarve3 2 2 5 3 3 2" xfId="12092"/>
    <cellStyle name="20 % - Markeringsfarve3 2 2 5 3 4" xfId="1731"/>
    <cellStyle name="20 % - Markeringsfarve3 2 2 5 3 4 2" xfId="12093"/>
    <cellStyle name="20 % - Markeringsfarve3 2 2 5 3 5" xfId="1732"/>
    <cellStyle name="20 % - Markeringsfarve3 2 2 5 3 5 2" xfId="12094"/>
    <cellStyle name="20 % - Markeringsfarve3 2 2 5 3 6" xfId="1733"/>
    <cellStyle name="20 % - Markeringsfarve3 2 2 5 3 6 2" xfId="12095"/>
    <cellStyle name="20 % - Markeringsfarve3 2 2 5 3 7" xfId="12090"/>
    <cellStyle name="20 % - Markeringsfarve3 2 2 5 4" xfId="1734"/>
    <cellStyle name="20 % - Markeringsfarve3 2 2 5 4 2" xfId="1735"/>
    <cellStyle name="20 % - Markeringsfarve3 2 2 5 4 2 2" xfId="12097"/>
    <cellStyle name="20 % - Markeringsfarve3 2 2 5 4 3" xfId="1736"/>
    <cellStyle name="20 % - Markeringsfarve3 2 2 5 4 3 2" xfId="12098"/>
    <cellStyle name="20 % - Markeringsfarve3 2 2 5 4 4" xfId="1737"/>
    <cellStyle name="20 % - Markeringsfarve3 2 2 5 4 4 2" xfId="12099"/>
    <cellStyle name="20 % - Markeringsfarve3 2 2 5 4 5" xfId="1738"/>
    <cellStyle name="20 % - Markeringsfarve3 2 2 5 4 5 2" xfId="12100"/>
    <cellStyle name="20 % - Markeringsfarve3 2 2 5 4 6" xfId="1739"/>
    <cellStyle name="20 % - Markeringsfarve3 2 2 5 4 6 2" xfId="12101"/>
    <cellStyle name="20 % - Markeringsfarve3 2 2 5 4 7" xfId="12096"/>
    <cellStyle name="20 % - Markeringsfarve3 2 2 5 5" xfId="1740"/>
    <cellStyle name="20 % - Markeringsfarve3 2 2 5 5 2" xfId="12102"/>
    <cellStyle name="20 % - Markeringsfarve3 2 2 5 6" xfId="1741"/>
    <cellStyle name="20 % - Markeringsfarve3 2 2 5 6 2" xfId="12103"/>
    <cellStyle name="20 % - Markeringsfarve3 2 2 5 7" xfId="1742"/>
    <cellStyle name="20 % - Markeringsfarve3 2 2 5 7 2" xfId="12104"/>
    <cellStyle name="20 % - Markeringsfarve3 2 2 5 8" xfId="1743"/>
    <cellStyle name="20 % - Markeringsfarve3 2 2 5 8 2" xfId="12105"/>
    <cellStyle name="20 % - Markeringsfarve3 2 2 5 9" xfId="1744"/>
    <cellStyle name="20 % - Markeringsfarve3 2 2 5 9 2" xfId="12106"/>
    <cellStyle name="20 % - Markeringsfarve3 2 2 6" xfId="1745"/>
    <cellStyle name="20 % - Markeringsfarve3 2 2 6 2" xfId="1746"/>
    <cellStyle name="20 % - Markeringsfarve3 2 2 6 2 2" xfId="12108"/>
    <cellStyle name="20 % - Markeringsfarve3 2 2 6 3" xfId="1747"/>
    <cellStyle name="20 % - Markeringsfarve3 2 2 6 3 2" xfId="12109"/>
    <cellStyle name="20 % - Markeringsfarve3 2 2 6 4" xfId="1748"/>
    <cellStyle name="20 % - Markeringsfarve3 2 2 6 4 2" xfId="12110"/>
    <cellStyle name="20 % - Markeringsfarve3 2 2 6 5" xfId="1749"/>
    <cellStyle name="20 % - Markeringsfarve3 2 2 6 5 2" xfId="12111"/>
    <cellStyle name="20 % - Markeringsfarve3 2 2 6 6" xfId="1750"/>
    <cellStyle name="20 % - Markeringsfarve3 2 2 6 6 2" xfId="12112"/>
    <cellStyle name="20 % - Markeringsfarve3 2 2 6 7" xfId="12107"/>
    <cellStyle name="20 % - Markeringsfarve3 2 2 7" xfId="1751"/>
    <cellStyle name="20 % - Markeringsfarve3 2 2 7 2" xfId="1752"/>
    <cellStyle name="20 % - Markeringsfarve3 2 2 7 2 2" xfId="12114"/>
    <cellStyle name="20 % - Markeringsfarve3 2 2 7 3" xfId="1753"/>
    <cellStyle name="20 % - Markeringsfarve3 2 2 7 3 2" xfId="12115"/>
    <cellStyle name="20 % - Markeringsfarve3 2 2 7 4" xfId="1754"/>
    <cellStyle name="20 % - Markeringsfarve3 2 2 7 4 2" xfId="12116"/>
    <cellStyle name="20 % - Markeringsfarve3 2 2 7 5" xfId="1755"/>
    <cellStyle name="20 % - Markeringsfarve3 2 2 7 5 2" xfId="12117"/>
    <cellStyle name="20 % - Markeringsfarve3 2 2 7 6" xfId="1756"/>
    <cellStyle name="20 % - Markeringsfarve3 2 2 7 6 2" xfId="12118"/>
    <cellStyle name="20 % - Markeringsfarve3 2 2 7 7" xfId="12113"/>
    <cellStyle name="20 % - Markeringsfarve3 2 2 8" xfId="1757"/>
    <cellStyle name="20 % - Markeringsfarve3 2 2 8 2" xfId="1758"/>
    <cellStyle name="20 % - Markeringsfarve3 2 2 8 2 2" xfId="12120"/>
    <cellStyle name="20 % - Markeringsfarve3 2 2 8 3" xfId="1759"/>
    <cellStyle name="20 % - Markeringsfarve3 2 2 8 3 2" xfId="12121"/>
    <cellStyle name="20 % - Markeringsfarve3 2 2 8 4" xfId="1760"/>
    <cellStyle name="20 % - Markeringsfarve3 2 2 8 4 2" xfId="12122"/>
    <cellStyle name="20 % - Markeringsfarve3 2 2 8 5" xfId="1761"/>
    <cellStyle name="20 % - Markeringsfarve3 2 2 8 5 2" xfId="12123"/>
    <cellStyle name="20 % - Markeringsfarve3 2 2 8 6" xfId="1762"/>
    <cellStyle name="20 % - Markeringsfarve3 2 2 8 6 2" xfId="12124"/>
    <cellStyle name="20 % - Markeringsfarve3 2 2 8 7" xfId="12119"/>
    <cellStyle name="20 % - Markeringsfarve3 2 2 9" xfId="1763"/>
    <cellStyle name="20 % - Markeringsfarve3 2 2 9 2" xfId="12125"/>
    <cellStyle name="20 % - Markeringsfarve3 2 2_Budget" xfId="1764"/>
    <cellStyle name="20 % - Markeringsfarve3 2 3" xfId="1765"/>
    <cellStyle name="20 % - Markeringsfarve3 2 3 10" xfId="1766"/>
    <cellStyle name="20 % - Markeringsfarve3 2 3 10 2" xfId="12127"/>
    <cellStyle name="20 % - Markeringsfarve3 2 3 11" xfId="1767"/>
    <cellStyle name="20 % - Markeringsfarve3 2 3 11 2" xfId="12128"/>
    <cellStyle name="20 % - Markeringsfarve3 2 3 12" xfId="1768"/>
    <cellStyle name="20 % - Markeringsfarve3 2 3 12 2" xfId="12129"/>
    <cellStyle name="20 % - Markeringsfarve3 2 3 13" xfId="1769"/>
    <cellStyle name="20 % - Markeringsfarve3 2 3 14" xfId="12126"/>
    <cellStyle name="20 % - Markeringsfarve3 2 3 2" xfId="1770"/>
    <cellStyle name="20 % - Markeringsfarve3 2 3 2 10" xfId="1771"/>
    <cellStyle name="20 % - Markeringsfarve3 2 3 2 10 2" xfId="12131"/>
    <cellStyle name="20 % - Markeringsfarve3 2 3 2 11" xfId="1772"/>
    <cellStyle name="20 % - Markeringsfarve3 2 3 2 11 2" xfId="12132"/>
    <cellStyle name="20 % - Markeringsfarve3 2 3 2 12" xfId="12130"/>
    <cellStyle name="20 % - Markeringsfarve3 2 3 2 2" xfId="1773"/>
    <cellStyle name="20 % - Markeringsfarve3 2 3 2 2 10" xfId="1774"/>
    <cellStyle name="20 % - Markeringsfarve3 2 3 2 2 10 2" xfId="12134"/>
    <cellStyle name="20 % - Markeringsfarve3 2 3 2 2 11" xfId="12133"/>
    <cellStyle name="20 % - Markeringsfarve3 2 3 2 2 2" xfId="1775"/>
    <cellStyle name="20 % - Markeringsfarve3 2 3 2 2 2 2" xfId="1776"/>
    <cellStyle name="20 % - Markeringsfarve3 2 3 2 2 2 2 2" xfId="12136"/>
    <cellStyle name="20 % - Markeringsfarve3 2 3 2 2 2 3" xfId="1777"/>
    <cellStyle name="20 % - Markeringsfarve3 2 3 2 2 2 3 2" xfId="12137"/>
    <cellStyle name="20 % - Markeringsfarve3 2 3 2 2 2 4" xfId="1778"/>
    <cellStyle name="20 % - Markeringsfarve3 2 3 2 2 2 4 2" xfId="12138"/>
    <cellStyle name="20 % - Markeringsfarve3 2 3 2 2 2 5" xfId="1779"/>
    <cellStyle name="20 % - Markeringsfarve3 2 3 2 2 2 5 2" xfId="12139"/>
    <cellStyle name="20 % - Markeringsfarve3 2 3 2 2 2 6" xfId="1780"/>
    <cellStyle name="20 % - Markeringsfarve3 2 3 2 2 2 6 2" xfId="12140"/>
    <cellStyle name="20 % - Markeringsfarve3 2 3 2 2 2 7" xfId="12135"/>
    <cellStyle name="20 % - Markeringsfarve3 2 3 2 2 3" xfId="1781"/>
    <cellStyle name="20 % - Markeringsfarve3 2 3 2 2 3 2" xfId="1782"/>
    <cellStyle name="20 % - Markeringsfarve3 2 3 2 2 3 2 2" xfId="12142"/>
    <cellStyle name="20 % - Markeringsfarve3 2 3 2 2 3 3" xfId="1783"/>
    <cellStyle name="20 % - Markeringsfarve3 2 3 2 2 3 3 2" xfId="12143"/>
    <cellStyle name="20 % - Markeringsfarve3 2 3 2 2 3 4" xfId="1784"/>
    <cellStyle name="20 % - Markeringsfarve3 2 3 2 2 3 4 2" xfId="12144"/>
    <cellStyle name="20 % - Markeringsfarve3 2 3 2 2 3 5" xfId="1785"/>
    <cellStyle name="20 % - Markeringsfarve3 2 3 2 2 3 5 2" xfId="12145"/>
    <cellStyle name="20 % - Markeringsfarve3 2 3 2 2 3 6" xfId="1786"/>
    <cellStyle name="20 % - Markeringsfarve3 2 3 2 2 3 6 2" xfId="12146"/>
    <cellStyle name="20 % - Markeringsfarve3 2 3 2 2 3 7" xfId="12141"/>
    <cellStyle name="20 % - Markeringsfarve3 2 3 2 2 4" xfId="1787"/>
    <cellStyle name="20 % - Markeringsfarve3 2 3 2 2 4 2" xfId="1788"/>
    <cellStyle name="20 % - Markeringsfarve3 2 3 2 2 4 2 2" xfId="12148"/>
    <cellStyle name="20 % - Markeringsfarve3 2 3 2 2 4 3" xfId="1789"/>
    <cellStyle name="20 % - Markeringsfarve3 2 3 2 2 4 3 2" xfId="12149"/>
    <cellStyle name="20 % - Markeringsfarve3 2 3 2 2 4 4" xfId="1790"/>
    <cellStyle name="20 % - Markeringsfarve3 2 3 2 2 4 4 2" xfId="12150"/>
    <cellStyle name="20 % - Markeringsfarve3 2 3 2 2 4 5" xfId="1791"/>
    <cellStyle name="20 % - Markeringsfarve3 2 3 2 2 4 5 2" xfId="12151"/>
    <cellStyle name="20 % - Markeringsfarve3 2 3 2 2 4 6" xfId="1792"/>
    <cellStyle name="20 % - Markeringsfarve3 2 3 2 2 4 6 2" xfId="12152"/>
    <cellStyle name="20 % - Markeringsfarve3 2 3 2 2 4 7" xfId="12147"/>
    <cellStyle name="20 % - Markeringsfarve3 2 3 2 2 5" xfId="1793"/>
    <cellStyle name="20 % - Markeringsfarve3 2 3 2 2 5 2" xfId="1794"/>
    <cellStyle name="20 % - Markeringsfarve3 2 3 2 2 5 2 2" xfId="12154"/>
    <cellStyle name="20 % - Markeringsfarve3 2 3 2 2 5 3" xfId="1795"/>
    <cellStyle name="20 % - Markeringsfarve3 2 3 2 2 5 3 2" xfId="12155"/>
    <cellStyle name="20 % - Markeringsfarve3 2 3 2 2 5 4" xfId="1796"/>
    <cellStyle name="20 % - Markeringsfarve3 2 3 2 2 5 4 2" xfId="12156"/>
    <cellStyle name="20 % - Markeringsfarve3 2 3 2 2 5 5" xfId="1797"/>
    <cellStyle name="20 % - Markeringsfarve3 2 3 2 2 5 5 2" xfId="12157"/>
    <cellStyle name="20 % - Markeringsfarve3 2 3 2 2 5 6" xfId="1798"/>
    <cellStyle name="20 % - Markeringsfarve3 2 3 2 2 5 6 2" xfId="12158"/>
    <cellStyle name="20 % - Markeringsfarve3 2 3 2 2 5 7" xfId="12153"/>
    <cellStyle name="20 % - Markeringsfarve3 2 3 2 2 6" xfId="1799"/>
    <cellStyle name="20 % - Markeringsfarve3 2 3 2 2 6 2" xfId="12159"/>
    <cellStyle name="20 % - Markeringsfarve3 2 3 2 2 7" xfId="1800"/>
    <cellStyle name="20 % - Markeringsfarve3 2 3 2 2 7 2" xfId="12160"/>
    <cellStyle name="20 % - Markeringsfarve3 2 3 2 2 8" xfId="1801"/>
    <cellStyle name="20 % - Markeringsfarve3 2 3 2 2 8 2" xfId="12161"/>
    <cellStyle name="20 % - Markeringsfarve3 2 3 2 2 9" xfId="1802"/>
    <cellStyle name="20 % - Markeringsfarve3 2 3 2 2 9 2" xfId="12162"/>
    <cellStyle name="20 % - Markeringsfarve3 2 3 2 3" xfId="1803"/>
    <cellStyle name="20 % - Markeringsfarve3 2 3 2 3 2" xfId="1804"/>
    <cellStyle name="20 % - Markeringsfarve3 2 3 2 3 2 2" xfId="12164"/>
    <cellStyle name="20 % - Markeringsfarve3 2 3 2 3 3" xfId="1805"/>
    <cellStyle name="20 % - Markeringsfarve3 2 3 2 3 3 2" xfId="12165"/>
    <cellStyle name="20 % - Markeringsfarve3 2 3 2 3 4" xfId="1806"/>
    <cellStyle name="20 % - Markeringsfarve3 2 3 2 3 4 2" xfId="12166"/>
    <cellStyle name="20 % - Markeringsfarve3 2 3 2 3 5" xfId="1807"/>
    <cellStyle name="20 % - Markeringsfarve3 2 3 2 3 5 2" xfId="12167"/>
    <cellStyle name="20 % - Markeringsfarve3 2 3 2 3 6" xfId="1808"/>
    <cellStyle name="20 % - Markeringsfarve3 2 3 2 3 6 2" xfId="12168"/>
    <cellStyle name="20 % - Markeringsfarve3 2 3 2 3 7" xfId="12163"/>
    <cellStyle name="20 % - Markeringsfarve3 2 3 2 4" xfId="1809"/>
    <cellStyle name="20 % - Markeringsfarve3 2 3 2 4 2" xfId="1810"/>
    <cellStyle name="20 % - Markeringsfarve3 2 3 2 4 2 2" xfId="12170"/>
    <cellStyle name="20 % - Markeringsfarve3 2 3 2 4 3" xfId="1811"/>
    <cellStyle name="20 % - Markeringsfarve3 2 3 2 4 3 2" xfId="12171"/>
    <cellStyle name="20 % - Markeringsfarve3 2 3 2 4 4" xfId="1812"/>
    <cellStyle name="20 % - Markeringsfarve3 2 3 2 4 4 2" xfId="12172"/>
    <cellStyle name="20 % - Markeringsfarve3 2 3 2 4 5" xfId="1813"/>
    <cellStyle name="20 % - Markeringsfarve3 2 3 2 4 5 2" xfId="12173"/>
    <cellStyle name="20 % - Markeringsfarve3 2 3 2 4 6" xfId="1814"/>
    <cellStyle name="20 % - Markeringsfarve3 2 3 2 4 6 2" xfId="12174"/>
    <cellStyle name="20 % - Markeringsfarve3 2 3 2 4 7" xfId="12169"/>
    <cellStyle name="20 % - Markeringsfarve3 2 3 2 5" xfId="1815"/>
    <cellStyle name="20 % - Markeringsfarve3 2 3 2 5 2" xfId="1816"/>
    <cellStyle name="20 % - Markeringsfarve3 2 3 2 5 2 2" xfId="12176"/>
    <cellStyle name="20 % - Markeringsfarve3 2 3 2 5 3" xfId="1817"/>
    <cellStyle name="20 % - Markeringsfarve3 2 3 2 5 3 2" xfId="12177"/>
    <cellStyle name="20 % - Markeringsfarve3 2 3 2 5 4" xfId="1818"/>
    <cellStyle name="20 % - Markeringsfarve3 2 3 2 5 4 2" xfId="12178"/>
    <cellStyle name="20 % - Markeringsfarve3 2 3 2 5 5" xfId="1819"/>
    <cellStyle name="20 % - Markeringsfarve3 2 3 2 5 5 2" xfId="12179"/>
    <cellStyle name="20 % - Markeringsfarve3 2 3 2 5 6" xfId="1820"/>
    <cellStyle name="20 % - Markeringsfarve3 2 3 2 5 6 2" xfId="12180"/>
    <cellStyle name="20 % - Markeringsfarve3 2 3 2 5 7" xfId="12175"/>
    <cellStyle name="20 % - Markeringsfarve3 2 3 2 6" xfId="1821"/>
    <cellStyle name="20 % - Markeringsfarve3 2 3 2 6 2" xfId="1822"/>
    <cellStyle name="20 % - Markeringsfarve3 2 3 2 6 2 2" xfId="12182"/>
    <cellStyle name="20 % - Markeringsfarve3 2 3 2 6 3" xfId="1823"/>
    <cellStyle name="20 % - Markeringsfarve3 2 3 2 6 3 2" xfId="12183"/>
    <cellStyle name="20 % - Markeringsfarve3 2 3 2 6 4" xfId="1824"/>
    <cellStyle name="20 % - Markeringsfarve3 2 3 2 6 4 2" xfId="12184"/>
    <cellStyle name="20 % - Markeringsfarve3 2 3 2 6 5" xfId="1825"/>
    <cellStyle name="20 % - Markeringsfarve3 2 3 2 6 5 2" xfId="12185"/>
    <cellStyle name="20 % - Markeringsfarve3 2 3 2 6 6" xfId="1826"/>
    <cellStyle name="20 % - Markeringsfarve3 2 3 2 6 6 2" xfId="12186"/>
    <cellStyle name="20 % - Markeringsfarve3 2 3 2 6 7" xfId="12181"/>
    <cellStyle name="20 % - Markeringsfarve3 2 3 2 7" xfId="1827"/>
    <cellStyle name="20 % - Markeringsfarve3 2 3 2 7 2" xfId="12187"/>
    <cellStyle name="20 % - Markeringsfarve3 2 3 2 8" xfId="1828"/>
    <cellStyle name="20 % - Markeringsfarve3 2 3 2 8 2" xfId="12188"/>
    <cellStyle name="20 % - Markeringsfarve3 2 3 2 9" xfId="1829"/>
    <cellStyle name="20 % - Markeringsfarve3 2 3 2 9 2" xfId="12189"/>
    <cellStyle name="20 % - Markeringsfarve3 2 3 3" xfId="1830"/>
    <cellStyle name="20 % - Markeringsfarve3 2 3 3 10" xfId="1831"/>
    <cellStyle name="20 % - Markeringsfarve3 2 3 3 10 2" xfId="12191"/>
    <cellStyle name="20 % - Markeringsfarve3 2 3 3 11" xfId="12190"/>
    <cellStyle name="20 % - Markeringsfarve3 2 3 3 2" xfId="1832"/>
    <cellStyle name="20 % - Markeringsfarve3 2 3 3 2 2" xfId="1833"/>
    <cellStyle name="20 % - Markeringsfarve3 2 3 3 2 2 2" xfId="12193"/>
    <cellStyle name="20 % - Markeringsfarve3 2 3 3 2 3" xfId="1834"/>
    <cellStyle name="20 % - Markeringsfarve3 2 3 3 2 3 2" xfId="12194"/>
    <cellStyle name="20 % - Markeringsfarve3 2 3 3 2 4" xfId="1835"/>
    <cellStyle name="20 % - Markeringsfarve3 2 3 3 2 4 2" xfId="12195"/>
    <cellStyle name="20 % - Markeringsfarve3 2 3 3 2 5" xfId="1836"/>
    <cellStyle name="20 % - Markeringsfarve3 2 3 3 2 5 2" xfId="12196"/>
    <cellStyle name="20 % - Markeringsfarve3 2 3 3 2 6" xfId="1837"/>
    <cellStyle name="20 % - Markeringsfarve3 2 3 3 2 6 2" xfId="12197"/>
    <cellStyle name="20 % - Markeringsfarve3 2 3 3 2 7" xfId="12192"/>
    <cellStyle name="20 % - Markeringsfarve3 2 3 3 3" xfId="1838"/>
    <cellStyle name="20 % - Markeringsfarve3 2 3 3 3 2" xfId="1839"/>
    <cellStyle name="20 % - Markeringsfarve3 2 3 3 3 2 2" xfId="12199"/>
    <cellStyle name="20 % - Markeringsfarve3 2 3 3 3 3" xfId="1840"/>
    <cellStyle name="20 % - Markeringsfarve3 2 3 3 3 3 2" xfId="12200"/>
    <cellStyle name="20 % - Markeringsfarve3 2 3 3 3 4" xfId="1841"/>
    <cellStyle name="20 % - Markeringsfarve3 2 3 3 3 4 2" xfId="12201"/>
    <cellStyle name="20 % - Markeringsfarve3 2 3 3 3 5" xfId="1842"/>
    <cellStyle name="20 % - Markeringsfarve3 2 3 3 3 5 2" xfId="12202"/>
    <cellStyle name="20 % - Markeringsfarve3 2 3 3 3 6" xfId="1843"/>
    <cellStyle name="20 % - Markeringsfarve3 2 3 3 3 6 2" xfId="12203"/>
    <cellStyle name="20 % - Markeringsfarve3 2 3 3 3 7" xfId="12198"/>
    <cellStyle name="20 % - Markeringsfarve3 2 3 3 4" xfId="1844"/>
    <cellStyle name="20 % - Markeringsfarve3 2 3 3 4 2" xfId="1845"/>
    <cellStyle name="20 % - Markeringsfarve3 2 3 3 4 2 2" xfId="12205"/>
    <cellStyle name="20 % - Markeringsfarve3 2 3 3 4 3" xfId="1846"/>
    <cellStyle name="20 % - Markeringsfarve3 2 3 3 4 3 2" xfId="12206"/>
    <cellStyle name="20 % - Markeringsfarve3 2 3 3 4 4" xfId="1847"/>
    <cellStyle name="20 % - Markeringsfarve3 2 3 3 4 4 2" xfId="12207"/>
    <cellStyle name="20 % - Markeringsfarve3 2 3 3 4 5" xfId="1848"/>
    <cellStyle name="20 % - Markeringsfarve3 2 3 3 4 5 2" xfId="12208"/>
    <cellStyle name="20 % - Markeringsfarve3 2 3 3 4 6" xfId="1849"/>
    <cellStyle name="20 % - Markeringsfarve3 2 3 3 4 6 2" xfId="12209"/>
    <cellStyle name="20 % - Markeringsfarve3 2 3 3 4 7" xfId="12204"/>
    <cellStyle name="20 % - Markeringsfarve3 2 3 3 5" xfId="1850"/>
    <cellStyle name="20 % - Markeringsfarve3 2 3 3 5 2" xfId="1851"/>
    <cellStyle name="20 % - Markeringsfarve3 2 3 3 5 2 2" xfId="12211"/>
    <cellStyle name="20 % - Markeringsfarve3 2 3 3 5 3" xfId="1852"/>
    <cellStyle name="20 % - Markeringsfarve3 2 3 3 5 3 2" xfId="12212"/>
    <cellStyle name="20 % - Markeringsfarve3 2 3 3 5 4" xfId="1853"/>
    <cellStyle name="20 % - Markeringsfarve3 2 3 3 5 4 2" xfId="12213"/>
    <cellStyle name="20 % - Markeringsfarve3 2 3 3 5 5" xfId="1854"/>
    <cellStyle name="20 % - Markeringsfarve3 2 3 3 5 5 2" xfId="12214"/>
    <cellStyle name="20 % - Markeringsfarve3 2 3 3 5 6" xfId="1855"/>
    <cellStyle name="20 % - Markeringsfarve3 2 3 3 5 6 2" xfId="12215"/>
    <cellStyle name="20 % - Markeringsfarve3 2 3 3 5 7" xfId="12210"/>
    <cellStyle name="20 % - Markeringsfarve3 2 3 3 6" xfId="1856"/>
    <cellStyle name="20 % - Markeringsfarve3 2 3 3 6 2" xfId="12216"/>
    <cellStyle name="20 % - Markeringsfarve3 2 3 3 7" xfId="1857"/>
    <cellStyle name="20 % - Markeringsfarve3 2 3 3 7 2" xfId="12217"/>
    <cellStyle name="20 % - Markeringsfarve3 2 3 3 8" xfId="1858"/>
    <cellStyle name="20 % - Markeringsfarve3 2 3 3 8 2" xfId="12218"/>
    <cellStyle name="20 % - Markeringsfarve3 2 3 3 9" xfId="1859"/>
    <cellStyle name="20 % - Markeringsfarve3 2 3 3 9 2" xfId="12219"/>
    <cellStyle name="20 % - Markeringsfarve3 2 3 4" xfId="1860"/>
    <cellStyle name="20 % - Markeringsfarve3 2 3 4 2" xfId="1861"/>
    <cellStyle name="20 % - Markeringsfarve3 2 3 4 2 2" xfId="12221"/>
    <cellStyle name="20 % - Markeringsfarve3 2 3 4 3" xfId="1862"/>
    <cellStyle name="20 % - Markeringsfarve3 2 3 4 3 2" xfId="12222"/>
    <cellStyle name="20 % - Markeringsfarve3 2 3 4 4" xfId="1863"/>
    <cellStyle name="20 % - Markeringsfarve3 2 3 4 4 2" xfId="12223"/>
    <cellStyle name="20 % - Markeringsfarve3 2 3 4 5" xfId="1864"/>
    <cellStyle name="20 % - Markeringsfarve3 2 3 4 5 2" xfId="12224"/>
    <cellStyle name="20 % - Markeringsfarve3 2 3 4 6" xfId="1865"/>
    <cellStyle name="20 % - Markeringsfarve3 2 3 4 6 2" xfId="12225"/>
    <cellStyle name="20 % - Markeringsfarve3 2 3 4 7" xfId="12220"/>
    <cellStyle name="20 % - Markeringsfarve3 2 3 5" xfId="1866"/>
    <cellStyle name="20 % - Markeringsfarve3 2 3 5 2" xfId="1867"/>
    <cellStyle name="20 % - Markeringsfarve3 2 3 5 2 2" xfId="12227"/>
    <cellStyle name="20 % - Markeringsfarve3 2 3 5 3" xfId="1868"/>
    <cellStyle name="20 % - Markeringsfarve3 2 3 5 3 2" xfId="12228"/>
    <cellStyle name="20 % - Markeringsfarve3 2 3 5 4" xfId="1869"/>
    <cellStyle name="20 % - Markeringsfarve3 2 3 5 4 2" xfId="12229"/>
    <cellStyle name="20 % - Markeringsfarve3 2 3 5 5" xfId="1870"/>
    <cellStyle name="20 % - Markeringsfarve3 2 3 5 5 2" xfId="12230"/>
    <cellStyle name="20 % - Markeringsfarve3 2 3 5 6" xfId="1871"/>
    <cellStyle name="20 % - Markeringsfarve3 2 3 5 6 2" xfId="12231"/>
    <cellStyle name="20 % - Markeringsfarve3 2 3 5 7" xfId="12226"/>
    <cellStyle name="20 % - Markeringsfarve3 2 3 6" xfId="1872"/>
    <cellStyle name="20 % - Markeringsfarve3 2 3 6 2" xfId="1873"/>
    <cellStyle name="20 % - Markeringsfarve3 2 3 6 2 2" xfId="12233"/>
    <cellStyle name="20 % - Markeringsfarve3 2 3 6 3" xfId="1874"/>
    <cellStyle name="20 % - Markeringsfarve3 2 3 6 3 2" xfId="12234"/>
    <cellStyle name="20 % - Markeringsfarve3 2 3 6 4" xfId="1875"/>
    <cellStyle name="20 % - Markeringsfarve3 2 3 6 4 2" xfId="12235"/>
    <cellStyle name="20 % - Markeringsfarve3 2 3 6 5" xfId="1876"/>
    <cellStyle name="20 % - Markeringsfarve3 2 3 6 5 2" xfId="12236"/>
    <cellStyle name="20 % - Markeringsfarve3 2 3 6 6" xfId="1877"/>
    <cellStyle name="20 % - Markeringsfarve3 2 3 6 6 2" xfId="12237"/>
    <cellStyle name="20 % - Markeringsfarve3 2 3 6 7" xfId="12232"/>
    <cellStyle name="20 % - Markeringsfarve3 2 3 7" xfId="1878"/>
    <cellStyle name="20 % - Markeringsfarve3 2 3 7 2" xfId="1879"/>
    <cellStyle name="20 % - Markeringsfarve3 2 3 7 2 2" xfId="12239"/>
    <cellStyle name="20 % - Markeringsfarve3 2 3 7 3" xfId="1880"/>
    <cellStyle name="20 % - Markeringsfarve3 2 3 7 3 2" xfId="12240"/>
    <cellStyle name="20 % - Markeringsfarve3 2 3 7 4" xfId="1881"/>
    <cellStyle name="20 % - Markeringsfarve3 2 3 7 4 2" xfId="12241"/>
    <cellStyle name="20 % - Markeringsfarve3 2 3 7 5" xfId="1882"/>
    <cellStyle name="20 % - Markeringsfarve3 2 3 7 5 2" xfId="12242"/>
    <cellStyle name="20 % - Markeringsfarve3 2 3 7 6" xfId="1883"/>
    <cellStyle name="20 % - Markeringsfarve3 2 3 7 6 2" xfId="12243"/>
    <cellStyle name="20 % - Markeringsfarve3 2 3 7 7" xfId="12238"/>
    <cellStyle name="20 % - Markeringsfarve3 2 3 8" xfId="1884"/>
    <cellStyle name="20 % - Markeringsfarve3 2 3 8 2" xfId="12244"/>
    <cellStyle name="20 % - Markeringsfarve3 2 3 9" xfId="1885"/>
    <cellStyle name="20 % - Markeringsfarve3 2 3 9 2" xfId="12245"/>
    <cellStyle name="20 % - Markeringsfarve3 2 4" xfId="1886"/>
    <cellStyle name="20 % - Markeringsfarve3 2 4 10" xfId="1887"/>
    <cellStyle name="20 % - Markeringsfarve3 2 4 10 2" xfId="12247"/>
    <cellStyle name="20 % - Markeringsfarve3 2 4 11" xfId="1888"/>
    <cellStyle name="20 % - Markeringsfarve3 2 4 11 2" xfId="12248"/>
    <cellStyle name="20 % - Markeringsfarve3 2 4 12" xfId="12246"/>
    <cellStyle name="20 % - Markeringsfarve3 2 4 2" xfId="1889"/>
    <cellStyle name="20 % - Markeringsfarve3 2 4 2 10" xfId="1890"/>
    <cellStyle name="20 % - Markeringsfarve3 2 4 2 10 2" xfId="12250"/>
    <cellStyle name="20 % - Markeringsfarve3 2 4 2 11" xfId="12249"/>
    <cellStyle name="20 % - Markeringsfarve3 2 4 2 2" xfId="1891"/>
    <cellStyle name="20 % - Markeringsfarve3 2 4 2 2 10" xfId="12251"/>
    <cellStyle name="20 % - Markeringsfarve3 2 4 2 2 2" xfId="1892"/>
    <cellStyle name="20 % - Markeringsfarve3 2 4 2 2 2 2" xfId="1893"/>
    <cellStyle name="20 % - Markeringsfarve3 2 4 2 2 2 2 2" xfId="12253"/>
    <cellStyle name="20 % - Markeringsfarve3 2 4 2 2 2 3" xfId="1894"/>
    <cellStyle name="20 % - Markeringsfarve3 2 4 2 2 2 3 2" xfId="12254"/>
    <cellStyle name="20 % - Markeringsfarve3 2 4 2 2 2 4" xfId="1895"/>
    <cellStyle name="20 % - Markeringsfarve3 2 4 2 2 2 4 2" xfId="12255"/>
    <cellStyle name="20 % - Markeringsfarve3 2 4 2 2 2 5" xfId="1896"/>
    <cellStyle name="20 % - Markeringsfarve3 2 4 2 2 2 5 2" xfId="12256"/>
    <cellStyle name="20 % - Markeringsfarve3 2 4 2 2 2 6" xfId="1897"/>
    <cellStyle name="20 % - Markeringsfarve3 2 4 2 2 2 6 2" xfId="12257"/>
    <cellStyle name="20 % - Markeringsfarve3 2 4 2 2 2 7" xfId="12252"/>
    <cellStyle name="20 % - Markeringsfarve3 2 4 2 2 3" xfId="1898"/>
    <cellStyle name="20 % - Markeringsfarve3 2 4 2 2 3 2" xfId="1899"/>
    <cellStyle name="20 % - Markeringsfarve3 2 4 2 2 3 2 2" xfId="12259"/>
    <cellStyle name="20 % - Markeringsfarve3 2 4 2 2 3 3" xfId="1900"/>
    <cellStyle name="20 % - Markeringsfarve3 2 4 2 2 3 3 2" xfId="12260"/>
    <cellStyle name="20 % - Markeringsfarve3 2 4 2 2 3 4" xfId="1901"/>
    <cellStyle name="20 % - Markeringsfarve3 2 4 2 2 3 4 2" xfId="12261"/>
    <cellStyle name="20 % - Markeringsfarve3 2 4 2 2 3 5" xfId="1902"/>
    <cellStyle name="20 % - Markeringsfarve3 2 4 2 2 3 5 2" xfId="12262"/>
    <cellStyle name="20 % - Markeringsfarve3 2 4 2 2 3 6" xfId="1903"/>
    <cellStyle name="20 % - Markeringsfarve3 2 4 2 2 3 6 2" xfId="12263"/>
    <cellStyle name="20 % - Markeringsfarve3 2 4 2 2 3 7" xfId="12258"/>
    <cellStyle name="20 % - Markeringsfarve3 2 4 2 2 4" xfId="1904"/>
    <cellStyle name="20 % - Markeringsfarve3 2 4 2 2 4 2" xfId="1905"/>
    <cellStyle name="20 % - Markeringsfarve3 2 4 2 2 4 2 2" xfId="12265"/>
    <cellStyle name="20 % - Markeringsfarve3 2 4 2 2 4 3" xfId="1906"/>
    <cellStyle name="20 % - Markeringsfarve3 2 4 2 2 4 3 2" xfId="12266"/>
    <cellStyle name="20 % - Markeringsfarve3 2 4 2 2 4 4" xfId="1907"/>
    <cellStyle name="20 % - Markeringsfarve3 2 4 2 2 4 4 2" xfId="12267"/>
    <cellStyle name="20 % - Markeringsfarve3 2 4 2 2 4 5" xfId="1908"/>
    <cellStyle name="20 % - Markeringsfarve3 2 4 2 2 4 5 2" xfId="12268"/>
    <cellStyle name="20 % - Markeringsfarve3 2 4 2 2 4 6" xfId="1909"/>
    <cellStyle name="20 % - Markeringsfarve3 2 4 2 2 4 6 2" xfId="12269"/>
    <cellStyle name="20 % - Markeringsfarve3 2 4 2 2 4 7" xfId="12264"/>
    <cellStyle name="20 % - Markeringsfarve3 2 4 2 2 5" xfId="1910"/>
    <cellStyle name="20 % - Markeringsfarve3 2 4 2 2 5 2" xfId="12270"/>
    <cellStyle name="20 % - Markeringsfarve3 2 4 2 2 6" xfId="1911"/>
    <cellStyle name="20 % - Markeringsfarve3 2 4 2 2 6 2" xfId="12271"/>
    <cellStyle name="20 % - Markeringsfarve3 2 4 2 2 7" xfId="1912"/>
    <cellStyle name="20 % - Markeringsfarve3 2 4 2 2 7 2" xfId="12272"/>
    <cellStyle name="20 % - Markeringsfarve3 2 4 2 2 8" xfId="1913"/>
    <cellStyle name="20 % - Markeringsfarve3 2 4 2 2 8 2" xfId="12273"/>
    <cellStyle name="20 % - Markeringsfarve3 2 4 2 2 9" xfId="1914"/>
    <cellStyle name="20 % - Markeringsfarve3 2 4 2 2 9 2" xfId="12274"/>
    <cellStyle name="20 % - Markeringsfarve3 2 4 2 3" xfId="1915"/>
    <cellStyle name="20 % - Markeringsfarve3 2 4 2 3 2" xfId="1916"/>
    <cellStyle name="20 % - Markeringsfarve3 2 4 2 3 2 2" xfId="12276"/>
    <cellStyle name="20 % - Markeringsfarve3 2 4 2 3 3" xfId="1917"/>
    <cellStyle name="20 % - Markeringsfarve3 2 4 2 3 3 2" xfId="12277"/>
    <cellStyle name="20 % - Markeringsfarve3 2 4 2 3 4" xfId="1918"/>
    <cellStyle name="20 % - Markeringsfarve3 2 4 2 3 4 2" xfId="12278"/>
    <cellStyle name="20 % - Markeringsfarve3 2 4 2 3 5" xfId="1919"/>
    <cellStyle name="20 % - Markeringsfarve3 2 4 2 3 5 2" xfId="12279"/>
    <cellStyle name="20 % - Markeringsfarve3 2 4 2 3 6" xfId="1920"/>
    <cellStyle name="20 % - Markeringsfarve3 2 4 2 3 6 2" xfId="12280"/>
    <cellStyle name="20 % - Markeringsfarve3 2 4 2 3 7" xfId="12275"/>
    <cellStyle name="20 % - Markeringsfarve3 2 4 2 4" xfId="1921"/>
    <cellStyle name="20 % - Markeringsfarve3 2 4 2 4 2" xfId="1922"/>
    <cellStyle name="20 % - Markeringsfarve3 2 4 2 4 2 2" xfId="12282"/>
    <cellStyle name="20 % - Markeringsfarve3 2 4 2 4 3" xfId="1923"/>
    <cellStyle name="20 % - Markeringsfarve3 2 4 2 4 3 2" xfId="12283"/>
    <cellStyle name="20 % - Markeringsfarve3 2 4 2 4 4" xfId="1924"/>
    <cellStyle name="20 % - Markeringsfarve3 2 4 2 4 4 2" xfId="12284"/>
    <cellStyle name="20 % - Markeringsfarve3 2 4 2 4 5" xfId="1925"/>
    <cellStyle name="20 % - Markeringsfarve3 2 4 2 4 5 2" xfId="12285"/>
    <cellStyle name="20 % - Markeringsfarve3 2 4 2 4 6" xfId="1926"/>
    <cellStyle name="20 % - Markeringsfarve3 2 4 2 4 6 2" xfId="12286"/>
    <cellStyle name="20 % - Markeringsfarve3 2 4 2 4 7" xfId="12281"/>
    <cellStyle name="20 % - Markeringsfarve3 2 4 2 5" xfId="1927"/>
    <cellStyle name="20 % - Markeringsfarve3 2 4 2 5 2" xfId="1928"/>
    <cellStyle name="20 % - Markeringsfarve3 2 4 2 5 2 2" xfId="12288"/>
    <cellStyle name="20 % - Markeringsfarve3 2 4 2 5 3" xfId="1929"/>
    <cellStyle name="20 % - Markeringsfarve3 2 4 2 5 3 2" xfId="12289"/>
    <cellStyle name="20 % - Markeringsfarve3 2 4 2 5 4" xfId="1930"/>
    <cellStyle name="20 % - Markeringsfarve3 2 4 2 5 4 2" xfId="12290"/>
    <cellStyle name="20 % - Markeringsfarve3 2 4 2 5 5" xfId="1931"/>
    <cellStyle name="20 % - Markeringsfarve3 2 4 2 5 5 2" xfId="12291"/>
    <cellStyle name="20 % - Markeringsfarve3 2 4 2 5 6" xfId="1932"/>
    <cellStyle name="20 % - Markeringsfarve3 2 4 2 5 6 2" xfId="12292"/>
    <cellStyle name="20 % - Markeringsfarve3 2 4 2 5 7" xfId="12287"/>
    <cellStyle name="20 % - Markeringsfarve3 2 4 2 6" xfId="1933"/>
    <cellStyle name="20 % - Markeringsfarve3 2 4 2 6 2" xfId="12293"/>
    <cellStyle name="20 % - Markeringsfarve3 2 4 2 7" xfId="1934"/>
    <cellStyle name="20 % - Markeringsfarve3 2 4 2 7 2" xfId="12294"/>
    <cellStyle name="20 % - Markeringsfarve3 2 4 2 8" xfId="1935"/>
    <cellStyle name="20 % - Markeringsfarve3 2 4 2 8 2" xfId="12295"/>
    <cellStyle name="20 % - Markeringsfarve3 2 4 2 9" xfId="1936"/>
    <cellStyle name="20 % - Markeringsfarve3 2 4 2 9 2" xfId="12296"/>
    <cellStyle name="20 % - Markeringsfarve3 2 4 3" xfId="1937"/>
    <cellStyle name="20 % - Markeringsfarve3 2 4 3 10" xfId="12297"/>
    <cellStyle name="20 % - Markeringsfarve3 2 4 3 2" xfId="1938"/>
    <cellStyle name="20 % - Markeringsfarve3 2 4 3 2 2" xfId="1939"/>
    <cellStyle name="20 % - Markeringsfarve3 2 4 3 2 2 2" xfId="12299"/>
    <cellStyle name="20 % - Markeringsfarve3 2 4 3 2 3" xfId="1940"/>
    <cellStyle name="20 % - Markeringsfarve3 2 4 3 2 3 2" xfId="12300"/>
    <cellStyle name="20 % - Markeringsfarve3 2 4 3 2 4" xfId="1941"/>
    <cellStyle name="20 % - Markeringsfarve3 2 4 3 2 4 2" xfId="12301"/>
    <cellStyle name="20 % - Markeringsfarve3 2 4 3 2 5" xfId="1942"/>
    <cellStyle name="20 % - Markeringsfarve3 2 4 3 2 5 2" xfId="12302"/>
    <cellStyle name="20 % - Markeringsfarve3 2 4 3 2 6" xfId="1943"/>
    <cellStyle name="20 % - Markeringsfarve3 2 4 3 2 6 2" xfId="12303"/>
    <cellStyle name="20 % - Markeringsfarve3 2 4 3 2 7" xfId="12298"/>
    <cellStyle name="20 % - Markeringsfarve3 2 4 3 3" xfId="1944"/>
    <cellStyle name="20 % - Markeringsfarve3 2 4 3 3 2" xfId="1945"/>
    <cellStyle name="20 % - Markeringsfarve3 2 4 3 3 2 2" xfId="12305"/>
    <cellStyle name="20 % - Markeringsfarve3 2 4 3 3 3" xfId="1946"/>
    <cellStyle name="20 % - Markeringsfarve3 2 4 3 3 3 2" xfId="12306"/>
    <cellStyle name="20 % - Markeringsfarve3 2 4 3 3 4" xfId="1947"/>
    <cellStyle name="20 % - Markeringsfarve3 2 4 3 3 4 2" xfId="12307"/>
    <cellStyle name="20 % - Markeringsfarve3 2 4 3 3 5" xfId="1948"/>
    <cellStyle name="20 % - Markeringsfarve3 2 4 3 3 5 2" xfId="12308"/>
    <cellStyle name="20 % - Markeringsfarve3 2 4 3 3 6" xfId="1949"/>
    <cellStyle name="20 % - Markeringsfarve3 2 4 3 3 6 2" xfId="12309"/>
    <cellStyle name="20 % - Markeringsfarve3 2 4 3 3 7" xfId="12304"/>
    <cellStyle name="20 % - Markeringsfarve3 2 4 3 4" xfId="1950"/>
    <cellStyle name="20 % - Markeringsfarve3 2 4 3 4 2" xfId="1951"/>
    <cellStyle name="20 % - Markeringsfarve3 2 4 3 4 2 2" xfId="12311"/>
    <cellStyle name="20 % - Markeringsfarve3 2 4 3 4 3" xfId="1952"/>
    <cellStyle name="20 % - Markeringsfarve3 2 4 3 4 3 2" xfId="12312"/>
    <cellStyle name="20 % - Markeringsfarve3 2 4 3 4 4" xfId="1953"/>
    <cellStyle name="20 % - Markeringsfarve3 2 4 3 4 4 2" xfId="12313"/>
    <cellStyle name="20 % - Markeringsfarve3 2 4 3 4 5" xfId="1954"/>
    <cellStyle name="20 % - Markeringsfarve3 2 4 3 4 5 2" xfId="12314"/>
    <cellStyle name="20 % - Markeringsfarve3 2 4 3 4 6" xfId="1955"/>
    <cellStyle name="20 % - Markeringsfarve3 2 4 3 4 6 2" xfId="12315"/>
    <cellStyle name="20 % - Markeringsfarve3 2 4 3 4 7" xfId="12310"/>
    <cellStyle name="20 % - Markeringsfarve3 2 4 3 5" xfId="1956"/>
    <cellStyle name="20 % - Markeringsfarve3 2 4 3 5 2" xfId="12316"/>
    <cellStyle name="20 % - Markeringsfarve3 2 4 3 6" xfId="1957"/>
    <cellStyle name="20 % - Markeringsfarve3 2 4 3 6 2" xfId="12317"/>
    <cellStyle name="20 % - Markeringsfarve3 2 4 3 7" xfId="1958"/>
    <cellStyle name="20 % - Markeringsfarve3 2 4 3 7 2" xfId="12318"/>
    <cellStyle name="20 % - Markeringsfarve3 2 4 3 8" xfId="1959"/>
    <cellStyle name="20 % - Markeringsfarve3 2 4 3 8 2" xfId="12319"/>
    <cellStyle name="20 % - Markeringsfarve3 2 4 3 9" xfId="1960"/>
    <cellStyle name="20 % - Markeringsfarve3 2 4 3 9 2" xfId="12320"/>
    <cellStyle name="20 % - Markeringsfarve3 2 4 4" xfId="1961"/>
    <cellStyle name="20 % - Markeringsfarve3 2 4 4 2" xfId="1962"/>
    <cellStyle name="20 % - Markeringsfarve3 2 4 4 2 2" xfId="12322"/>
    <cellStyle name="20 % - Markeringsfarve3 2 4 4 3" xfId="1963"/>
    <cellStyle name="20 % - Markeringsfarve3 2 4 4 3 2" xfId="12323"/>
    <cellStyle name="20 % - Markeringsfarve3 2 4 4 4" xfId="1964"/>
    <cellStyle name="20 % - Markeringsfarve3 2 4 4 4 2" xfId="12324"/>
    <cellStyle name="20 % - Markeringsfarve3 2 4 4 5" xfId="1965"/>
    <cellStyle name="20 % - Markeringsfarve3 2 4 4 5 2" xfId="12325"/>
    <cellStyle name="20 % - Markeringsfarve3 2 4 4 6" xfId="1966"/>
    <cellStyle name="20 % - Markeringsfarve3 2 4 4 6 2" xfId="12326"/>
    <cellStyle name="20 % - Markeringsfarve3 2 4 4 7" xfId="12321"/>
    <cellStyle name="20 % - Markeringsfarve3 2 4 5" xfId="1967"/>
    <cellStyle name="20 % - Markeringsfarve3 2 4 5 2" xfId="1968"/>
    <cellStyle name="20 % - Markeringsfarve3 2 4 5 2 2" xfId="12328"/>
    <cellStyle name="20 % - Markeringsfarve3 2 4 5 3" xfId="1969"/>
    <cellStyle name="20 % - Markeringsfarve3 2 4 5 3 2" xfId="12329"/>
    <cellStyle name="20 % - Markeringsfarve3 2 4 5 4" xfId="1970"/>
    <cellStyle name="20 % - Markeringsfarve3 2 4 5 4 2" xfId="12330"/>
    <cellStyle name="20 % - Markeringsfarve3 2 4 5 5" xfId="1971"/>
    <cellStyle name="20 % - Markeringsfarve3 2 4 5 5 2" xfId="12331"/>
    <cellStyle name="20 % - Markeringsfarve3 2 4 5 6" xfId="1972"/>
    <cellStyle name="20 % - Markeringsfarve3 2 4 5 6 2" xfId="12332"/>
    <cellStyle name="20 % - Markeringsfarve3 2 4 5 7" xfId="12327"/>
    <cellStyle name="20 % - Markeringsfarve3 2 4 6" xfId="1973"/>
    <cellStyle name="20 % - Markeringsfarve3 2 4 6 2" xfId="1974"/>
    <cellStyle name="20 % - Markeringsfarve3 2 4 6 2 2" xfId="12334"/>
    <cellStyle name="20 % - Markeringsfarve3 2 4 6 3" xfId="1975"/>
    <cellStyle name="20 % - Markeringsfarve3 2 4 6 3 2" xfId="12335"/>
    <cellStyle name="20 % - Markeringsfarve3 2 4 6 4" xfId="1976"/>
    <cellStyle name="20 % - Markeringsfarve3 2 4 6 4 2" xfId="12336"/>
    <cellStyle name="20 % - Markeringsfarve3 2 4 6 5" xfId="1977"/>
    <cellStyle name="20 % - Markeringsfarve3 2 4 6 5 2" xfId="12337"/>
    <cellStyle name="20 % - Markeringsfarve3 2 4 6 6" xfId="1978"/>
    <cellStyle name="20 % - Markeringsfarve3 2 4 6 6 2" xfId="12338"/>
    <cellStyle name="20 % - Markeringsfarve3 2 4 6 7" xfId="12333"/>
    <cellStyle name="20 % - Markeringsfarve3 2 4 7" xfId="1979"/>
    <cellStyle name="20 % - Markeringsfarve3 2 4 7 2" xfId="12339"/>
    <cellStyle name="20 % - Markeringsfarve3 2 4 8" xfId="1980"/>
    <cellStyle name="20 % - Markeringsfarve3 2 4 8 2" xfId="12340"/>
    <cellStyle name="20 % - Markeringsfarve3 2 4 9" xfId="1981"/>
    <cellStyle name="20 % - Markeringsfarve3 2 4 9 2" xfId="12341"/>
    <cellStyle name="20 % - Markeringsfarve3 2 5" xfId="1982"/>
    <cellStyle name="20 % - Markeringsfarve3 2 5 10" xfId="1983"/>
    <cellStyle name="20 % - Markeringsfarve3 2 5 10 2" xfId="12343"/>
    <cellStyle name="20 % - Markeringsfarve3 2 5 11" xfId="12342"/>
    <cellStyle name="20 % - Markeringsfarve3 2 5 2" xfId="1984"/>
    <cellStyle name="20 % - Markeringsfarve3 2 5 2 10" xfId="12344"/>
    <cellStyle name="20 % - Markeringsfarve3 2 5 2 2" xfId="1985"/>
    <cellStyle name="20 % - Markeringsfarve3 2 5 2 2 2" xfId="1986"/>
    <cellStyle name="20 % - Markeringsfarve3 2 5 2 2 2 2" xfId="12346"/>
    <cellStyle name="20 % - Markeringsfarve3 2 5 2 2 3" xfId="1987"/>
    <cellStyle name="20 % - Markeringsfarve3 2 5 2 2 3 2" xfId="12347"/>
    <cellStyle name="20 % - Markeringsfarve3 2 5 2 2 4" xfId="1988"/>
    <cellStyle name="20 % - Markeringsfarve3 2 5 2 2 4 2" xfId="12348"/>
    <cellStyle name="20 % - Markeringsfarve3 2 5 2 2 5" xfId="1989"/>
    <cellStyle name="20 % - Markeringsfarve3 2 5 2 2 5 2" xfId="12349"/>
    <cellStyle name="20 % - Markeringsfarve3 2 5 2 2 6" xfId="1990"/>
    <cellStyle name="20 % - Markeringsfarve3 2 5 2 2 6 2" xfId="12350"/>
    <cellStyle name="20 % - Markeringsfarve3 2 5 2 2 7" xfId="12345"/>
    <cellStyle name="20 % - Markeringsfarve3 2 5 2 3" xfId="1991"/>
    <cellStyle name="20 % - Markeringsfarve3 2 5 2 3 2" xfId="1992"/>
    <cellStyle name="20 % - Markeringsfarve3 2 5 2 3 2 2" xfId="12352"/>
    <cellStyle name="20 % - Markeringsfarve3 2 5 2 3 3" xfId="1993"/>
    <cellStyle name="20 % - Markeringsfarve3 2 5 2 3 3 2" xfId="12353"/>
    <cellStyle name="20 % - Markeringsfarve3 2 5 2 3 4" xfId="1994"/>
    <cellStyle name="20 % - Markeringsfarve3 2 5 2 3 4 2" xfId="12354"/>
    <cellStyle name="20 % - Markeringsfarve3 2 5 2 3 5" xfId="1995"/>
    <cellStyle name="20 % - Markeringsfarve3 2 5 2 3 5 2" xfId="12355"/>
    <cellStyle name="20 % - Markeringsfarve3 2 5 2 3 6" xfId="1996"/>
    <cellStyle name="20 % - Markeringsfarve3 2 5 2 3 6 2" xfId="12356"/>
    <cellStyle name="20 % - Markeringsfarve3 2 5 2 3 7" xfId="12351"/>
    <cellStyle name="20 % - Markeringsfarve3 2 5 2 4" xfId="1997"/>
    <cellStyle name="20 % - Markeringsfarve3 2 5 2 4 2" xfId="1998"/>
    <cellStyle name="20 % - Markeringsfarve3 2 5 2 4 2 2" xfId="12358"/>
    <cellStyle name="20 % - Markeringsfarve3 2 5 2 4 3" xfId="1999"/>
    <cellStyle name="20 % - Markeringsfarve3 2 5 2 4 3 2" xfId="12359"/>
    <cellStyle name="20 % - Markeringsfarve3 2 5 2 4 4" xfId="2000"/>
    <cellStyle name="20 % - Markeringsfarve3 2 5 2 4 4 2" xfId="12360"/>
    <cellStyle name="20 % - Markeringsfarve3 2 5 2 4 5" xfId="2001"/>
    <cellStyle name="20 % - Markeringsfarve3 2 5 2 4 5 2" xfId="12361"/>
    <cellStyle name="20 % - Markeringsfarve3 2 5 2 4 6" xfId="2002"/>
    <cellStyle name="20 % - Markeringsfarve3 2 5 2 4 6 2" xfId="12362"/>
    <cellStyle name="20 % - Markeringsfarve3 2 5 2 4 7" xfId="12357"/>
    <cellStyle name="20 % - Markeringsfarve3 2 5 2 5" xfId="2003"/>
    <cellStyle name="20 % - Markeringsfarve3 2 5 2 5 2" xfId="12363"/>
    <cellStyle name="20 % - Markeringsfarve3 2 5 2 6" xfId="2004"/>
    <cellStyle name="20 % - Markeringsfarve3 2 5 2 6 2" xfId="12364"/>
    <cellStyle name="20 % - Markeringsfarve3 2 5 2 7" xfId="2005"/>
    <cellStyle name="20 % - Markeringsfarve3 2 5 2 7 2" xfId="12365"/>
    <cellStyle name="20 % - Markeringsfarve3 2 5 2 8" xfId="2006"/>
    <cellStyle name="20 % - Markeringsfarve3 2 5 2 8 2" xfId="12366"/>
    <cellStyle name="20 % - Markeringsfarve3 2 5 2 9" xfId="2007"/>
    <cellStyle name="20 % - Markeringsfarve3 2 5 2 9 2" xfId="12367"/>
    <cellStyle name="20 % - Markeringsfarve3 2 5 3" xfId="2008"/>
    <cellStyle name="20 % - Markeringsfarve3 2 5 3 2" xfId="2009"/>
    <cellStyle name="20 % - Markeringsfarve3 2 5 3 2 2" xfId="12369"/>
    <cellStyle name="20 % - Markeringsfarve3 2 5 3 3" xfId="2010"/>
    <cellStyle name="20 % - Markeringsfarve3 2 5 3 3 2" xfId="12370"/>
    <cellStyle name="20 % - Markeringsfarve3 2 5 3 4" xfId="2011"/>
    <cellStyle name="20 % - Markeringsfarve3 2 5 3 4 2" xfId="12371"/>
    <cellStyle name="20 % - Markeringsfarve3 2 5 3 5" xfId="2012"/>
    <cellStyle name="20 % - Markeringsfarve3 2 5 3 5 2" xfId="12372"/>
    <cellStyle name="20 % - Markeringsfarve3 2 5 3 6" xfId="2013"/>
    <cellStyle name="20 % - Markeringsfarve3 2 5 3 6 2" xfId="12373"/>
    <cellStyle name="20 % - Markeringsfarve3 2 5 3 7" xfId="12368"/>
    <cellStyle name="20 % - Markeringsfarve3 2 5 4" xfId="2014"/>
    <cellStyle name="20 % - Markeringsfarve3 2 5 4 2" xfId="2015"/>
    <cellStyle name="20 % - Markeringsfarve3 2 5 4 2 2" xfId="12375"/>
    <cellStyle name="20 % - Markeringsfarve3 2 5 4 3" xfId="2016"/>
    <cellStyle name="20 % - Markeringsfarve3 2 5 4 3 2" xfId="12376"/>
    <cellStyle name="20 % - Markeringsfarve3 2 5 4 4" xfId="2017"/>
    <cellStyle name="20 % - Markeringsfarve3 2 5 4 4 2" xfId="12377"/>
    <cellStyle name="20 % - Markeringsfarve3 2 5 4 5" xfId="2018"/>
    <cellStyle name="20 % - Markeringsfarve3 2 5 4 5 2" xfId="12378"/>
    <cellStyle name="20 % - Markeringsfarve3 2 5 4 6" xfId="2019"/>
    <cellStyle name="20 % - Markeringsfarve3 2 5 4 6 2" xfId="12379"/>
    <cellStyle name="20 % - Markeringsfarve3 2 5 4 7" xfId="12374"/>
    <cellStyle name="20 % - Markeringsfarve3 2 5 5" xfId="2020"/>
    <cellStyle name="20 % - Markeringsfarve3 2 5 5 2" xfId="2021"/>
    <cellStyle name="20 % - Markeringsfarve3 2 5 5 2 2" xfId="12381"/>
    <cellStyle name="20 % - Markeringsfarve3 2 5 5 3" xfId="2022"/>
    <cellStyle name="20 % - Markeringsfarve3 2 5 5 3 2" xfId="12382"/>
    <cellStyle name="20 % - Markeringsfarve3 2 5 5 4" xfId="2023"/>
    <cellStyle name="20 % - Markeringsfarve3 2 5 5 4 2" xfId="12383"/>
    <cellStyle name="20 % - Markeringsfarve3 2 5 5 5" xfId="2024"/>
    <cellStyle name="20 % - Markeringsfarve3 2 5 5 5 2" xfId="12384"/>
    <cellStyle name="20 % - Markeringsfarve3 2 5 5 6" xfId="2025"/>
    <cellStyle name="20 % - Markeringsfarve3 2 5 5 6 2" xfId="12385"/>
    <cellStyle name="20 % - Markeringsfarve3 2 5 5 7" xfId="12380"/>
    <cellStyle name="20 % - Markeringsfarve3 2 5 6" xfId="2026"/>
    <cellStyle name="20 % - Markeringsfarve3 2 5 6 2" xfId="12386"/>
    <cellStyle name="20 % - Markeringsfarve3 2 5 7" xfId="2027"/>
    <cellStyle name="20 % - Markeringsfarve3 2 5 7 2" xfId="12387"/>
    <cellStyle name="20 % - Markeringsfarve3 2 5 8" xfId="2028"/>
    <cellStyle name="20 % - Markeringsfarve3 2 5 8 2" xfId="12388"/>
    <cellStyle name="20 % - Markeringsfarve3 2 5 9" xfId="2029"/>
    <cellStyle name="20 % - Markeringsfarve3 2 5 9 2" xfId="12389"/>
    <cellStyle name="20 % - Markeringsfarve3 2 6" xfId="2030"/>
    <cellStyle name="20 % - Markeringsfarve3 2 6 10" xfId="12390"/>
    <cellStyle name="20 % - Markeringsfarve3 2 6 2" xfId="2031"/>
    <cellStyle name="20 % - Markeringsfarve3 2 6 2 2" xfId="2032"/>
    <cellStyle name="20 % - Markeringsfarve3 2 6 2 2 2" xfId="12392"/>
    <cellStyle name="20 % - Markeringsfarve3 2 6 2 3" xfId="2033"/>
    <cellStyle name="20 % - Markeringsfarve3 2 6 2 3 2" xfId="12393"/>
    <cellStyle name="20 % - Markeringsfarve3 2 6 2 4" xfId="2034"/>
    <cellStyle name="20 % - Markeringsfarve3 2 6 2 4 2" xfId="12394"/>
    <cellStyle name="20 % - Markeringsfarve3 2 6 2 5" xfId="2035"/>
    <cellStyle name="20 % - Markeringsfarve3 2 6 2 5 2" xfId="12395"/>
    <cellStyle name="20 % - Markeringsfarve3 2 6 2 6" xfId="2036"/>
    <cellStyle name="20 % - Markeringsfarve3 2 6 2 6 2" xfId="12396"/>
    <cellStyle name="20 % - Markeringsfarve3 2 6 2 7" xfId="12391"/>
    <cellStyle name="20 % - Markeringsfarve3 2 6 3" xfId="2037"/>
    <cellStyle name="20 % - Markeringsfarve3 2 6 3 2" xfId="2038"/>
    <cellStyle name="20 % - Markeringsfarve3 2 6 3 2 2" xfId="12398"/>
    <cellStyle name="20 % - Markeringsfarve3 2 6 3 3" xfId="2039"/>
    <cellStyle name="20 % - Markeringsfarve3 2 6 3 3 2" xfId="12399"/>
    <cellStyle name="20 % - Markeringsfarve3 2 6 3 4" xfId="2040"/>
    <cellStyle name="20 % - Markeringsfarve3 2 6 3 4 2" xfId="12400"/>
    <cellStyle name="20 % - Markeringsfarve3 2 6 3 5" xfId="2041"/>
    <cellStyle name="20 % - Markeringsfarve3 2 6 3 5 2" xfId="12401"/>
    <cellStyle name="20 % - Markeringsfarve3 2 6 3 6" xfId="2042"/>
    <cellStyle name="20 % - Markeringsfarve3 2 6 3 6 2" xfId="12402"/>
    <cellStyle name="20 % - Markeringsfarve3 2 6 3 7" xfId="12397"/>
    <cellStyle name="20 % - Markeringsfarve3 2 6 4" xfId="2043"/>
    <cellStyle name="20 % - Markeringsfarve3 2 6 4 2" xfId="2044"/>
    <cellStyle name="20 % - Markeringsfarve3 2 6 4 2 2" xfId="12404"/>
    <cellStyle name="20 % - Markeringsfarve3 2 6 4 3" xfId="2045"/>
    <cellStyle name="20 % - Markeringsfarve3 2 6 4 3 2" xfId="12405"/>
    <cellStyle name="20 % - Markeringsfarve3 2 6 4 4" xfId="2046"/>
    <cellStyle name="20 % - Markeringsfarve3 2 6 4 4 2" xfId="12406"/>
    <cellStyle name="20 % - Markeringsfarve3 2 6 4 5" xfId="2047"/>
    <cellStyle name="20 % - Markeringsfarve3 2 6 4 5 2" xfId="12407"/>
    <cellStyle name="20 % - Markeringsfarve3 2 6 4 6" xfId="2048"/>
    <cellStyle name="20 % - Markeringsfarve3 2 6 4 6 2" xfId="12408"/>
    <cellStyle name="20 % - Markeringsfarve3 2 6 4 7" xfId="12403"/>
    <cellStyle name="20 % - Markeringsfarve3 2 6 5" xfId="2049"/>
    <cellStyle name="20 % - Markeringsfarve3 2 6 5 2" xfId="12409"/>
    <cellStyle name="20 % - Markeringsfarve3 2 6 6" xfId="2050"/>
    <cellStyle name="20 % - Markeringsfarve3 2 6 6 2" xfId="12410"/>
    <cellStyle name="20 % - Markeringsfarve3 2 6 7" xfId="2051"/>
    <cellStyle name="20 % - Markeringsfarve3 2 6 7 2" xfId="12411"/>
    <cellStyle name="20 % - Markeringsfarve3 2 6 8" xfId="2052"/>
    <cellStyle name="20 % - Markeringsfarve3 2 6 8 2" xfId="12412"/>
    <cellStyle name="20 % - Markeringsfarve3 2 6 9" xfId="2053"/>
    <cellStyle name="20 % - Markeringsfarve3 2 6 9 2" xfId="12413"/>
    <cellStyle name="20 % - Markeringsfarve3 2 7" xfId="2054"/>
    <cellStyle name="20 % - Markeringsfarve3 2 7 2" xfId="2055"/>
    <cellStyle name="20 % - Markeringsfarve3 2 7 2 2" xfId="12415"/>
    <cellStyle name="20 % - Markeringsfarve3 2 7 3" xfId="2056"/>
    <cellStyle name="20 % - Markeringsfarve3 2 7 3 2" xfId="12416"/>
    <cellStyle name="20 % - Markeringsfarve3 2 7 4" xfId="2057"/>
    <cellStyle name="20 % - Markeringsfarve3 2 7 4 2" xfId="12417"/>
    <cellStyle name="20 % - Markeringsfarve3 2 7 5" xfId="2058"/>
    <cellStyle name="20 % - Markeringsfarve3 2 7 5 2" xfId="12418"/>
    <cellStyle name="20 % - Markeringsfarve3 2 7 6" xfId="2059"/>
    <cellStyle name="20 % - Markeringsfarve3 2 7 6 2" xfId="12419"/>
    <cellStyle name="20 % - Markeringsfarve3 2 7 7" xfId="12414"/>
    <cellStyle name="20 % - Markeringsfarve3 2 8" xfId="2060"/>
    <cellStyle name="20 % - Markeringsfarve3 2 8 2" xfId="2061"/>
    <cellStyle name="20 % - Markeringsfarve3 2 8 2 2" xfId="12421"/>
    <cellStyle name="20 % - Markeringsfarve3 2 8 3" xfId="2062"/>
    <cellStyle name="20 % - Markeringsfarve3 2 8 3 2" xfId="12422"/>
    <cellStyle name="20 % - Markeringsfarve3 2 8 4" xfId="2063"/>
    <cellStyle name="20 % - Markeringsfarve3 2 8 4 2" xfId="12423"/>
    <cellStyle name="20 % - Markeringsfarve3 2 8 5" xfId="2064"/>
    <cellStyle name="20 % - Markeringsfarve3 2 8 5 2" xfId="12424"/>
    <cellStyle name="20 % - Markeringsfarve3 2 8 6" xfId="2065"/>
    <cellStyle name="20 % - Markeringsfarve3 2 8 6 2" xfId="12425"/>
    <cellStyle name="20 % - Markeringsfarve3 2 8 7" xfId="12420"/>
    <cellStyle name="20 % - Markeringsfarve3 2 9" xfId="2066"/>
    <cellStyle name="20 % - Markeringsfarve3 2 9 2" xfId="2067"/>
    <cellStyle name="20 % - Markeringsfarve3 2 9 2 2" xfId="12427"/>
    <cellStyle name="20 % - Markeringsfarve3 2 9 3" xfId="2068"/>
    <cellStyle name="20 % - Markeringsfarve3 2 9 3 2" xfId="12428"/>
    <cellStyle name="20 % - Markeringsfarve3 2 9 4" xfId="2069"/>
    <cellStyle name="20 % - Markeringsfarve3 2 9 4 2" xfId="12429"/>
    <cellStyle name="20 % - Markeringsfarve3 2 9 5" xfId="2070"/>
    <cellStyle name="20 % - Markeringsfarve3 2 9 5 2" xfId="12430"/>
    <cellStyle name="20 % - Markeringsfarve3 2 9 6" xfId="2071"/>
    <cellStyle name="20 % - Markeringsfarve3 2 9 6 2" xfId="12431"/>
    <cellStyle name="20 % - Markeringsfarve3 2 9 7" xfId="12426"/>
    <cellStyle name="20 % - Markeringsfarve3 2_Budget" xfId="2072"/>
    <cellStyle name="20 % - Markeringsfarve3 3" xfId="2073"/>
    <cellStyle name="20 % - Markeringsfarve3 3 2" xfId="2074"/>
    <cellStyle name="20 % - Markeringsfarve3 3 2 10" xfId="12432"/>
    <cellStyle name="20 % - Markeringsfarve3 3 2 2" xfId="2075"/>
    <cellStyle name="20 % - Markeringsfarve3 3 2 2 2" xfId="2076"/>
    <cellStyle name="20 % - Markeringsfarve3 3 2 2 2 2" xfId="2077"/>
    <cellStyle name="20 % - Markeringsfarve3 3 2 2 2 2 2" xfId="12435"/>
    <cellStyle name="20 % - Markeringsfarve3 3 2 2 2 3" xfId="2078"/>
    <cellStyle name="20 % - Markeringsfarve3 3 2 2 2 3 2" xfId="12436"/>
    <cellStyle name="20 % - Markeringsfarve3 3 2 2 2 4" xfId="2079"/>
    <cellStyle name="20 % - Markeringsfarve3 3 2 2 2 4 2" xfId="12437"/>
    <cellStyle name="20 % - Markeringsfarve3 3 2 2 2 5" xfId="2080"/>
    <cellStyle name="20 % - Markeringsfarve3 3 2 2 2 5 2" xfId="12438"/>
    <cellStyle name="20 % - Markeringsfarve3 3 2 2 2 6" xfId="2081"/>
    <cellStyle name="20 % - Markeringsfarve3 3 2 2 2 6 2" xfId="12439"/>
    <cellStyle name="20 % - Markeringsfarve3 3 2 2 2 7" xfId="12434"/>
    <cellStyle name="20 % - Markeringsfarve3 3 2 2 3" xfId="2082"/>
    <cellStyle name="20 % - Markeringsfarve3 3 2 2 3 2" xfId="12440"/>
    <cellStyle name="20 % - Markeringsfarve3 3 2 2 4" xfId="2083"/>
    <cellStyle name="20 % - Markeringsfarve3 3 2 2 4 2" xfId="12441"/>
    <cellStyle name="20 % - Markeringsfarve3 3 2 2 5" xfId="2084"/>
    <cellStyle name="20 % - Markeringsfarve3 3 2 2 5 2" xfId="12442"/>
    <cellStyle name="20 % - Markeringsfarve3 3 2 2 6" xfId="2085"/>
    <cellStyle name="20 % - Markeringsfarve3 3 2 2 6 2" xfId="12443"/>
    <cellStyle name="20 % - Markeringsfarve3 3 2 2 7" xfId="2086"/>
    <cellStyle name="20 % - Markeringsfarve3 3 2 2 7 2" xfId="12444"/>
    <cellStyle name="20 % - Markeringsfarve3 3 2 2 8" xfId="12433"/>
    <cellStyle name="20 % - Markeringsfarve3 3 2 3" xfId="2087"/>
    <cellStyle name="20 % - Markeringsfarve3 3 2 3 2" xfId="2088"/>
    <cellStyle name="20 % - Markeringsfarve3 3 2 3 2 2" xfId="12446"/>
    <cellStyle name="20 % - Markeringsfarve3 3 2 3 3" xfId="2089"/>
    <cellStyle name="20 % - Markeringsfarve3 3 2 3 3 2" xfId="12447"/>
    <cellStyle name="20 % - Markeringsfarve3 3 2 3 4" xfId="2090"/>
    <cellStyle name="20 % - Markeringsfarve3 3 2 3 4 2" xfId="12448"/>
    <cellStyle name="20 % - Markeringsfarve3 3 2 3 5" xfId="2091"/>
    <cellStyle name="20 % - Markeringsfarve3 3 2 3 5 2" xfId="12449"/>
    <cellStyle name="20 % - Markeringsfarve3 3 2 3 6" xfId="2092"/>
    <cellStyle name="20 % - Markeringsfarve3 3 2 3 6 2" xfId="12450"/>
    <cellStyle name="20 % - Markeringsfarve3 3 2 3 7" xfId="12445"/>
    <cellStyle name="20 % - Markeringsfarve3 3 2 4" xfId="2093"/>
    <cellStyle name="20 % - Markeringsfarve3 3 2 4 2" xfId="12451"/>
    <cellStyle name="20 % - Markeringsfarve3 3 2 5" xfId="2094"/>
    <cellStyle name="20 % - Markeringsfarve3 3 2 5 2" xfId="12452"/>
    <cellStyle name="20 % - Markeringsfarve3 3 2 6" xfId="2095"/>
    <cellStyle name="20 % - Markeringsfarve3 3 2 6 2" xfId="12453"/>
    <cellStyle name="20 % - Markeringsfarve3 3 2 7" xfId="2096"/>
    <cellStyle name="20 % - Markeringsfarve3 3 2 7 2" xfId="12454"/>
    <cellStyle name="20 % - Markeringsfarve3 3 2 8" xfId="2097"/>
    <cellStyle name="20 % - Markeringsfarve3 3 2 8 2" xfId="12455"/>
    <cellStyle name="20 % - Markeringsfarve3 3 2 9" xfId="2098"/>
    <cellStyle name="20 % - Markeringsfarve3 3 3" xfId="2099"/>
    <cellStyle name="20 % - Markeringsfarve3 3 3 2" xfId="12456"/>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1" xfId="12457"/>
    <cellStyle name="20 % - Markeringsfarve3 6 2" xfId="2106"/>
    <cellStyle name="20 % - Markeringsfarve3 6 2 2" xfId="2107"/>
    <cellStyle name="20 % - Markeringsfarve3 6 2 2 2" xfId="2108"/>
    <cellStyle name="20 % - Markeringsfarve3 6 2 2 2 2" xfId="12461"/>
    <cellStyle name="20 % - Markeringsfarve3 6 2 2 3" xfId="2109"/>
    <cellStyle name="20 % - Markeringsfarve3 6 2 2 3 2" xfId="12462"/>
    <cellStyle name="20 % - Markeringsfarve3 6 2 2 4" xfId="2110"/>
    <cellStyle name="20 % - Markeringsfarve3 6 2 2 4 2" xfId="12463"/>
    <cellStyle name="20 % - Markeringsfarve3 6 2 2 5" xfId="2111"/>
    <cellStyle name="20 % - Markeringsfarve3 6 2 2 5 2" xfId="12464"/>
    <cellStyle name="20 % - Markeringsfarve3 6 2 2 6" xfId="2112"/>
    <cellStyle name="20 % - Markeringsfarve3 6 2 2 6 2" xfId="12465"/>
    <cellStyle name="20 % - Markeringsfarve3 6 2 2 7" xfId="12460"/>
    <cellStyle name="20 % - Markeringsfarve3 6 2 3" xfId="2113"/>
    <cellStyle name="20 % - Markeringsfarve3 6 2 3 2" xfId="2114"/>
    <cellStyle name="20 % - Markeringsfarve3 6 2 3 2 2" xfId="12467"/>
    <cellStyle name="20 % - Markeringsfarve3 6 2 3 3" xfId="2115"/>
    <cellStyle name="20 % - Markeringsfarve3 6 2 3 3 2" xfId="12468"/>
    <cellStyle name="20 % - Markeringsfarve3 6 2 3 4" xfId="2116"/>
    <cellStyle name="20 % - Markeringsfarve3 6 2 3 4 2" xfId="12469"/>
    <cellStyle name="20 % - Markeringsfarve3 6 2 3 5" xfId="2117"/>
    <cellStyle name="20 % - Markeringsfarve3 6 2 3 5 2" xfId="12470"/>
    <cellStyle name="20 % - Markeringsfarve3 6 2 3 6" xfId="2118"/>
    <cellStyle name="20 % - Markeringsfarve3 6 2 3 6 2" xfId="12471"/>
    <cellStyle name="20 % - Markeringsfarve3 6 2 3 7" xfId="12466"/>
    <cellStyle name="20 % - Markeringsfarve3 6 2 4" xfId="2119"/>
    <cellStyle name="20 % - Markeringsfarve3 6 2 4 2" xfId="12472"/>
    <cellStyle name="20 % - Markeringsfarve3 6 2 5" xfId="2120"/>
    <cellStyle name="20 % - Markeringsfarve3 6 2 5 2" xfId="12473"/>
    <cellStyle name="20 % - Markeringsfarve3 6 2 6" xfId="2121"/>
    <cellStyle name="20 % - Markeringsfarve3 6 2 6 2" xfId="12474"/>
    <cellStyle name="20 % - Markeringsfarve3 6 2 7" xfId="2122"/>
    <cellStyle name="20 % - Markeringsfarve3 6 2 7 2" xfId="12475"/>
    <cellStyle name="20 % - Markeringsfarve3 6 2 8" xfId="2123"/>
    <cellStyle name="20 % - Markeringsfarve3 6 2 8 2" xfId="12476"/>
    <cellStyle name="20 % - Markeringsfarve3 6 2 9" xfId="12459"/>
    <cellStyle name="20 % - Markeringsfarve3 6 3" xfId="2124"/>
    <cellStyle name="20 % - Markeringsfarve3 6 4" xfId="2125"/>
    <cellStyle name="20 % - Markeringsfarve3 6 4 2" xfId="2126"/>
    <cellStyle name="20 % - Markeringsfarve3 6 4 2 2" xfId="12478"/>
    <cellStyle name="20 % - Markeringsfarve3 6 4 3" xfId="2127"/>
    <cellStyle name="20 % - Markeringsfarve3 6 4 3 2" xfId="12479"/>
    <cellStyle name="20 % - Markeringsfarve3 6 4 4" xfId="2128"/>
    <cellStyle name="20 % - Markeringsfarve3 6 4 4 2" xfId="12480"/>
    <cellStyle name="20 % - Markeringsfarve3 6 4 5" xfId="2129"/>
    <cellStyle name="20 % - Markeringsfarve3 6 4 5 2" xfId="12481"/>
    <cellStyle name="20 % - Markeringsfarve3 6 4 6" xfId="2130"/>
    <cellStyle name="20 % - Markeringsfarve3 6 4 6 2" xfId="12482"/>
    <cellStyle name="20 % - Markeringsfarve3 6 4 7" xfId="12477"/>
    <cellStyle name="20 % - Markeringsfarve3 6 5" xfId="2131"/>
    <cellStyle name="20 % - Markeringsfarve3 6 5 2" xfId="2132"/>
    <cellStyle name="20 % - Markeringsfarve3 6 5 2 2" xfId="12484"/>
    <cellStyle name="20 % - Markeringsfarve3 6 5 3" xfId="2133"/>
    <cellStyle name="20 % - Markeringsfarve3 6 5 3 2" xfId="12485"/>
    <cellStyle name="20 % - Markeringsfarve3 6 5 4" xfId="2134"/>
    <cellStyle name="20 % - Markeringsfarve3 6 5 4 2" xfId="12486"/>
    <cellStyle name="20 % - Markeringsfarve3 6 5 5" xfId="2135"/>
    <cellStyle name="20 % - Markeringsfarve3 6 5 5 2" xfId="12487"/>
    <cellStyle name="20 % - Markeringsfarve3 6 5 6" xfId="2136"/>
    <cellStyle name="20 % - Markeringsfarve3 6 5 6 2" xfId="12488"/>
    <cellStyle name="20 % - Markeringsfarve3 6 5 7" xfId="12483"/>
    <cellStyle name="20 % - Markeringsfarve3 6 6" xfId="2137"/>
    <cellStyle name="20 % - Markeringsfarve3 6 6 2" xfId="12489"/>
    <cellStyle name="20 % - Markeringsfarve3 6 7" xfId="2138"/>
    <cellStyle name="20 % - Markeringsfarve3 6 7 2" xfId="12490"/>
    <cellStyle name="20 % - Markeringsfarve3 6 8" xfId="2139"/>
    <cellStyle name="20 % - Markeringsfarve3 6 8 2" xfId="12491"/>
    <cellStyle name="20 % - Markeringsfarve3 6 9" xfId="2140"/>
    <cellStyle name="20 % - Markeringsfarve3 6 9 2" xfId="12492"/>
    <cellStyle name="20 % - Markeringsfarve3 7" xfId="2141"/>
    <cellStyle name="20 % - Markeringsfarve3 8" xfId="2142"/>
    <cellStyle name="20 % - Markeringsfarve3 9" xfId="2143"/>
    <cellStyle name="20 % - Markeringsfarve4" xfId="2144" builtinId="42" customBuiltin="1"/>
    <cellStyle name="20 % - Markeringsfarve4 10" xfId="2145"/>
    <cellStyle name="20 % - Markeringsfarve4 11" xfId="2146"/>
    <cellStyle name="20 % - Markeringsfarve4 11 2" xfId="2147"/>
    <cellStyle name="20 % - Markeringsfarve4 11 2 2" xfId="12494"/>
    <cellStyle name="20 % - Markeringsfarve4 11 3" xfId="12493"/>
    <cellStyle name="20 % - Markeringsfarve4 12" xfId="2148"/>
    <cellStyle name="20 % - Markeringsfarve4 12 2" xfId="12495"/>
    <cellStyle name="20 % - Markeringsfarve4 13" xfId="2149"/>
    <cellStyle name="20 % - Markeringsfarve4 13 2" xfId="1249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9" xfId="2155"/>
    <cellStyle name="20 % - Markeringsfarve4 19 2" xfId="12498"/>
    <cellStyle name="20 % - Markeringsfarve4 2" xfId="2156"/>
    <cellStyle name="20 % - Markeringsfarve4 2 10" xfId="2157"/>
    <cellStyle name="20 % - Markeringsfarve4 2 10 2" xfId="12499"/>
    <cellStyle name="20 % - Markeringsfarve4 2 11" xfId="2158"/>
    <cellStyle name="20 % - Markeringsfarve4 2 11 2" xfId="12500"/>
    <cellStyle name="20 % - Markeringsfarve4 2 12" xfId="2159"/>
    <cellStyle name="20 % - Markeringsfarve4 2 12 2" xfId="12501"/>
    <cellStyle name="20 % - Markeringsfarve4 2 13" xfId="2160"/>
    <cellStyle name="20 % - Markeringsfarve4 2 13 2" xfId="12502"/>
    <cellStyle name="20 % - Markeringsfarve4 2 14" xfId="2161"/>
    <cellStyle name="20 % - Markeringsfarve4 2 14 2" xfId="12503"/>
    <cellStyle name="20 % - Markeringsfarve4 2 15" xfId="2162"/>
    <cellStyle name="20 % - Markeringsfarve4 2 15 2" xfId="12504"/>
    <cellStyle name="20 % - Markeringsfarve4 2 16" xfId="2163"/>
    <cellStyle name="20 % - Markeringsfarve4 2 17" xfId="2164"/>
    <cellStyle name="20 % - Markeringsfarve4 2 17 2" xfId="12505"/>
    <cellStyle name="20 % - Markeringsfarve4 2 2" xfId="2165"/>
    <cellStyle name="20 % - Markeringsfarve4 2 2 10" xfId="2166"/>
    <cellStyle name="20 % - Markeringsfarve4 2 2 10 2" xfId="12507"/>
    <cellStyle name="20 % - Markeringsfarve4 2 2 11" xfId="2167"/>
    <cellStyle name="20 % - Markeringsfarve4 2 2 11 2" xfId="12508"/>
    <cellStyle name="20 % - Markeringsfarve4 2 2 12" xfId="2168"/>
    <cellStyle name="20 % - Markeringsfarve4 2 2 12 2" xfId="12509"/>
    <cellStyle name="20 % - Markeringsfarve4 2 2 13" xfId="2169"/>
    <cellStyle name="20 % - Markeringsfarve4 2 2 13 2" xfId="12510"/>
    <cellStyle name="20 % - Markeringsfarve4 2 2 14" xfId="2170"/>
    <cellStyle name="20 % - Markeringsfarve4 2 2 15" xfId="12506"/>
    <cellStyle name="20 % - Markeringsfarve4 2 2 2" xfId="2171"/>
    <cellStyle name="20 % - Markeringsfarve4 2 2 2 10" xfId="2172"/>
    <cellStyle name="20 % - Markeringsfarve4 2 2 2 10 2" xfId="12512"/>
    <cellStyle name="20 % - Markeringsfarve4 2 2 2 11" xfId="2173"/>
    <cellStyle name="20 % - Markeringsfarve4 2 2 2 11 2" xfId="12513"/>
    <cellStyle name="20 % - Markeringsfarve4 2 2 2 12" xfId="2174"/>
    <cellStyle name="20 % - Markeringsfarve4 2 2 2 12 2" xfId="12514"/>
    <cellStyle name="20 % - Markeringsfarve4 2 2 2 13" xfId="12511"/>
    <cellStyle name="20 % - Markeringsfarve4 2 2 2 2" xfId="2175"/>
    <cellStyle name="20 % - Markeringsfarve4 2 2 2 2 10" xfId="2176"/>
    <cellStyle name="20 % - Markeringsfarve4 2 2 2 2 10 2" xfId="12516"/>
    <cellStyle name="20 % - Markeringsfarve4 2 2 2 2 11" xfId="2177"/>
    <cellStyle name="20 % - Markeringsfarve4 2 2 2 2 11 2" xfId="12517"/>
    <cellStyle name="20 % - Markeringsfarve4 2 2 2 2 12" xfId="12515"/>
    <cellStyle name="20 % - Markeringsfarve4 2 2 2 2 2" xfId="2178"/>
    <cellStyle name="20 % - Markeringsfarve4 2 2 2 2 2 10" xfId="2179"/>
    <cellStyle name="20 % - Markeringsfarve4 2 2 2 2 2 10 2" xfId="12519"/>
    <cellStyle name="20 % - Markeringsfarve4 2 2 2 2 2 11" xfId="12518"/>
    <cellStyle name="20 % - Markeringsfarve4 2 2 2 2 2 2" xfId="2180"/>
    <cellStyle name="20 % - Markeringsfarve4 2 2 2 2 2 2 2" xfId="2181"/>
    <cellStyle name="20 % - Markeringsfarve4 2 2 2 2 2 2 2 2" xfId="12521"/>
    <cellStyle name="20 % - Markeringsfarve4 2 2 2 2 2 2 3" xfId="2182"/>
    <cellStyle name="20 % - Markeringsfarve4 2 2 2 2 2 2 3 2" xfId="12522"/>
    <cellStyle name="20 % - Markeringsfarve4 2 2 2 2 2 2 4" xfId="2183"/>
    <cellStyle name="20 % - Markeringsfarve4 2 2 2 2 2 2 4 2" xfId="12523"/>
    <cellStyle name="20 % - Markeringsfarve4 2 2 2 2 2 2 5" xfId="2184"/>
    <cellStyle name="20 % - Markeringsfarve4 2 2 2 2 2 2 5 2" xfId="12524"/>
    <cellStyle name="20 % - Markeringsfarve4 2 2 2 2 2 2 6" xfId="2185"/>
    <cellStyle name="20 % - Markeringsfarve4 2 2 2 2 2 2 6 2" xfId="12525"/>
    <cellStyle name="20 % - Markeringsfarve4 2 2 2 2 2 2 7" xfId="12520"/>
    <cellStyle name="20 % - Markeringsfarve4 2 2 2 2 2 3" xfId="2186"/>
    <cellStyle name="20 % - Markeringsfarve4 2 2 2 2 2 3 2" xfId="2187"/>
    <cellStyle name="20 % - Markeringsfarve4 2 2 2 2 2 3 2 2" xfId="12527"/>
    <cellStyle name="20 % - Markeringsfarve4 2 2 2 2 2 3 3" xfId="2188"/>
    <cellStyle name="20 % - Markeringsfarve4 2 2 2 2 2 3 3 2" xfId="12528"/>
    <cellStyle name="20 % - Markeringsfarve4 2 2 2 2 2 3 4" xfId="2189"/>
    <cellStyle name="20 % - Markeringsfarve4 2 2 2 2 2 3 4 2" xfId="12529"/>
    <cellStyle name="20 % - Markeringsfarve4 2 2 2 2 2 3 5" xfId="2190"/>
    <cellStyle name="20 % - Markeringsfarve4 2 2 2 2 2 3 5 2" xfId="12530"/>
    <cellStyle name="20 % - Markeringsfarve4 2 2 2 2 2 3 6" xfId="2191"/>
    <cellStyle name="20 % - Markeringsfarve4 2 2 2 2 2 3 6 2" xfId="12531"/>
    <cellStyle name="20 % - Markeringsfarve4 2 2 2 2 2 3 7" xfId="12526"/>
    <cellStyle name="20 % - Markeringsfarve4 2 2 2 2 2 4" xfId="2192"/>
    <cellStyle name="20 % - Markeringsfarve4 2 2 2 2 2 4 2" xfId="2193"/>
    <cellStyle name="20 % - Markeringsfarve4 2 2 2 2 2 4 2 2" xfId="12533"/>
    <cellStyle name="20 % - Markeringsfarve4 2 2 2 2 2 4 3" xfId="2194"/>
    <cellStyle name="20 % - Markeringsfarve4 2 2 2 2 2 4 3 2" xfId="12534"/>
    <cellStyle name="20 % - Markeringsfarve4 2 2 2 2 2 4 4" xfId="2195"/>
    <cellStyle name="20 % - Markeringsfarve4 2 2 2 2 2 4 4 2" xfId="12535"/>
    <cellStyle name="20 % - Markeringsfarve4 2 2 2 2 2 4 5" xfId="2196"/>
    <cellStyle name="20 % - Markeringsfarve4 2 2 2 2 2 4 5 2" xfId="12536"/>
    <cellStyle name="20 % - Markeringsfarve4 2 2 2 2 2 4 6" xfId="2197"/>
    <cellStyle name="20 % - Markeringsfarve4 2 2 2 2 2 4 6 2" xfId="12537"/>
    <cellStyle name="20 % - Markeringsfarve4 2 2 2 2 2 4 7" xfId="12532"/>
    <cellStyle name="20 % - Markeringsfarve4 2 2 2 2 2 5" xfId="2198"/>
    <cellStyle name="20 % - Markeringsfarve4 2 2 2 2 2 5 2" xfId="2199"/>
    <cellStyle name="20 % - Markeringsfarve4 2 2 2 2 2 5 2 2" xfId="12539"/>
    <cellStyle name="20 % - Markeringsfarve4 2 2 2 2 2 5 3" xfId="2200"/>
    <cellStyle name="20 % - Markeringsfarve4 2 2 2 2 2 5 3 2" xfId="12540"/>
    <cellStyle name="20 % - Markeringsfarve4 2 2 2 2 2 5 4" xfId="2201"/>
    <cellStyle name="20 % - Markeringsfarve4 2 2 2 2 2 5 4 2" xfId="12541"/>
    <cellStyle name="20 % - Markeringsfarve4 2 2 2 2 2 5 5" xfId="2202"/>
    <cellStyle name="20 % - Markeringsfarve4 2 2 2 2 2 5 5 2" xfId="12542"/>
    <cellStyle name="20 % - Markeringsfarve4 2 2 2 2 2 5 6" xfId="2203"/>
    <cellStyle name="20 % - Markeringsfarve4 2 2 2 2 2 5 6 2" xfId="12543"/>
    <cellStyle name="20 % - Markeringsfarve4 2 2 2 2 2 5 7" xfId="12538"/>
    <cellStyle name="20 % - Markeringsfarve4 2 2 2 2 2 6" xfId="2204"/>
    <cellStyle name="20 % - Markeringsfarve4 2 2 2 2 2 6 2" xfId="12544"/>
    <cellStyle name="20 % - Markeringsfarve4 2 2 2 2 2 7" xfId="2205"/>
    <cellStyle name="20 % - Markeringsfarve4 2 2 2 2 2 7 2" xfId="12545"/>
    <cellStyle name="20 % - Markeringsfarve4 2 2 2 2 2 8" xfId="2206"/>
    <cellStyle name="20 % - Markeringsfarve4 2 2 2 2 2 8 2" xfId="12546"/>
    <cellStyle name="20 % - Markeringsfarve4 2 2 2 2 2 9" xfId="2207"/>
    <cellStyle name="20 % - Markeringsfarve4 2 2 2 2 2 9 2" xfId="12547"/>
    <cellStyle name="20 % - Markeringsfarve4 2 2 2 2 3" xfId="2208"/>
    <cellStyle name="20 % - Markeringsfarve4 2 2 2 2 3 2" xfId="2209"/>
    <cellStyle name="20 % - Markeringsfarve4 2 2 2 2 3 2 2" xfId="12549"/>
    <cellStyle name="20 % - Markeringsfarve4 2 2 2 2 3 3" xfId="2210"/>
    <cellStyle name="20 % - Markeringsfarve4 2 2 2 2 3 3 2" xfId="12550"/>
    <cellStyle name="20 % - Markeringsfarve4 2 2 2 2 3 4" xfId="2211"/>
    <cellStyle name="20 % - Markeringsfarve4 2 2 2 2 3 4 2" xfId="12551"/>
    <cellStyle name="20 % - Markeringsfarve4 2 2 2 2 3 5" xfId="2212"/>
    <cellStyle name="20 % - Markeringsfarve4 2 2 2 2 3 5 2" xfId="12552"/>
    <cellStyle name="20 % - Markeringsfarve4 2 2 2 2 3 6" xfId="2213"/>
    <cellStyle name="20 % - Markeringsfarve4 2 2 2 2 3 6 2" xfId="12553"/>
    <cellStyle name="20 % - Markeringsfarve4 2 2 2 2 3 7" xfId="12548"/>
    <cellStyle name="20 % - Markeringsfarve4 2 2 2 2 4" xfId="2214"/>
    <cellStyle name="20 % - Markeringsfarve4 2 2 2 2 4 2" xfId="2215"/>
    <cellStyle name="20 % - Markeringsfarve4 2 2 2 2 4 2 2" xfId="12555"/>
    <cellStyle name="20 % - Markeringsfarve4 2 2 2 2 4 3" xfId="2216"/>
    <cellStyle name="20 % - Markeringsfarve4 2 2 2 2 4 3 2" xfId="12556"/>
    <cellStyle name="20 % - Markeringsfarve4 2 2 2 2 4 4" xfId="2217"/>
    <cellStyle name="20 % - Markeringsfarve4 2 2 2 2 4 4 2" xfId="12557"/>
    <cellStyle name="20 % - Markeringsfarve4 2 2 2 2 4 5" xfId="2218"/>
    <cellStyle name="20 % - Markeringsfarve4 2 2 2 2 4 5 2" xfId="12558"/>
    <cellStyle name="20 % - Markeringsfarve4 2 2 2 2 4 6" xfId="2219"/>
    <cellStyle name="20 % - Markeringsfarve4 2 2 2 2 4 6 2" xfId="12559"/>
    <cellStyle name="20 % - Markeringsfarve4 2 2 2 2 4 7" xfId="12554"/>
    <cellStyle name="20 % - Markeringsfarve4 2 2 2 2 5" xfId="2220"/>
    <cellStyle name="20 % - Markeringsfarve4 2 2 2 2 5 2" xfId="2221"/>
    <cellStyle name="20 % - Markeringsfarve4 2 2 2 2 5 2 2" xfId="12561"/>
    <cellStyle name="20 % - Markeringsfarve4 2 2 2 2 5 3" xfId="2222"/>
    <cellStyle name="20 % - Markeringsfarve4 2 2 2 2 5 3 2" xfId="12562"/>
    <cellStyle name="20 % - Markeringsfarve4 2 2 2 2 5 4" xfId="2223"/>
    <cellStyle name="20 % - Markeringsfarve4 2 2 2 2 5 4 2" xfId="12563"/>
    <cellStyle name="20 % - Markeringsfarve4 2 2 2 2 5 5" xfId="2224"/>
    <cellStyle name="20 % - Markeringsfarve4 2 2 2 2 5 5 2" xfId="12564"/>
    <cellStyle name="20 % - Markeringsfarve4 2 2 2 2 5 6" xfId="2225"/>
    <cellStyle name="20 % - Markeringsfarve4 2 2 2 2 5 6 2" xfId="12565"/>
    <cellStyle name="20 % - Markeringsfarve4 2 2 2 2 5 7" xfId="12560"/>
    <cellStyle name="20 % - Markeringsfarve4 2 2 2 2 6" xfId="2226"/>
    <cellStyle name="20 % - Markeringsfarve4 2 2 2 2 6 2" xfId="2227"/>
    <cellStyle name="20 % - Markeringsfarve4 2 2 2 2 6 2 2" xfId="12567"/>
    <cellStyle name="20 % - Markeringsfarve4 2 2 2 2 6 3" xfId="2228"/>
    <cellStyle name="20 % - Markeringsfarve4 2 2 2 2 6 3 2" xfId="12568"/>
    <cellStyle name="20 % - Markeringsfarve4 2 2 2 2 6 4" xfId="2229"/>
    <cellStyle name="20 % - Markeringsfarve4 2 2 2 2 6 4 2" xfId="12569"/>
    <cellStyle name="20 % - Markeringsfarve4 2 2 2 2 6 5" xfId="2230"/>
    <cellStyle name="20 % - Markeringsfarve4 2 2 2 2 6 5 2" xfId="12570"/>
    <cellStyle name="20 % - Markeringsfarve4 2 2 2 2 6 6" xfId="2231"/>
    <cellStyle name="20 % - Markeringsfarve4 2 2 2 2 6 6 2" xfId="12571"/>
    <cellStyle name="20 % - Markeringsfarve4 2 2 2 2 6 7" xfId="12566"/>
    <cellStyle name="20 % - Markeringsfarve4 2 2 2 2 7" xfId="2232"/>
    <cellStyle name="20 % - Markeringsfarve4 2 2 2 2 7 2" xfId="12572"/>
    <cellStyle name="20 % - Markeringsfarve4 2 2 2 2 8" xfId="2233"/>
    <cellStyle name="20 % - Markeringsfarve4 2 2 2 2 8 2" xfId="12573"/>
    <cellStyle name="20 % - Markeringsfarve4 2 2 2 2 9" xfId="2234"/>
    <cellStyle name="20 % - Markeringsfarve4 2 2 2 2 9 2" xfId="12574"/>
    <cellStyle name="20 % - Markeringsfarve4 2 2 2 3" xfId="2235"/>
    <cellStyle name="20 % - Markeringsfarve4 2 2 2 3 10" xfId="2236"/>
    <cellStyle name="20 % - Markeringsfarve4 2 2 2 3 10 2" xfId="12576"/>
    <cellStyle name="20 % - Markeringsfarve4 2 2 2 3 11" xfId="12575"/>
    <cellStyle name="20 % - Markeringsfarve4 2 2 2 3 2" xfId="2237"/>
    <cellStyle name="20 % - Markeringsfarve4 2 2 2 3 2 2" xfId="2238"/>
    <cellStyle name="20 % - Markeringsfarve4 2 2 2 3 2 2 2" xfId="12578"/>
    <cellStyle name="20 % - Markeringsfarve4 2 2 2 3 2 3" xfId="2239"/>
    <cellStyle name="20 % - Markeringsfarve4 2 2 2 3 2 3 2" xfId="12579"/>
    <cellStyle name="20 % - Markeringsfarve4 2 2 2 3 2 4" xfId="2240"/>
    <cellStyle name="20 % - Markeringsfarve4 2 2 2 3 2 4 2" xfId="12580"/>
    <cellStyle name="20 % - Markeringsfarve4 2 2 2 3 2 5" xfId="2241"/>
    <cellStyle name="20 % - Markeringsfarve4 2 2 2 3 2 5 2" xfId="12581"/>
    <cellStyle name="20 % - Markeringsfarve4 2 2 2 3 2 6" xfId="2242"/>
    <cellStyle name="20 % - Markeringsfarve4 2 2 2 3 2 6 2" xfId="12582"/>
    <cellStyle name="20 % - Markeringsfarve4 2 2 2 3 2 7" xfId="12577"/>
    <cellStyle name="20 % - Markeringsfarve4 2 2 2 3 3" xfId="2243"/>
    <cellStyle name="20 % - Markeringsfarve4 2 2 2 3 3 2" xfId="2244"/>
    <cellStyle name="20 % - Markeringsfarve4 2 2 2 3 3 2 2" xfId="12584"/>
    <cellStyle name="20 % - Markeringsfarve4 2 2 2 3 3 3" xfId="2245"/>
    <cellStyle name="20 % - Markeringsfarve4 2 2 2 3 3 3 2" xfId="12585"/>
    <cellStyle name="20 % - Markeringsfarve4 2 2 2 3 3 4" xfId="2246"/>
    <cellStyle name="20 % - Markeringsfarve4 2 2 2 3 3 4 2" xfId="12586"/>
    <cellStyle name="20 % - Markeringsfarve4 2 2 2 3 3 5" xfId="2247"/>
    <cellStyle name="20 % - Markeringsfarve4 2 2 2 3 3 5 2" xfId="12587"/>
    <cellStyle name="20 % - Markeringsfarve4 2 2 2 3 3 6" xfId="2248"/>
    <cellStyle name="20 % - Markeringsfarve4 2 2 2 3 3 6 2" xfId="12588"/>
    <cellStyle name="20 % - Markeringsfarve4 2 2 2 3 3 7" xfId="12583"/>
    <cellStyle name="20 % - Markeringsfarve4 2 2 2 3 4" xfId="2249"/>
    <cellStyle name="20 % - Markeringsfarve4 2 2 2 3 4 2" xfId="2250"/>
    <cellStyle name="20 % - Markeringsfarve4 2 2 2 3 4 2 2" xfId="12590"/>
    <cellStyle name="20 % - Markeringsfarve4 2 2 2 3 4 3" xfId="2251"/>
    <cellStyle name="20 % - Markeringsfarve4 2 2 2 3 4 3 2" xfId="12591"/>
    <cellStyle name="20 % - Markeringsfarve4 2 2 2 3 4 4" xfId="2252"/>
    <cellStyle name="20 % - Markeringsfarve4 2 2 2 3 4 4 2" xfId="12592"/>
    <cellStyle name="20 % - Markeringsfarve4 2 2 2 3 4 5" xfId="2253"/>
    <cellStyle name="20 % - Markeringsfarve4 2 2 2 3 4 5 2" xfId="12593"/>
    <cellStyle name="20 % - Markeringsfarve4 2 2 2 3 4 6" xfId="2254"/>
    <cellStyle name="20 % - Markeringsfarve4 2 2 2 3 4 6 2" xfId="12594"/>
    <cellStyle name="20 % - Markeringsfarve4 2 2 2 3 4 7" xfId="12589"/>
    <cellStyle name="20 % - Markeringsfarve4 2 2 2 3 5" xfId="2255"/>
    <cellStyle name="20 % - Markeringsfarve4 2 2 2 3 5 2" xfId="2256"/>
    <cellStyle name="20 % - Markeringsfarve4 2 2 2 3 5 2 2" xfId="12596"/>
    <cellStyle name="20 % - Markeringsfarve4 2 2 2 3 5 3" xfId="2257"/>
    <cellStyle name="20 % - Markeringsfarve4 2 2 2 3 5 3 2" xfId="12597"/>
    <cellStyle name="20 % - Markeringsfarve4 2 2 2 3 5 4" xfId="2258"/>
    <cellStyle name="20 % - Markeringsfarve4 2 2 2 3 5 4 2" xfId="12598"/>
    <cellStyle name="20 % - Markeringsfarve4 2 2 2 3 5 5" xfId="2259"/>
    <cellStyle name="20 % - Markeringsfarve4 2 2 2 3 5 5 2" xfId="12599"/>
    <cellStyle name="20 % - Markeringsfarve4 2 2 2 3 5 6" xfId="2260"/>
    <cellStyle name="20 % - Markeringsfarve4 2 2 2 3 5 6 2" xfId="12600"/>
    <cellStyle name="20 % - Markeringsfarve4 2 2 2 3 5 7" xfId="12595"/>
    <cellStyle name="20 % - Markeringsfarve4 2 2 2 3 6" xfId="2261"/>
    <cellStyle name="20 % - Markeringsfarve4 2 2 2 3 6 2" xfId="12601"/>
    <cellStyle name="20 % - Markeringsfarve4 2 2 2 3 7" xfId="2262"/>
    <cellStyle name="20 % - Markeringsfarve4 2 2 2 3 7 2" xfId="12602"/>
    <cellStyle name="20 % - Markeringsfarve4 2 2 2 3 8" xfId="2263"/>
    <cellStyle name="20 % - Markeringsfarve4 2 2 2 3 8 2" xfId="12603"/>
    <cellStyle name="20 % - Markeringsfarve4 2 2 2 3 9" xfId="2264"/>
    <cellStyle name="20 % - Markeringsfarve4 2 2 2 3 9 2" xfId="12604"/>
    <cellStyle name="20 % - Markeringsfarve4 2 2 2 4" xfId="2265"/>
    <cellStyle name="20 % - Markeringsfarve4 2 2 2 4 2" xfId="2266"/>
    <cellStyle name="20 % - Markeringsfarve4 2 2 2 4 2 2" xfId="12606"/>
    <cellStyle name="20 % - Markeringsfarve4 2 2 2 4 3" xfId="2267"/>
    <cellStyle name="20 % - Markeringsfarve4 2 2 2 4 3 2" xfId="12607"/>
    <cellStyle name="20 % - Markeringsfarve4 2 2 2 4 4" xfId="2268"/>
    <cellStyle name="20 % - Markeringsfarve4 2 2 2 4 4 2" xfId="12608"/>
    <cellStyle name="20 % - Markeringsfarve4 2 2 2 4 5" xfId="2269"/>
    <cellStyle name="20 % - Markeringsfarve4 2 2 2 4 5 2" xfId="12609"/>
    <cellStyle name="20 % - Markeringsfarve4 2 2 2 4 6" xfId="2270"/>
    <cellStyle name="20 % - Markeringsfarve4 2 2 2 4 6 2" xfId="12610"/>
    <cellStyle name="20 % - Markeringsfarve4 2 2 2 4 7" xfId="12605"/>
    <cellStyle name="20 % - Markeringsfarve4 2 2 2 5" xfId="2271"/>
    <cellStyle name="20 % - Markeringsfarve4 2 2 2 5 2" xfId="2272"/>
    <cellStyle name="20 % - Markeringsfarve4 2 2 2 5 2 2" xfId="12612"/>
    <cellStyle name="20 % - Markeringsfarve4 2 2 2 5 3" xfId="2273"/>
    <cellStyle name="20 % - Markeringsfarve4 2 2 2 5 3 2" xfId="12613"/>
    <cellStyle name="20 % - Markeringsfarve4 2 2 2 5 4" xfId="2274"/>
    <cellStyle name="20 % - Markeringsfarve4 2 2 2 5 4 2" xfId="12614"/>
    <cellStyle name="20 % - Markeringsfarve4 2 2 2 5 5" xfId="2275"/>
    <cellStyle name="20 % - Markeringsfarve4 2 2 2 5 5 2" xfId="12615"/>
    <cellStyle name="20 % - Markeringsfarve4 2 2 2 5 6" xfId="2276"/>
    <cellStyle name="20 % - Markeringsfarve4 2 2 2 5 6 2" xfId="12616"/>
    <cellStyle name="20 % - Markeringsfarve4 2 2 2 5 7" xfId="12611"/>
    <cellStyle name="20 % - Markeringsfarve4 2 2 2 6" xfId="2277"/>
    <cellStyle name="20 % - Markeringsfarve4 2 2 2 6 2" xfId="2278"/>
    <cellStyle name="20 % - Markeringsfarve4 2 2 2 6 2 2" xfId="12618"/>
    <cellStyle name="20 % - Markeringsfarve4 2 2 2 6 3" xfId="2279"/>
    <cellStyle name="20 % - Markeringsfarve4 2 2 2 6 3 2" xfId="12619"/>
    <cellStyle name="20 % - Markeringsfarve4 2 2 2 6 4" xfId="2280"/>
    <cellStyle name="20 % - Markeringsfarve4 2 2 2 6 4 2" xfId="12620"/>
    <cellStyle name="20 % - Markeringsfarve4 2 2 2 6 5" xfId="2281"/>
    <cellStyle name="20 % - Markeringsfarve4 2 2 2 6 5 2" xfId="12621"/>
    <cellStyle name="20 % - Markeringsfarve4 2 2 2 6 6" xfId="2282"/>
    <cellStyle name="20 % - Markeringsfarve4 2 2 2 6 6 2" xfId="12622"/>
    <cellStyle name="20 % - Markeringsfarve4 2 2 2 6 7" xfId="12617"/>
    <cellStyle name="20 % - Markeringsfarve4 2 2 2 7" xfId="2283"/>
    <cellStyle name="20 % - Markeringsfarve4 2 2 2 7 2" xfId="2284"/>
    <cellStyle name="20 % - Markeringsfarve4 2 2 2 7 2 2" xfId="12624"/>
    <cellStyle name="20 % - Markeringsfarve4 2 2 2 7 3" xfId="2285"/>
    <cellStyle name="20 % - Markeringsfarve4 2 2 2 7 3 2" xfId="12625"/>
    <cellStyle name="20 % - Markeringsfarve4 2 2 2 7 4" xfId="2286"/>
    <cellStyle name="20 % - Markeringsfarve4 2 2 2 7 4 2" xfId="12626"/>
    <cellStyle name="20 % - Markeringsfarve4 2 2 2 7 5" xfId="2287"/>
    <cellStyle name="20 % - Markeringsfarve4 2 2 2 7 5 2" xfId="12627"/>
    <cellStyle name="20 % - Markeringsfarve4 2 2 2 7 6" xfId="2288"/>
    <cellStyle name="20 % - Markeringsfarve4 2 2 2 7 6 2" xfId="12628"/>
    <cellStyle name="20 % - Markeringsfarve4 2 2 2 7 7" xfId="12623"/>
    <cellStyle name="20 % - Markeringsfarve4 2 2 2 8" xfId="2289"/>
    <cellStyle name="20 % - Markeringsfarve4 2 2 2 8 2" xfId="12629"/>
    <cellStyle name="20 % - Markeringsfarve4 2 2 2 9" xfId="2290"/>
    <cellStyle name="20 % - Markeringsfarve4 2 2 2 9 2" xfId="12630"/>
    <cellStyle name="20 % - Markeringsfarve4 2 2 3" xfId="2291"/>
    <cellStyle name="20 % - Markeringsfarve4 2 2 3 10" xfId="2292"/>
    <cellStyle name="20 % - Markeringsfarve4 2 2 3 10 2" xfId="12632"/>
    <cellStyle name="20 % - Markeringsfarve4 2 2 3 11" xfId="2293"/>
    <cellStyle name="20 % - Markeringsfarve4 2 2 3 11 2" xfId="12633"/>
    <cellStyle name="20 % - Markeringsfarve4 2 2 3 12" xfId="12631"/>
    <cellStyle name="20 % - Markeringsfarve4 2 2 3 2" xfId="2294"/>
    <cellStyle name="20 % - Markeringsfarve4 2 2 3 2 10" xfId="2295"/>
    <cellStyle name="20 % - Markeringsfarve4 2 2 3 2 10 2" xfId="12635"/>
    <cellStyle name="20 % - Markeringsfarve4 2 2 3 2 11" xfId="12634"/>
    <cellStyle name="20 % - Markeringsfarve4 2 2 3 2 2" xfId="2296"/>
    <cellStyle name="20 % - Markeringsfarve4 2 2 3 2 2 10" xfId="12636"/>
    <cellStyle name="20 % - Markeringsfarve4 2 2 3 2 2 2" xfId="2297"/>
    <cellStyle name="20 % - Markeringsfarve4 2 2 3 2 2 2 2" xfId="2298"/>
    <cellStyle name="20 % - Markeringsfarve4 2 2 3 2 2 2 2 2" xfId="12638"/>
    <cellStyle name="20 % - Markeringsfarve4 2 2 3 2 2 2 3" xfId="2299"/>
    <cellStyle name="20 % - Markeringsfarve4 2 2 3 2 2 2 3 2" xfId="12639"/>
    <cellStyle name="20 % - Markeringsfarve4 2 2 3 2 2 2 4" xfId="2300"/>
    <cellStyle name="20 % - Markeringsfarve4 2 2 3 2 2 2 4 2" xfId="12640"/>
    <cellStyle name="20 % - Markeringsfarve4 2 2 3 2 2 2 5" xfId="2301"/>
    <cellStyle name="20 % - Markeringsfarve4 2 2 3 2 2 2 5 2" xfId="12641"/>
    <cellStyle name="20 % - Markeringsfarve4 2 2 3 2 2 2 6" xfId="2302"/>
    <cellStyle name="20 % - Markeringsfarve4 2 2 3 2 2 2 6 2" xfId="12642"/>
    <cellStyle name="20 % - Markeringsfarve4 2 2 3 2 2 2 7" xfId="12637"/>
    <cellStyle name="20 % - Markeringsfarve4 2 2 3 2 2 3" xfId="2303"/>
    <cellStyle name="20 % - Markeringsfarve4 2 2 3 2 2 3 2" xfId="2304"/>
    <cellStyle name="20 % - Markeringsfarve4 2 2 3 2 2 3 2 2" xfId="12644"/>
    <cellStyle name="20 % - Markeringsfarve4 2 2 3 2 2 3 3" xfId="2305"/>
    <cellStyle name="20 % - Markeringsfarve4 2 2 3 2 2 3 3 2" xfId="12645"/>
    <cellStyle name="20 % - Markeringsfarve4 2 2 3 2 2 3 4" xfId="2306"/>
    <cellStyle name="20 % - Markeringsfarve4 2 2 3 2 2 3 4 2" xfId="12646"/>
    <cellStyle name="20 % - Markeringsfarve4 2 2 3 2 2 3 5" xfId="2307"/>
    <cellStyle name="20 % - Markeringsfarve4 2 2 3 2 2 3 5 2" xfId="12647"/>
    <cellStyle name="20 % - Markeringsfarve4 2 2 3 2 2 3 6" xfId="2308"/>
    <cellStyle name="20 % - Markeringsfarve4 2 2 3 2 2 3 6 2" xfId="12648"/>
    <cellStyle name="20 % - Markeringsfarve4 2 2 3 2 2 3 7" xfId="12643"/>
    <cellStyle name="20 % - Markeringsfarve4 2 2 3 2 2 4" xfId="2309"/>
    <cellStyle name="20 % - Markeringsfarve4 2 2 3 2 2 4 2" xfId="2310"/>
    <cellStyle name="20 % - Markeringsfarve4 2 2 3 2 2 4 2 2" xfId="12650"/>
    <cellStyle name="20 % - Markeringsfarve4 2 2 3 2 2 4 3" xfId="2311"/>
    <cellStyle name="20 % - Markeringsfarve4 2 2 3 2 2 4 3 2" xfId="12651"/>
    <cellStyle name="20 % - Markeringsfarve4 2 2 3 2 2 4 4" xfId="2312"/>
    <cellStyle name="20 % - Markeringsfarve4 2 2 3 2 2 4 4 2" xfId="12652"/>
    <cellStyle name="20 % - Markeringsfarve4 2 2 3 2 2 4 5" xfId="2313"/>
    <cellStyle name="20 % - Markeringsfarve4 2 2 3 2 2 4 5 2" xfId="12653"/>
    <cellStyle name="20 % - Markeringsfarve4 2 2 3 2 2 4 6" xfId="2314"/>
    <cellStyle name="20 % - Markeringsfarve4 2 2 3 2 2 4 6 2" xfId="12654"/>
    <cellStyle name="20 % - Markeringsfarve4 2 2 3 2 2 4 7" xfId="12649"/>
    <cellStyle name="20 % - Markeringsfarve4 2 2 3 2 2 5" xfId="2315"/>
    <cellStyle name="20 % - Markeringsfarve4 2 2 3 2 2 5 2" xfId="12655"/>
    <cellStyle name="20 % - Markeringsfarve4 2 2 3 2 2 6" xfId="2316"/>
    <cellStyle name="20 % - Markeringsfarve4 2 2 3 2 2 6 2" xfId="12656"/>
    <cellStyle name="20 % - Markeringsfarve4 2 2 3 2 2 7" xfId="2317"/>
    <cellStyle name="20 % - Markeringsfarve4 2 2 3 2 2 7 2" xfId="12657"/>
    <cellStyle name="20 % - Markeringsfarve4 2 2 3 2 2 8" xfId="2318"/>
    <cellStyle name="20 % - Markeringsfarve4 2 2 3 2 2 8 2" xfId="12658"/>
    <cellStyle name="20 % - Markeringsfarve4 2 2 3 2 2 9" xfId="2319"/>
    <cellStyle name="20 % - Markeringsfarve4 2 2 3 2 2 9 2" xfId="12659"/>
    <cellStyle name="20 % - Markeringsfarve4 2 2 3 2 3" xfId="2320"/>
    <cellStyle name="20 % - Markeringsfarve4 2 2 3 2 3 2" xfId="2321"/>
    <cellStyle name="20 % - Markeringsfarve4 2 2 3 2 3 2 2" xfId="12661"/>
    <cellStyle name="20 % - Markeringsfarve4 2 2 3 2 3 3" xfId="2322"/>
    <cellStyle name="20 % - Markeringsfarve4 2 2 3 2 3 3 2" xfId="12662"/>
    <cellStyle name="20 % - Markeringsfarve4 2 2 3 2 3 4" xfId="2323"/>
    <cellStyle name="20 % - Markeringsfarve4 2 2 3 2 3 4 2" xfId="12663"/>
    <cellStyle name="20 % - Markeringsfarve4 2 2 3 2 3 5" xfId="2324"/>
    <cellStyle name="20 % - Markeringsfarve4 2 2 3 2 3 5 2" xfId="12664"/>
    <cellStyle name="20 % - Markeringsfarve4 2 2 3 2 3 6" xfId="2325"/>
    <cellStyle name="20 % - Markeringsfarve4 2 2 3 2 3 6 2" xfId="12665"/>
    <cellStyle name="20 % - Markeringsfarve4 2 2 3 2 3 7" xfId="12660"/>
    <cellStyle name="20 % - Markeringsfarve4 2 2 3 2 4" xfId="2326"/>
    <cellStyle name="20 % - Markeringsfarve4 2 2 3 2 4 2" xfId="2327"/>
    <cellStyle name="20 % - Markeringsfarve4 2 2 3 2 4 2 2" xfId="12667"/>
    <cellStyle name="20 % - Markeringsfarve4 2 2 3 2 4 3" xfId="2328"/>
    <cellStyle name="20 % - Markeringsfarve4 2 2 3 2 4 3 2" xfId="12668"/>
    <cellStyle name="20 % - Markeringsfarve4 2 2 3 2 4 4" xfId="2329"/>
    <cellStyle name="20 % - Markeringsfarve4 2 2 3 2 4 4 2" xfId="12669"/>
    <cellStyle name="20 % - Markeringsfarve4 2 2 3 2 4 5" xfId="2330"/>
    <cellStyle name="20 % - Markeringsfarve4 2 2 3 2 4 5 2" xfId="12670"/>
    <cellStyle name="20 % - Markeringsfarve4 2 2 3 2 4 6" xfId="2331"/>
    <cellStyle name="20 % - Markeringsfarve4 2 2 3 2 4 6 2" xfId="12671"/>
    <cellStyle name="20 % - Markeringsfarve4 2 2 3 2 4 7" xfId="12666"/>
    <cellStyle name="20 % - Markeringsfarve4 2 2 3 2 5" xfId="2332"/>
    <cellStyle name="20 % - Markeringsfarve4 2 2 3 2 5 2" xfId="2333"/>
    <cellStyle name="20 % - Markeringsfarve4 2 2 3 2 5 2 2" xfId="12673"/>
    <cellStyle name="20 % - Markeringsfarve4 2 2 3 2 5 3" xfId="2334"/>
    <cellStyle name="20 % - Markeringsfarve4 2 2 3 2 5 3 2" xfId="12674"/>
    <cellStyle name="20 % - Markeringsfarve4 2 2 3 2 5 4" xfId="2335"/>
    <cellStyle name="20 % - Markeringsfarve4 2 2 3 2 5 4 2" xfId="12675"/>
    <cellStyle name="20 % - Markeringsfarve4 2 2 3 2 5 5" xfId="2336"/>
    <cellStyle name="20 % - Markeringsfarve4 2 2 3 2 5 5 2" xfId="12676"/>
    <cellStyle name="20 % - Markeringsfarve4 2 2 3 2 5 6" xfId="2337"/>
    <cellStyle name="20 % - Markeringsfarve4 2 2 3 2 5 6 2" xfId="12677"/>
    <cellStyle name="20 % - Markeringsfarve4 2 2 3 2 5 7" xfId="12672"/>
    <cellStyle name="20 % - Markeringsfarve4 2 2 3 2 6" xfId="2338"/>
    <cellStyle name="20 % - Markeringsfarve4 2 2 3 2 6 2" xfId="12678"/>
    <cellStyle name="20 % - Markeringsfarve4 2 2 3 2 7" xfId="2339"/>
    <cellStyle name="20 % - Markeringsfarve4 2 2 3 2 7 2" xfId="12679"/>
    <cellStyle name="20 % - Markeringsfarve4 2 2 3 2 8" xfId="2340"/>
    <cellStyle name="20 % - Markeringsfarve4 2 2 3 2 8 2" xfId="12680"/>
    <cellStyle name="20 % - Markeringsfarve4 2 2 3 2 9" xfId="2341"/>
    <cellStyle name="20 % - Markeringsfarve4 2 2 3 2 9 2" xfId="12681"/>
    <cellStyle name="20 % - Markeringsfarve4 2 2 3 3" xfId="2342"/>
    <cellStyle name="20 % - Markeringsfarve4 2 2 3 3 10" xfId="12682"/>
    <cellStyle name="20 % - Markeringsfarve4 2 2 3 3 2" xfId="2343"/>
    <cellStyle name="20 % - Markeringsfarve4 2 2 3 3 2 2" xfId="2344"/>
    <cellStyle name="20 % - Markeringsfarve4 2 2 3 3 2 2 2" xfId="12684"/>
    <cellStyle name="20 % - Markeringsfarve4 2 2 3 3 2 3" xfId="2345"/>
    <cellStyle name="20 % - Markeringsfarve4 2 2 3 3 2 3 2" xfId="12685"/>
    <cellStyle name="20 % - Markeringsfarve4 2 2 3 3 2 4" xfId="2346"/>
    <cellStyle name="20 % - Markeringsfarve4 2 2 3 3 2 4 2" xfId="12686"/>
    <cellStyle name="20 % - Markeringsfarve4 2 2 3 3 2 5" xfId="2347"/>
    <cellStyle name="20 % - Markeringsfarve4 2 2 3 3 2 5 2" xfId="12687"/>
    <cellStyle name="20 % - Markeringsfarve4 2 2 3 3 2 6" xfId="2348"/>
    <cellStyle name="20 % - Markeringsfarve4 2 2 3 3 2 6 2" xfId="12688"/>
    <cellStyle name="20 % - Markeringsfarve4 2 2 3 3 2 7" xfId="12683"/>
    <cellStyle name="20 % - Markeringsfarve4 2 2 3 3 3" xfId="2349"/>
    <cellStyle name="20 % - Markeringsfarve4 2 2 3 3 3 2" xfId="2350"/>
    <cellStyle name="20 % - Markeringsfarve4 2 2 3 3 3 2 2" xfId="12690"/>
    <cellStyle name="20 % - Markeringsfarve4 2 2 3 3 3 3" xfId="2351"/>
    <cellStyle name="20 % - Markeringsfarve4 2 2 3 3 3 3 2" xfId="12691"/>
    <cellStyle name="20 % - Markeringsfarve4 2 2 3 3 3 4" xfId="2352"/>
    <cellStyle name="20 % - Markeringsfarve4 2 2 3 3 3 4 2" xfId="12692"/>
    <cellStyle name="20 % - Markeringsfarve4 2 2 3 3 3 5" xfId="2353"/>
    <cellStyle name="20 % - Markeringsfarve4 2 2 3 3 3 5 2" xfId="12693"/>
    <cellStyle name="20 % - Markeringsfarve4 2 2 3 3 3 6" xfId="2354"/>
    <cellStyle name="20 % - Markeringsfarve4 2 2 3 3 3 6 2" xfId="12694"/>
    <cellStyle name="20 % - Markeringsfarve4 2 2 3 3 3 7" xfId="12689"/>
    <cellStyle name="20 % - Markeringsfarve4 2 2 3 3 4" xfId="2355"/>
    <cellStyle name="20 % - Markeringsfarve4 2 2 3 3 4 2" xfId="2356"/>
    <cellStyle name="20 % - Markeringsfarve4 2 2 3 3 4 2 2" xfId="12696"/>
    <cellStyle name="20 % - Markeringsfarve4 2 2 3 3 4 3" xfId="2357"/>
    <cellStyle name="20 % - Markeringsfarve4 2 2 3 3 4 3 2" xfId="12697"/>
    <cellStyle name="20 % - Markeringsfarve4 2 2 3 3 4 4" xfId="2358"/>
    <cellStyle name="20 % - Markeringsfarve4 2 2 3 3 4 4 2" xfId="12698"/>
    <cellStyle name="20 % - Markeringsfarve4 2 2 3 3 4 5" xfId="2359"/>
    <cellStyle name="20 % - Markeringsfarve4 2 2 3 3 4 5 2" xfId="12699"/>
    <cellStyle name="20 % - Markeringsfarve4 2 2 3 3 4 6" xfId="2360"/>
    <cellStyle name="20 % - Markeringsfarve4 2 2 3 3 4 6 2" xfId="12700"/>
    <cellStyle name="20 % - Markeringsfarve4 2 2 3 3 4 7" xfId="12695"/>
    <cellStyle name="20 % - Markeringsfarve4 2 2 3 3 5" xfId="2361"/>
    <cellStyle name="20 % - Markeringsfarve4 2 2 3 3 5 2" xfId="12701"/>
    <cellStyle name="20 % - Markeringsfarve4 2 2 3 3 6" xfId="2362"/>
    <cellStyle name="20 % - Markeringsfarve4 2 2 3 3 6 2" xfId="12702"/>
    <cellStyle name="20 % - Markeringsfarve4 2 2 3 3 7" xfId="2363"/>
    <cellStyle name="20 % - Markeringsfarve4 2 2 3 3 7 2" xfId="12703"/>
    <cellStyle name="20 % - Markeringsfarve4 2 2 3 3 8" xfId="2364"/>
    <cellStyle name="20 % - Markeringsfarve4 2 2 3 3 8 2" xfId="12704"/>
    <cellStyle name="20 % - Markeringsfarve4 2 2 3 3 9" xfId="2365"/>
    <cellStyle name="20 % - Markeringsfarve4 2 2 3 3 9 2" xfId="12705"/>
    <cellStyle name="20 % - Markeringsfarve4 2 2 3 4" xfId="2366"/>
    <cellStyle name="20 % - Markeringsfarve4 2 2 3 4 2" xfId="2367"/>
    <cellStyle name="20 % - Markeringsfarve4 2 2 3 4 2 2" xfId="12707"/>
    <cellStyle name="20 % - Markeringsfarve4 2 2 3 4 3" xfId="2368"/>
    <cellStyle name="20 % - Markeringsfarve4 2 2 3 4 3 2" xfId="12708"/>
    <cellStyle name="20 % - Markeringsfarve4 2 2 3 4 4" xfId="2369"/>
    <cellStyle name="20 % - Markeringsfarve4 2 2 3 4 4 2" xfId="12709"/>
    <cellStyle name="20 % - Markeringsfarve4 2 2 3 4 5" xfId="2370"/>
    <cellStyle name="20 % - Markeringsfarve4 2 2 3 4 5 2" xfId="12710"/>
    <cellStyle name="20 % - Markeringsfarve4 2 2 3 4 6" xfId="2371"/>
    <cellStyle name="20 % - Markeringsfarve4 2 2 3 4 6 2" xfId="12711"/>
    <cellStyle name="20 % - Markeringsfarve4 2 2 3 4 7" xfId="12706"/>
    <cellStyle name="20 % - Markeringsfarve4 2 2 3 5" xfId="2372"/>
    <cellStyle name="20 % - Markeringsfarve4 2 2 3 5 2" xfId="2373"/>
    <cellStyle name="20 % - Markeringsfarve4 2 2 3 5 2 2" xfId="12713"/>
    <cellStyle name="20 % - Markeringsfarve4 2 2 3 5 3" xfId="2374"/>
    <cellStyle name="20 % - Markeringsfarve4 2 2 3 5 3 2" xfId="12714"/>
    <cellStyle name="20 % - Markeringsfarve4 2 2 3 5 4" xfId="2375"/>
    <cellStyle name="20 % - Markeringsfarve4 2 2 3 5 4 2" xfId="12715"/>
    <cellStyle name="20 % - Markeringsfarve4 2 2 3 5 5" xfId="2376"/>
    <cellStyle name="20 % - Markeringsfarve4 2 2 3 5 5 2" xfId="12716"/>
    <cellStyle name="20 % - Markeringsfarve4 2 2 3 5 6" xfId="2377"/>
    <cellStyle name="20 % - Markeringsfarve4 2 2 3 5 6 2" xfId="12717"/>
    <cellStyle name="20 % - Markeringsfarve4 2 2 3 5 7" xfId="12712"/>
    <cellStyle name="20 % - Markeringsfarve4 2 2 3 6" xfId="2378"/>
    <cellStyle name="20 % - Markeringsfarve4 2 2 3 6 2" xfId="2379"/>
    <cellStyle name="20 % - Markeringsfarve4 2 2 3 6 2 2" xfId="12719"/>
    <cellStyle name="20 % - Markeringsfarve4 2 2 3 6 3" xfId="2380"/>
    <cellStyle name="20 % - Markeringsfarve4 2 2 3 6 3 2" xfId="12720"/>
    <cellStyle name="20 % - Markeringsfarve4 2 2 3 6 4" xfId="2381"/>
    <cellStyle name="20 % - Markeringsfarve4 2 2 3 6 4 2" xfId="12721"/>
    <cellStyle name="20 % - Markeringsfarve4 2 2 3 6 5" xfId="2382"/>
    <cellStyle name="20 % - Markeringsfarve4 2 2 3 6 5 2" xfId="12722"/>
    <cellStyle name="20 % - Markeringsfarve4 2 2 3 6 6" xfId="2383"/>
    <cellStyle name="20 % - Markeringsfarve4 2 2 3 6 6 2" xfId="12723"/>
    <cellStyle name="20 % - Markeringsfarve4 2 2 3 6 7" xfId="12718"/>
    <cellStyle name="20 % - Markeringsfarve4 2 2 3 7" xfId="2384"/>
    <cellStyle name="20 % - Markeringsfarve4 2 2 3 7 2" xfId="12724"/>
    <cellStyle name="20 % - Markeringsfarve4 2 2 3 8" xfId="2385"/>
    <cellStyle name="20 % - Markeringsfarve4 2 2 3 8 2" xfId="12725"/>
    <cellStyle name="20 % - Markeringsfarve4 2 2 3 9" xfId="2386"/>
    <cellStyle name="20 % - Markeringsfarve4 2 2 3 9 2" xfId="12726"/>
    <cellStyle name="20 % - Markeringsfarve4 2 2 4" xfId="2387"/>
    <cellStyle name="20 % - Markeringsfarve4 2 2 4 10" xfId="2388"/>
    <cellStyle name="20 % - Markeringsfarve4 2 2 4 10 2" xfId="12728"/>
    <cellStyle name="20 % - Markeringsfarve4 2 2 4 11" xfId="12727"/>
    <cellStyle name="20 % - Markeringsfarve4 2 2 4 2" xfId="2389"/>
    <cellStyle name="20 % - Markeringsfarve4 2 2 4 2 10" xfId="12729"/>
    <cellStyle name="20 % - Markeringsfarve4 2 2 4 2 2" xfId="2390"/>
    <cellStyle name="20 % - Markeringsfarve4 2 2 4 2 2 2" xfId="2391"/>
    <cellStyle name="20 % - Markeringsfarve4 2 2 4 2 2 2 2" xfId="12731"/>
    <cellStyle name="20 % - Markeringsfarve4 2 2 4 2 2 3" xfId="2392"/>
    <cellStyle name="20 % - Markeringsfarve4 2 2 4 2 2 3 2" xfId="12732"/>
    <cellStyle name="20 % - Markeringsfarve4 2 2 4 2 2 4" xfId="2393"/>
    <cellStyle name="20 % - Markeringsfarve4 2 2 4 2 2 4 2" xfId="12733"/>
    <cellStyle name="20 % - Markeringsfarve4 2 2 4 2 2 5" xfId="2394"/>
    <cellStyle name="20 % - Markeringsfarve4 2 2 4 2 2 5 2" xfId="12734"/>
    <cellStyle name="20 % - Markeringsfarve4 2 2 4 2 2 6" xfId="2395"/>
    <cellStyle name="20 % - Markeringsfarve4 2 2 4 2 2 6 2" xfId="12735"/>
    <cellStyle name="20 % - Markeringsfarve4 2 2 4 2 2 7" xfId="12730"/>
    <cellStyle name="20 % - Markeringsfarve4 2 2 4 2 3" xfId="2396"/>
    <cellStyle name="20 % - Markeringsfarve4 2 2 4 2 3 2" xfId="2397"/>
    <cellStyle name="20 % - Markeringsfarve4 2 2 4 2 3 2 2" xfId="12737"/>
    <cellStyle name="20 % - Markeringsfarve4 2 2 4 2 3 3" xfId="2398"/>
    <cellStyle name="20 % - Markeringsfarve4 2 2 4 2 3 3 2" xfId="12738"/>
    <cellStyle name="20 % - Markeringsfarve4 2 2 4 2 3 4" xfId="2399"/>
    <cellStyle name="20 % - Markeringsfarve4 2 2 4 2 3 4 2" xfId="12739"/>
    <cellStyle name="20 % - Markeringsfarve4 2 2 4 2 3 5" xfId="2400"/>
    <cellStyle name="20 % - Markeringsfarve4 2 2 4 2 3 5 2" xfId="12740"/>
    <cellStyle name="20 % - Markeringsfarve4 2 2 4 2 3 6" xfId="2401"/>
    <cellStyle name="20 % - Markeringsfarve4 2 2 4 2 3 6 2" xfId="12741"/>
    <cellStyle name="20 % - Markeringsfarve4 2 2 4 2 3 7" xfId="12736"/>
    <cellStyle name="20 % - Markeringsfarve4 2 2 4 2 4" xfId="2402"/>
    <cellStyle name="20 % - Markeringsfarve4 2 2 4 2 4 2" xfId="2403"/>
    <cellStyle name="20 % - Markeringsfarve4 2 2 4 2 4 2 2" xfId="12743"/>
    <cellStyle name="20 % - Markeringsfarve4 2 2 4 2 4 3" xfId="2404"/>
    <cellStyle name="20 % - Markeringsfarve4 2 2 4 2 4 3 2" xfId="12744"/>
    <cellStyle name="20 % - Markeringsfarve4 2 2 4 2 4 4" xfId="2405"/>
    <cellStyle name="20 % - Markeringsfarve4 2 2 4 2 4 4 2" xfId="12745"/>
    <cellStyle name="20 % - Markeringsfarve4 2 2 4 2 4 5" xfId="2406"/>
    <cellStyle name="20 % - Markeringsfarve4 2 2 4 2 4 5 2" xfId="12746"/>
    <cellStyle name="20 % - Markeringsfarve4 2 2 4 2 4 6" xfId="2407"/>
    <cellStyle name="20 % - Markeringsfarve4 2 2 4 2 4 6 2" xfId="12747"/>
    <cellStyle name="20 % - Markeringsfarve4 2 2 4 2 4 7" xfId="12742"/>
    <cellStyle name="20 % - Markeringsfarve4 2 2 4 2 5" xfId="2408"/>
    <cellStyle name="20 % - Markeringsfarve4 2 2 4 2 5 2" xfId="12748"/>
    <cellStyle name="20 % - Markeringsfarve4 2 2 4 2 6" xfId="2409"/>
    <cellStyle name="20 % - Markeringsfarve4 2 2 4 2 6 2" xfId="12749"/>
    <cellStyle name="20 % - Markeringsfarve4 2 2 4 2 7" xfId="2410"/>
    <cellStyle name="20 % - Markeringsfarve4 2 2 4 2 7 2" xfId="12750"/>
    <cellStyle name="20 % - Markeringsfarve4 2 2 4 2 8" xfId="2411"/>
    <cellStyle name="20 % - Markeringsfarve4 2 2 4 2 8 2" xfId="12751"/>
    <cellStyle name="20 % - Markeringsfarve4 2 2 4 2 9" xfId="2412"/>
    <cellStyle name="20 % - Markeringsfarve4 2 2 4 2 9 2" xfId="12752"/>
    <cellStyle name="20 % - Markeringsfarve4 2 2 4 3" xfId="2413"/>
    <cellStyle name="20 % - Markeringsfarve4 2 2 4 3 2" xfId="2414"/>
    <cellStyle name="20 % - Markeringsfarve4 2 2 4 3 2 2" xfId="12754"/>
    <cellStyle name="20 % - Markeringsfarve4 2 2 4 3 3" xfId="2415"/>
    <cellStyle name="20 % - Markeringsfarve4 2 2 4 3 3 2" xfId="12755"/>
    <cellStyle name="20 % - Markeringsfarve4 2 2 4 3 4" xfId="2416"/>
    <cellStyle name="20 % - Markeringsfarve4 2 2 4 3 4 2" xfId="12756"/>
    <cellStyle name="20 % - Markeringsfarve4 2 2 4 3 5" xfId="2417"/>
    <cellStyle name="20 % - Markeringsfarve4 2 2 4 3 5 2" xfId="12757"/>
    <cellStyle name="20 % - Markeringsfarve4 2 2 4 3 6" xfId="2418"/>
    <cellStyle name="20 % - Markeringsfarve4 2 2 4 3 6 2" xfId="12758"/>
    <cellStyle name="20 % - Markeringsfarve4 2 2 4 3 7" xfId="12753"/>
    <cellStyle name="20 % - Markeringsfarve4 2 2 4 4" xfId="2419"/>
    <cellStyle name="20 % - Markeringsfarve4 2 2 4 4 2" xfId="2420"/>
    <cellStyle name="20 % - Markeringsfarve4 2 2 4 4 2 2" xfId="12760"/>
    <cellStyle name="20 % - Markeringsfarve4 2 2 4 4 3" xfId="2421"/>
    <cellStyle name="20 % - Markeringsfarve4 2 2 4 4 3 2" xfId="12761"/>
    <cellStyle name="20 % - Markeringsfarve4 2 2 4 4 4" xfId="2422"/>
    <cellStyle name="20 % - Markeringsfarve4 2 2 4 4 4 2" xfId="12762"/>
    <cellStyle name="20 % - Markeringsfarve4 2 2 4 4 5" xfId="2423"/>
    <cellStyle name="20 % - Markeringsfarve4 2 2 4 4 5 2" xfId="12763"/>
    <cellStyle name="20 % - Markeringsfarve4 2 2 4 4 6" xfId="2424"/>
    <cellStyle name="20 % - Markeringsfarve4 2 2 4 4 6 2" xfId="12764"/>
    <cellStyle name="20 % - Markeringsfarve4 2 2 4 4 7" xfId="12759"/>
    <cellStyle name="20 % - Markeringsfarve4 2 2 4 5" xfId="2425"/>
    <cellStyle name="20 % - Markeringsfarve4 2 2 4 5 2" xfId="2426"/>
    <cellStyle name="20 % - Markeringsfarve4 2 2 4 5 2 2" xfId="12766"/>
    <cellStyle name="20 % - Markeringsfarve4 2 2 4 5 3" xfId="2427"/>
    <cellStyle name="20 % - Markeringsfarve4 2 2 4 5 3 2" xfId="12767"/>
    <cellStyle name="20 % - Markeringsfarve4 2 2 4 5 4" xfId="2428"/>
    <cellStyle name="20 % - Markeringsfarve4 2 2 4 5 4 2" xfId="12768"/>
    <cellStyle name="20 % - Markeringsfarve4 2 2 4 5 5" xfId="2429"/>
    <cellStyle name="20 % - Markeringsfarve4 2 2 4 5 5 2" xfId="12769"/>
    <cellStyle name="20 % - Markeringsfarve4 2 2 4 5 6" xfId="2430"/>
    <cellStyle name="20 % - Markeringsfarve4 2 2 4 5 6 2" xfId="12770"/>
    <cellStyle name="20 % - Markeringsfarve4 2 2 4 5 7" xfId="12765"/>
    <cellStyle name="20 % - Markeringsfarve4 2 2 4 6" xfId="2431"/>
    <cellStyle name="20 % - Markeringsfarve4 2 2 4 6 2" xfId="12771"/>
    <cellStyle name="20 % - Markeringsfarve4 2 2 4 7" xfId="2432"/>
    <cellStyle name="20 % - Markeringsfarve4 2 2 4 7 2" xfId="12772"/>
    <cellStyle name="20 % - Markeringsfarve4 2 2 4 8" xfId="2433"/>
    <cellStyle name="20 % - Markeringsfarve4 2 2 4 8 2" xfId="12773"/>
    <cellStyle name="20 % - Markeringsfarve4 2 2 4 9" xfId="2434"/>
    <cellStyle name="20 % - Markeringsfarve4 2 2 4 9 2" xfId="12774"/>
    <cellStyle name="20 % - Markeringsfarve4 2 2 5" xfId="2435"/>
    <cellStyle name="20 % - Markeringsfarve4 2 2 5 10" xfId="12775"/>
    <cellStyle name="20 % - Markeringsfarve4 2 2 5 2" xfId="2436"/>
    <cellStyle name="20 % - Markeringsfarve4 2 2 5 2 2" xfId="2437"/>
    <cellStyle name="20 % - Markeringsfarve4 2 2 5 2 2 2" xfId="12777"/>
    <cellStyle name="20 % - Markeringsfarve4 2 2 5 2 3" xfId="2438"/>
    <cellStyle name="20 % - Markeringsfarve4 2 2 5 2 3 2" xfId="12778"/>
    <cellStyle name="20 % - Markeringsfarve4 2 2 5 2 4" xfId="2439"/>
    <cellStyle name="20 % - Markeringsfarve4 2 2 5 2 4 2" xfId="12779"/>
    <cellStyle name="20 % - Markeringsfarve4 2 2 5 2 5" xfId="2440"/>
    <cellStyle name="20 % - Markeringsfarve4 2 2 5 2 5 2" xfId="12780"/>
    <cellStyle name="20 % - Markeringsfarve4 2 2 5 2 6" xfId="2441"/>
    <cellStyle name="20 % - Markeringsfarve4 2 2 5 2 6 2" xfId="12781"/>
    <cellStyle name="20 % - Markeringsfarve4 2 2 5 2 7" xfId="12776"/>
    <cellStyle name="20 % - Markeringsfarve4 2 2 5 3" xfId="2442"/>
    <cellStyle name="20 % - Markeringsfarve4 2 2 5 3 2" xfId="2443"/>
    <cellStyle name="20 % - Markeringsfarve4 2 2 5 3 2 2" xfId="12783"/>
    <cellStyle name="20 % - Markeringsfarve4 2 2 5 3 3" xfId="2444"/>
    <cellStyle name="20 % - Markeringsfarve4 2 2 5 3 3 2" xfId="12784"/>
    <cellStyle name="20 % - Markeringsfarve4 2 2 5 3 4" xfId="2445"/>
    <cellStyle name="20 % - Markeringsfarve4 2 2 5 3 4 2" xfId="12785"/>
    <cellStyle name="20 % - Markeringsfarve4 2 2 5 3 5" xfId="2446"/>
    <cellStyle name="20 % - Markeringsfarve4 2 2 5 3 5 2" xfId="12786"/>
    <cellStyle name="20 % - Markeringsfarve4 2 2 5 3 6" xfId="2447"/>
    <cellStyle name="20 % - Markeringsfarve4 2 2 5 3 6 2" xfId="12787"/>
    <cellStyle name="20 % - Markeringsfarve4 2 2 5 3 7" xfId="12782"/>
    <cellStyle name="20 % - Markeringsfarve4 2 2 5 4" xfId="2448"/>
    <cellStyle name="20 % - Markeringsfarve4 2 2 5 4 2" xfId="2449"/>
    <cellStyle name="20 % - Markeringsfarve4 2 2 5 4 2 2" xfId="12789"/>
    <cellStyle name="20 % - Markeringsfarve4 2 2 5 4 3" xfId="2450"/>
    <cellStyle name="20 % - Markeringsfarve4 2 2 5 4 3 2" xfId="12790"/>
    <cellStyle name="20 % - Markeringsfarve4 2 2 5 4 4" xfId="2451"/>
    <cellStyle name="20 % - Markeringsfarve4 2 2 5 4 4 2" xfId="12791"/>
    <cellStyle name="20 % - Markeringsfarve4 2 2 5 4 5" xfId="2452"/>
    <cellStyle name="20 % - Markeringsfarve4 2 2 5 4 5 2" xfId="12792"/>
    <cellStyle name="20 % - Markeringsfarve4 2 2 5 4 6" xfId="2453"/>
    <cellStyle name="20 % - Markeringsfarve4 2 2 5 4 6 2" xfId="12793"/>
    <cellStyle name="20 % - Markeringsfarve4 2 2 5 4 7" xfId="12788"/>
    <cellStyle name="20 % - Markeringsfarve4 2 2 5 5" xfId="2454"/>
    <cellStyle name="20 % - Markeringsfarve4 2 2 5 5 2" xfId="12794"/>
    <cellStyle name="20 % - Markeringsfarve4 2 2 5 6" xfId="2455"/>
    <cellStyle name="20 % - Markeringsfarve4 2 2 5 6 2" xfId="12795"/>
    <cellStyle name="20 % - Markeringsfarve4 2 2 5 7" xfId="2456"/>
    <cellStyle name="20 % - Markeringsfarve4 2 2 5 7 2" xfId="12796"/>
    <cellStyle name="20 % - Markeringsfarve4 2 2 5 8" xfId="2457"/>
    <cellStyle name="20 % - Markeringsfarve4 2 2 5 8 2" xfId="12797"/>
    <cellStyle name="20 % - Markeringsfarve4 2 2 5 9" xfId="2458"/>
    <cellStyle name="20 % - Markeringsfarve4 2 2 5 9 2" xfId="12798"/>
    <cellStyle name="20 % - Markeringsfarve4 2 2 6" xfId="2459"/>
    <cellStyle name="20 % - Markeringsfarve4 2 2 6 2" xfId="2460"/>
    <cellStyle name="20 % - Markeringsfarve4 2 2 6 2 2" xfId="12800"/>
    <cellStyle name="20 % - Markeringsfarve4 2 2 6 3" xfId="2461"/>
    <cellStyle name="20 % - Markeringsfarve4 2 2 6 3 2" xfId="12801"/>
    <cellStyle name="20 % - Markeringsfarve4 2 2 6 4" xfId="2462"/>
    <cellStyle name="20 % - Markeringsfarve4 2 2 6 4 2" xfId="12802"/>
    <cellStyle name="20 % - Markeringsfarve4 2 2 6 5" xfId="2463"/>
    <cellStyle name="20 % - Markeringsfarve4 2 2 6 5 2" xfId="12803"/>
    <cellStyle name="20 % - Markeringsfarve4 2 2 6 6" xfId="2464"/>
    <cellStyle name="20 % - Markeringsfarve4 2 2 6 6 2" xfId="12804"/>
    <cellStyle name="20 % - Markeringsfarve4 2 2 6 7" xfId="12799"/>
    <cellStyle name="20 % - Markeringsfarve4 2 2 7" xfId="2465"/>
    <cellStyle name="20 % - Markeringsfarve4 2 2 7 2" xfId="2466"/>
    <cellStyle name="20 % - Markeringsfarve4 2 2 7 2 2" xfId="12806"/>
    <cellStyle name="20 % - Markeringsfarve4 2 2 7 3" xfId="2467"/>
    <cellStyle name="20 % - Markeringsfarve4 2 2 7 3 2" xfId="12807"/>
    <cellStyle name="20 % - Markeringsfarve4 2 2 7 4" xfId="2468"/>
    <cellStyle name="20 % - Markeringsfarve4 2 2 7 4 2" xfId="12808"/>
    <cellStyle name="20 % - Markeringsfarve4 2 2 7 5" xfId="2469"/>
    <cellStyle name="20 % - Markeringsfarve4 2 2 7 5 2" xfId="12809"/>
    <cellStyle name="20 % - Markeringsfarve4 2 2 7 6" xfId="2470"/>
    <cellStyle name="20 % - Markeringsfarve4 2 2 7 6 2" xfId="12810"/>
    <cellStyle name="20 % - Markeringsfarve4 2 2 7 7" xfId="12805"/>
    <cellStyle name="20 % - Markeringsfarve4 2 2 8" xfId="2471"/>
    <cellStyle name="20 % - Markeringsfarve4 2 2 8 2" xfId="2472"/>
    <cellStyle name="20 % - Markeringsfarve4 2 2 8 2 2" xfId="12812"/>
    <cellStyle name="20 % - Markeringsfarve4 2 2 8 3" xfId="2473"/>
    <cellStyle name="20 % - Markeringsfarve4 2 2 8 3 2" xfId="12813"/>
    <cellStyle name="20 % - Markeringsfarve4 2 2 8 4" xfId="2474"/>
    <cellStyle name="20 % - Markeringsfarve4 2 2 8 4 2" xfId="12814"/>
    <cellStyle name="20 % - Markeringsfarve4 2 2 8 5" xfId="2475"/>
    <cellStyle name="20 % - Markeringsfarve4 2 2 8 5 2" xfId="12815"/>
    <cellStyle name="20 % - Markeringsfarve4 2 2 8 6" xfId="2476"/>
    <cellStyle name="20 % - Markeringsfarve4 2 2 8 6 2" xfId="12816"/>
    <cellStyle name="20 % - Markeringsfarve4 2 2 8 7" xfId="12811"/>
    <cellStyle name="20 % - Markeringsfarve4 2 2 9" xfId="2477"/>
    <cellStyle name="20 % - Markeringsfarve4 2 2 9 2" xfId="12817"/>
    <cellStyle name="20 % - Markeringsfarve4 2 2_Budget" xfId="2478"/>
    <cellStyle name="20 % - Markeringsfarve4 2 3" xfId="2479"/>
    <cellStyle name="20 % - Markeringsfarve4 2 3 10" xfId="2480"/>
    <cellStyle name="20 % - Markeringsfarve4 2 3 10 2" xfId="12819"/>
    <cellStyle name="20 % - Markeringsfarve4 2 3 11" xfId="2481"/>
    <cellStyle name="20 % - Markeringsfarve4 2 3 11 2" xfId="12820"/>
    <cellStyle name="20 % - Markeringsfarve4 2 3 12" xfId="2482"/>
    <cellStyle name="20 % - Markeringsfarve4 2 3 12 2" xfId="12821"/>
    <cellStyle name="20 % - Markeringsfarve4 2 3 13" xfId="2483"/>
    <cellStyle name="20 % - Markeringsfarve4 2 3 14" xfId="12818"/>
    <cellStyle name="20 % - Markeringsfarve4 2 3 2" xfId="2484"/>
    <cellStyle name="20 % - Markeringsfarve4 2 3 2 10" xfId="2485"/>
    <cellStyle name="20 % - Markeringsfarve4 2 3 2 10 2" xfId="12823"/>
    <cellStyle name="20 % - Markeringsfarve4 2 3 2 11" xfId="2486"/>
    <cellStyle name="20 % - Markeringsfarve4 2 3 2 11 2" xfId="12824"/>
    <cellStyle name="20 % - Markeringsfarve4 2 3 2 12" xfId="12822"/>
    <cellStyle name="20 % - Markeringsfarve4 2 3 2 2" xfId="2487"/>
    <cellStyle name="20 % - Markeringsfarve4 2 3 2 2 10" xfId="2488"/>
    <cellStyle name="20 % - Markeringsfarve4 2 3 2 2 10 2" xfId="12826"/>
    <cellStyle name="20 % - Markeringsfarve4 2 3 2 2 11" xfId="12825"/>
    <cellStyle name="20 % - Markeringsfarve4 2 3 2 2 2" xfId="2489"/>
    <cellStyle name="20 % - Markeringsfarve4 2 3 2 2 2 2" xfId="2490"/>
    <cellStyle name="20 % - Markeringsfarve4 2 3 2 2 2 2 2" xfId="12828"/>
    <cellStyle name="20 % - Markeringsfarve4 2 3 2 2 2 3" xfId="2491"/>
    <cellStyle name="20 % - Markeringsfarve4 2 3 2 2 2 3 2" xfId="12829"/>
    <cellStyle name="20 % - Markeringsfarve4 2 3 2 2 2 4" xfId="2492"/>
    <cellStyle name="20 % - Markeringsfarve4 2 3 2 2 2 4 2" xfId="12830"/>
    <cellStyle name="20 % - Markeringsfarve4 2 3 2 2 2 5" xfId="2493"/>
    <cellStyle name="20 % - Markeringsfarve4 2 3 2 2 2 5 2" xfId="12831"/>
    <cellStyle name="20 % - Markeringsfarve4 2 3 2 2 2 6" xfId="2494"/>
    <cellStyle name="20 % - Markeringsfarve4 2 3 2 2 2 6 2" xfId="12832"/>
    <cellStyle name="20 % - Markeringsfarve4 2 3 2 2 2 7" xfId="12827"/>
    <cellStyle name="20 % - Markeringsfarve4 2 3 2 2 3" xfId="2495"/>
    <cellStyle name="20 % - Markeringsfarve4 2 3 2 2 3 2" xfId="2496"/>
    <cellStyle name="20 % - Markeringsfarve4 2 3 2 2 3 2 2" xfId="12834"/>
    <cellStyle name="20 % - Markeringsfarve4 2 3 2 2 3 3" xfId="2497"/>
    <cellStyle name="20 % - Markeringsfarve4 2 3 2 2 3 3 2" xfId="12835"/>
    <cellStyle name="20 % - Markeringsfarve4 2 3 2 2 3 4" xfId="2498"/>
    <cellStyle name="20 % - Markeringsfarve4 2 3 2 2 3 4 2" xfId="12836"/>
    <cellStyle name="20 % - Markeringsfarve4 2 3 2 2 3 5" xfId="2499"/>
    <cellStyle name="20 % - Markeringsfarve4 2 3 2 2 3 5 2" xfId="12837"/>
    <cellStyle name="20 % - Markeringsfarve4 2 3 2 2 3 6" xfId="2500"/>
    <cellStyle name="20 % - Markeringsfarve4 2 3 2 2 3 6 2" xfId="12838"/>
    <cellStyle name="20 % - Markeringsfarve4 2 3 2 2 3 7" xfId="12833"/>
    <cellStyle name="20 % - Markeringsfarve4 2 3 2 2 4" xfId="2501"/>
    <cellStyle name="20 % - Markeringsfarve4 2 3 2 2 4 2" xfId="2502"/>
    <cellStyle name="20 % - Markeringsfarve4 2 3 2 2 4 2 2" xfId="12840"/>
    <cellStyle name="20 % - Markeringsfarve4 2 3 2 2 4 3" xfId="2503"/>
    <cellStyle name="20 % - Markeringsfarve4 2 3 2 2 4 3 2" xfId="12841"/>
    <cellStyle name="20 % - Markeringsfarve4 2 3 2 2 4 4" xfId="2504"/>
    <cellStyle name="20 % - Markeringsfarve4 2 3 2 2 4 4 2" xfId="12842"/>
    <cellStyle name="20 % - Markeringsfarve4 2 3 2 2 4 5" xfId="2505"/>
    <cellStyle name="20 % - Markeringsfarve4 2 3 2 2 4 5 2" xfId="12843"/>
    <cellStyle name="20 % - Markeringsfarve4 2 3 2 2 4 6" xfId="2506"/>
    <cellStyle name="20 % - Markeringsfarve4 2 3 2 2 4 6 2" xfId="12844"/>
    <cellStyle name="20 % - Markeringsfarve4 2 3 2 2 4 7" xfId="12839"/>
    <cellStyle name="20 % - Markeringsfarve4 2 3 2 2 5" xfId="2507"/>
    <cellStyle name="20 % - Markeringsfarve4 2 3 2 2 5 2" xfId="2508"/>
    <cellStyle name="20 % - Markeringsfarve4 2 3 2 2 5 2 2" xfId="12846"/>
    <cellStyle name="20 % - Markeringsfarve4 2 3 2 2 5 3" xfId="2509"/>
    <cellStyle name="20 % - Markeringsfarve4 2 3 2 2 5 3 2" xfId="12847"/>
    <cellStyle name="20 % - Markeringsfarve4 2 3 2 2 5 4" xfId="2510"/>
    <cellStyle name="20 % - Markeringsfarve4 2 3 2 2 5 4 2" xfId="12848"/>
    <cellStyle name="20 % - Markeringsfarve4 2 3 2 2 5 5" xfId="2511"/>
    <cellStyle name="20 % - Markeringsfarve4 2 3 2 2 5 5 2" xfId="12849"/>
    <cellStyle name="20 % - Markeringsfarve4 2 3 2 2 5 6" xfId="2512"/>
    <cellStyle name="20 % - Markeringsfarve4 2 3 2 2 5 6 2" xfId="12850"/>
    <cellStyle name="20 % - Markeringsfarve4 2 3 2 2 5 7" xfId="12845"/>
    <cellStyle name="20 % - Markeringsfarve4 2 3 2 2 6" xfId="2513"/>
    <cellStyle name="20 % - Markeringsfarve4 2 3 2 2 6 2" xfId="12851"/>
    <cellStyle name="20 % - Markeringsfarve4 2 3 2 2 7" xfId="2514"/>
    <cellStyle name="20 % - Markeringsfarve4 2 3 2 2 7 2" xfId="12852"/>
    <cellStyle name="20 % - Markeringsfarve4 2 3 2 2 8" xfId="2515"/>
    <cellStyle name="20 % - Markeringsfarve4 2 3 2 2 8 2" xfId="12853"/>
    <cellStyle name="20 % - Markeringsfarve4 2 3 2 2 9" xfId="2516"/>
    <cellStyle name="20 % - Markeringsfarve4 2 3 2 2 9 2" xfId="12854"/>
    <cellStyle name="20 % - Markeringsfarve4 2 3 2 3" xfId="2517"/>
    <cellStyle name="20 % - Markeringsfarve4 2 3 2 3 2" xfId="2518"/>
    <cellStyle name="20 % - Markeringsfarve4 2 3 2 3 2 2" xfId="12856"/>
    <cellStyle name="20 % - Markeringsfarve4 2 3 2 3 3" xfId="2519"/>
    <cellStyle name="20 % - Markeringsfarve4 2 3 2 3 3 2" xfId="12857"/>
    <cellStyle name="20 % - Markeringsfarve4 2 3 2 3 4" xfId="2520"/>
    <cellStyle name="20 % - Markeringsfarve4 2 3 2 3 4 2" xfId="12858"/>
    <cellStyle name="20 % - Markeringsfarve4 2 3 2 3 5" xfId="2521"/>
    <cellStyle name="20 % - Markeringsfarve4 2 3 2 3 5 2" xfId="12859"/>
    <cellStyle name="20 % - Markeringsfarve4 2 3 2 3 6" xfId="2522"/>
    <cellStyle name="20 % - Markeringsfarve4 2 3 2 3 6 2" xfId="12860"/>
    <cellStyle name="20 % - Markeringsfarve4 2 3 2 3 7" xfId="12855"/>
    <cellStyle name="20 % - Markeringsfarve4 2 3 2 4" xfId="2523"/>
    <cellStyle name="20 % - Markeringsfarve4 2 3 2 4 2" xfId="2524"/>
    <cellStyle name="20 % - Markeringsfarve4 2 3 2 4 2 2" xfId="12862"/>
    <cellStyle name="20 % - Markeringsfarve4 2 3 2 4 3" xfId="2525"/>
    <cellStyle name="20 % - Markeringsfarve4 2 3 2 4 3 2" xfId="12863"/>
    <cellStyle name="20 % - Markeringsfarve4 2 3 2 4 4" xfId="2526"/>
    <cellStyle name="20 % - Markeringsfarve4 2 3 2 4 4 2" xfId="12864"/>
    <cellStyle name="20 % - Markeringsfarve4 2 3 2 4 5" xfId="2527"/>
    <cellStyle name="20 % - Markeringsfarve4 2 3 2 4 5 2" xfId="12865"/>
    <cellStyle name="20 % - Markeringsfarve4 2 3 2 4 6" xfId="2528"/>
    <cellStyle name="20 % - Markeringsfarve4 2 3 2 4 6 2" xfId="12866"/>
    <cellStyle name="20 % - Markeringsfarve4 2 3 2 4 7" xfId="12861"/>
    <cellStyle name="20 % - Markeringsfarve4 2 3 2 5" xfId="2529"/>
    <cellStyle name="20 % - Markeringsfarve4 2 3 2 5 2" xfId="2530"/>
    <cellStyle name="20 % - Markeringsfarve4 2 3 2 5 2 2" xfId="12868"/>
    <cellStyle name="20 % - Markeringsfarve4 2 3 2 5 3" xfId="2531"/>
    <cellStyle name="20 % - Markeringsfarve4 2 3 2 5 3 2" xfId="12869"/>
    <cellStyle name="20 % - Markeringsfarve4 2 3 2 5 4" xfId="2532"/>
    <cellStyle name="20 % - Markeringsfarve4 2 3 2 5 4 2" xfId="12870"/>
    <cellStyle name="20 % - Markeringsfarve4 2 3 2 5 5" xfId="2533"/>
    <cellStyle name="20 % - Markeringsfarve4 2 3 2 5 5 2" xfId="12871"/>
    <cellStyle name="20 % - Markeringsfarve4 2 3 2 5 6" xfId="2534"/>
    <cellStyle name="20 % - Markeringsfarve4 2 3 2 5 6 2" xfId="12872"/>
    <cellStyle name="20 % - Markeringsfarve4 2 3 2 5 7" xfId="12867"/>
    <cellStyle name="20 % - Markeringsfarve4 2 3 2 6" xfId="2535"/>
    <cellStyle name="20 % - Markeringsfarve4 2 3 2 6 2" xfId="2536"/>
    <cellStyle name="20 % - Markeringsfarve4 2 3 2 6 2 2" xfId="12874"/>
    <cellStyle name="20 % - Markeringsfarve4 2 3 2 6 3" xfId="2537"/>
    <cellStyle name="20 % - Markeringsfarve4 2 3 2 6 3 2" xfId="12875"/>
    <cellStyle name="20 % - Markeringsfarve4 2 3 2 6 4" xfId="2538"/>
    <cellStyle name="20 % - Markeringsfarve4 2 3 2 6 4 2" xfId="12876"/>
    <cellStyle name="20 % - Markeringsfarve4 2 3 2 6 5" xfId="2539"/>
    <cellStyle name="20 % - Markeringsfarve4 2 3 2 6 5 2" xfId="12877"/>
    <cellStyle name="20 % - Markeringsfarve4 2 3 2 6 6" xfId="2540"/>
    <cellStyle name="20 % - Markeringsfarve4 2 3 2 6 6 2" xfId="12878"/>
    <cellStyle name="20 % - Markeringsfarve4 2 3 2 6 7" xfId="12873"/>
    <cellStyle name="20 % - Markeringsfarve4 2 3 2 7" xfId="2541"/>
    <cellStyle name="20 % - Markeringsfarve4 2 3 2 7 2" xfId="12879"/>
    <cellStyle name="20 % - Markeringsfarve4 2 3 2 8" xfId="2542"/>
    <cellStyle name="20 % - Markeringsfarve4 2 3 2 8 2" xfId="12880"/>
    <cellStyle name="20 % - Markeringsfarve4 2 3 2 9" xfId="2543"/>
    <cellStyle name="20 % - Markeringsfarve4 2 3 2 9 2" xfId="12881"/>
    <cellStyle name="20 % - Markeringsfarve4 2 3 3" xfId="2544"/>
    <cellStyle name="20 % - Markeringsfarve4 2 3 3 10" xfId="2545"/>
    <cellStyle name="20 % - Markeringsfarve4 2 3 3 10 2" xfId="12883"/>
    <cellStyle name="20 % - Markeringsfarve4 2 3 3 11" xfId="12882"/>
    <cellStyle name="20 % - Markeringsfarve4 2 3 3 2" xfId="2546"/>
    <cellStyle name="20 % - Markeringsfarve4 2 3 3 2 2" xfId="2547"/>
    <cellStyle name="20 % - Markeringsfarve4 2 3 3 2 2 2" xfId="12885"/>
    <cellStyle name="20 % - Markeringsfarve4 2 3 3 2 3" xfId="2548"/>
    <cellStyle name="20 % - Markeringsfarve4 2 3 3 2 3 2" xfId="12886"/>
    <cellStyle name="20 % - Markeringsfarve4 2 3 3 2 4" xfId="2549"/>
    <cellStyle name="20 % - Markeringsfarve4 2 3 3 2 4 2" xfId="12887"/>
    <cellStyle name="20 % - Markeringsfarve4 2 3 3 2 5" xfId="2550"/>
    <cellStyle name="20 % - Markeringsfarve4 2 3 3 2 5 2" xfId="12888"/>
    <cellStyle name="20 % - Markeringsfarve4 2 3 3 2 6" xfId="2551"/>
    <cellStyle name="20 % - Markeringsfarve4 2 3 3 2 6 2" xfId="12889"/>
    <cellStyle name="20 % - Markeringsfarve4 2 3 3 2 7" xfId="12884"/>
    <cellStyle name="20 % - Markeringsfarve4 2 3 3 3" xfId="2552"/>
    <cellStyle name="20 % - Markeringsfarve4 2 3 3 3 2" xfId="2553"/>
    <cellStyle name="20 % - Markeringsfarve4 2 3 3 3 2 2" xfId="12891"/>
    <cellStyle name="20 % - Markeringsfarve4 2 3 3 3 3" xfId="2554"/>
    <cellStyle name="20 % - Markeringsfarve4 2 3 3 3 3 2" xfId="12892"/>
    <cellStyle name="20 % - Markeringsfarve4 2 3 3 3 4" xfId="2555"/>
    <cellStyle name="20 % - Markeringsfarve4 2 3 3 3 4 2" xfId="12893"/>
    <cellStyle name="20 % - Markeringsfarve4 2 3 3 3 5" xfId="2556"/>
    <cellStyle name="20 % - Markeringsfarve4 2 3 3 3 5 2" xfId="12894"/>
    <cellStyle name="20 % - Markeringsfarve4 2 3 3 3 6" xfId="2557"/>
    <cellStyle name="20 % - Markeringsfarve4 2 3 3 3 6 2" xfId="12895"/>
    <cellStyle name="20 % - Markeringsfarve4 2 3 3 3 7" xfId="12890"/>
    <cellStyle name="20 % - Markeringsfarve4 2 3 3 4" xfId="2558"/>
    <cellStyle name="20 % - Markeringsfarve4 2 3 3 4 2" xfId="2559"/>
    <cellStyle name="20 % - Markeringsfarve4 2 3 3 4 2 2" xfId="12897"/>
    <cellStyle name="20 % - Markeringsfarve4 2 3 3 4 3" xfId="2560"/>
    <cellStyle name="20 % - Markeringsfarve4 2 3 3 4 3 2" xfId="12898"/>
    <cellStyle name="20 % - Markeringsfarve4 2 3 3 4 4" xfId="2561"/>
    <cellStyle name="20 % - Markeringsfarve4 2 3 3 4 4 2" xfId="12899"/>
    <cellStyle name="20 % - Markeringsfarve4 2 3 3 4 5" xfId="2562"/>
    <cellStyle name="20 % - Markeringsfarve4 2 3 3 4 5 2" xfId="12900"/>
    <cellStyle name="20 % - Markeringsfarve4 2 3 3 4 6" xfId="2563"/>
    <cellStyle name="20 % - Markeringsfarve4 2 3 3 4 6 2" xfId="12901"/>
    <cellStyle name="20 % - Markeringsfarve4 2 3 3 4 7" xfId="12896"/>
    <cellStyle name="20 % - Markeringsfarve4 2 3 3 5" xfId="2564"/>
    <cellStyle name="20 % - Markeringsfarve4 2 3 3 5 2" xfId="2565"/>
    <cellStyle name="20 % - Markeringsfarve4 2 3 3 5 2 2" xfId="12903"/>
    <cellStyle name="20 % - Markeringsfarve4 2 3 3 5 3" xfId="2566"/>
    <cellStyle name="20 % - Markeringsfarve4 2 3 3 5 3 2" xfId="12904"/>
    <cellStyle name="20 % - Markeringsfarve4 2 3 3 5 4" xfId="2567"/>
    <cellStyle name="20 % - Markeringsfarve4 2 3 3 5 4 2" xfId="12905"/>
    <cellStyle name="20 % - Markeringsfarve4 2 3 3 5 5" xfId="2568"/>
    <cellStyle name="20 % - Markeringsfarve4 2 3 3 5 5 2" xfId="12906"/>
    <cellStyle name="20 % - Markeringsfarve4 2 3 3 5 6" xfId="2569"/>
    <cellStyle name="20 % - Markeringsfarve4 2 3 3 5 6 2" xfId="12907"/>
    <cellStyle name="20 % - Markeringsfarve4 2 3 3 5 7" xfId="12902"/>
    <cellStyle name="20 % - Markeringsfarve4 2 3 3 6" xfId="2570"/>
    <cellStyle name="20 % - Markeringsfarve4 2 3 3 6 2" xfId="12908"/>
    <cellStyle name="20 % - Markeringsfarve4 2 3 3 7" xfId="2571"/>
    <cellStyle name="20 % - Markeringsfarve4 2 3 3 7 2" xfId="12909"/>
    <cellStyle name="20 % - Markeringsfarve4 2 3 3 8" xfId="2572"/>
    <cellStyle name="20 % - Markeringsfarve4 2 3 3 8 2" xfId="12910"/>
    <cellStyle name="20 % - Markeringsfarve4 2 3 3 9" xfId="2573"/>
    <cellStyle name="20 % - Markeringsfarve4 2 3 3 9 2" xfId="12911"/>
    <cellStyle name="20 % - Markeringsfarve4 2 3 4" xfId="2574"/>
    <cellStyle name="20 % - Markeringsfarve4 2 3 4 2" xfId="2575"/>
    <cellStyle name="20 % - Markeringsfarve4 2 3 4 2 2" xfId="12913"/>
    <cellStyle name="20 % - Markeringsfarve4 2 3 4 3" xfId="2576"/>
    <cellStyle name="20 % - Markeringsfarve4 2 3 4 3 2" xfId="12914"/>
    <cellStyle name="20 % - Markeringsfarve4 2 3 4 4" xfId="2577"/>
    <cellStyle name="20 % - Markeringsfarve4 2 3 4 4 2" xfId="12915"/>
    <cellStyle name="20 % - Markeringsfarve4 2 3 4 5" xfId="2578"/>
    <cellStyle name="20 % - Markeringsfarve4 2 3 4 5 2" xfId="12916"/>
    <cellStyle name="20 % - Markeringsfarve4 2 3 4 6" xfId="2579"/>
    <cellStyle name="20 % - Markeringsfarve4 2 3 4 6 2" xfId="12917"/>
    <cellStyle name="20 % - Markeringsfarve4 2 3 4 7" xfId="12912"/>
    <cellStyle name="20 % - Markeringsfarve4 2 3 5" xfId="2580"/>
    <cellStyle name="20 % - Markeringsfarve4 2 3 5 2" xfId="2581"/>
    <cellStyle name="20 % - Markeringsfarve4 2 3 5 2 2" xfId="12919"/>
    <cellStyle name="20 % - Markeringsfarve4 2 3 5 3" xfId="2582"/>
    <cellStyle name="20 % - Markeringsfarve4 2 3 5 3 2" xfId="12920"/>
    <cellStyle name="20 % - Markeringsfarve4 2 3 5 4" xfId="2583"/>
    <cellStyle name="20 % - Markeringsfarve4 2 3 5 4 2" xfId="12921"/>
    <cellStyle name="20 % - Markeringsfarve4 2 3 5 5" xfId="2584"/>
    <cellStyle name="20 % - Markeringsfarve4 2 3 5 5 2" xfId="12922"/>
    <cellStyle name="20 % - Markeringsfarve4 2 3 5 6" xfId="2585"/>
    <cellStyle name="20 % - Markeringsfarve4 2 3 5 6 2" xfId="12923"/>
    <cellStyle name="20 % - Markeringsfarve4 2 3 5 7" xfId="12918"/>
    <cellStyle name="20 % - Markeringsfarve4 2 3 6" xfId="2586"/>
    <cellStyle name="20 % - Markeringsfarve4 2 3 6 2" xfId="2587"/>
    <cellStyle name="20 % - Markeringsfarve4 2 3 6 2 2" xfId="12925"/>
    <cellStyle name="20 % - Markeringsfarve4 2 3 6 3" xfId="2588"/>
    <cellStyle name="20 % - Markeringsfarve4 2 3 6 3 2" xfId="12926"/>
    <cellStyle name="20 % - Markeringsfarve4 2 3 6 4" xfId="2589"/>
    <cellStyle name="20 % - Markeringsfarve4 2 3 6 4 2" xfId="12927"/>
    <cellStyle name="20 % - Markeringsfarve4 2 3 6 5" xfId="2590"/>
    <cellStyle name="20 % - Markeringsfarve4 2 3 6 5 2" xfId="12928"/>
    <cellStyle name="20 % - Markeringsfarve4 2 3 6 6" xfId="2591"/>
    <cellStyle name="20 % - Markeringsfarve4 2 3 6 6 2" xfId="12929"/>
    <cellStyle name="20 % - Markeringsfarve4 2 3 6 7" xfId="12924"/>
    <cellStyle name="20 % - Markeringsfarve4 2 3 7" xfId="2592"/>
    <cellStyle name="20 % - Markeringsfarve4 2 3 7 2" xfId="2593"/>
    <cellStyle name="20 % - Markeringsfarve4 2 3 7 2 2" xfId="12931"/>
    <cellStyle name="20 % - Markeringsfarve4 2 3 7 3" xfId="2594"/>
    <cellStyle name="20 % - Markeringsfarve4 2 3 7 3 2" xfId="12932"/>
    <cellStyle name="20 % - Markeringsfarve4 2 3 7 4" xfId="2595"/>
    <cellStyle name="20 % - Markeringsfarve4 2 3 7 4 2" xfId="12933"/>
    <cellStyle name="20 % - Markeringsfarve4 2 3 7 5" xfId="2596"/>
    <cellStyle name="20 % - Markeringsfarve4 2 3 7 5 2" xfId="12934"/>
    <cellStyle name="20 % - Markeringsfarve4 2 3 7 6" xfId="2597"/>
    <cellStyle name="20 % - Markeringsfarve4 2 3 7 6 2" xfId="12935"/>
    <cellStyle name="20 % - Markeringsfarve4 2 3 7 7" xfId="12930"/>
    <cellStyle name="20 % - Markeringsfarve4 2 3 8" xfId="2598"/>
    <cellStyle name="20 % - Markeringsfarve4 2 3 8 2" xfId="12936"/>
    <cellStyle name="20 % - Markeringsfarve4 2 3 9" xfId="2599"/>
    <cellStyle name="20 % - Markeringsfarve4 2 3 9 2" xfId="12937"/>
    <cellStyle name="20 % - Markeringsfarve4 2 4" xfId="2600"/>
    <cellStyle name="20 % - Markeringsfarve4 2 4 10" xfId="2601"/>
    <cellStyle name="20 % - Markeringsfarve4 2 4 10 2" xfId="12939"/>
    <cellStyle name="20 % - Markeringsfarve4 2 4 11" xfId="2602"/>
    <cellStyle name="20 % - Markeringsfarve4 2 4 11 2" xfId="12940"/>
    <cellStyle name="20 % - Markeringsfarve4 2 4 12" xfId="12938"/>
    <cellStyle name="20 % - Markeringsfarve4 2 4 2" xfId="2603"/>
    <cellStyle name="20 % - Markeringsfarve4 2 4 2 10" xfId="2604"/>
    <cellStyle name="20 % - Markeringsfarve4 2 4 2 10 2" xfId="12942"/>
    <cellStyle name="20 % - Markeringsfarve4 2 4 2 11" xfId="12941"/>
    <cellStyle name="20 % - Markeringsfarve4 2 4 2 2" xfId="2605"/>
    <cellStyle name="20 % - Markeringsfarve4 2 4 2 2 10" xfId="12943"/>
    <cellStyle name="20 % - Markeringsfarve4 2 4 2 2 2" xfId="2606"/>
    <cellStyle name="20 % - Markeringsfarve4 2 4 2 2 2 2" xfId="2607"/>
    <cellStyle name="20 % - Markeringsfarve4 2 4 2 2 2 2 2" xfId="12945"/>
    <cellStyle name="20 % - Markeringsfarve4 2 4 2 2 2 3" xfId="2608"/>
    <cellStyle name="20 % - Markeringsfarve4 2 4 2 2 2 3 2" xfId="12946"/>
    <cellStyle name="20 % - Markeringsfarve4 2 4 2 2 2 4" xfId="2609"/>
    <cellStyle name="20 % - Markeringsfarve4 2 4 2 2 2 4 2" xfId="12947"/>
    <cellStyle name="20 % - Markeringsfarve4 2 4 2 2 2 5" xfId="2610"/>
    <cellStyle name="20 % - Markeringsfarve4 2 4 2 2 2 5 2" xfId="12948"/>
    <cellStyle name="20 % - Markeringsfarve4 2 4 2 2 2 6" xfId="2611"/>
    <cellStyle name="20 % - Markeringsfarve4 2 4 2 2 2 6 2" xfId="12949"/>
    <cellStyle name="20 % - Markeringsfarve4 2 4 2 2 2 7" xfId="12944"/>
    <cellStyle name="20 % - Markeringsfarve4 2 4 2 2 3" xfId="2612"/>
    <cellStyle name="20 % - Markeringsfarve4 2 4 2 2 3 2" xfId="2613"/>
    <cellStyle name="20 % - Markeringsfarve4 2 4 2 2 3 2 2" xfId="12951"/>
    <cellStyle name="20 % - Markeringsfarve4 2 4 2 2 3 3" xfId="2614"/>
    <cellStyle name="20 % - Markeringsfarve4 2 4 2 2 3 3 2" xfId="12952"/>
    <cellStyle name="20 % - Markeringsfarve4 2 4 2 2 3 4" xfId="2615"/>
    <cellStyle name="20 % - Markeringsfarve4 2 4 2 2 3 4 2" xfId="12953"/>
    <cellStyle name="20 % - Markeringsfarve4 2 4 2 2 3 5" xfId="2616"/>
    <cellStyle name="20 % - Markeringsfarve4 2 4 2 2 3 5 2" xfId="12954"/>
    <cellStyle name="20 % - Markeringsfarve4 2 4 2 2 3 6" xfId="2617"/>
    <cellStyle name="20 % - Markeringsfarve4 2 4 2 2 3 6 2" xfId="12955"/>
    <cellStyle name="20 % - Markeringsfarve4 2 4 2 2 3 7" xfId="12950"/>
    <cellStyle name="20 % - Markeringsfarve4 2 4 2 2 4" xfId="2618"/>
    <cellStyle name="20 % - Markeringsfarve4 2 4 2 2 4 2" xfId="2619"/>
    <cellStyle name="20 % - Markeringsfarve4 2 4 2 2 4 2 2" xfId="12957"/>
    <cellStyle name="20 % - Markeringsfarve4 2 4 2 2 4 3" xfId="2620"/>
    <cellStyle name="20 % - Markeringsfarve4 2 4 2 2 4 3 2" xfId="12958"/>
    <cellStyle name="20 % - Markeringsfarve4 2 4 2 2 4 4" xfId="2621"/>
    <cellStyle name="20 % - Markeringsfarve4 2 4 2 2 4 4 2" xfId="12959"/>
    <cellStyle name="20 % - Markeringsfarve4 2 4 2 2 4 5" xfId="2622"/>
    <cellStyle name="20 % - Markeringsfarve4 2 4 2 2 4 5 2" xfId="12960"/>
    <cellStyle name="20 % - Markeringsfarve4 2 4 2 2 4 6" xfId="2623"/>
    <cellStyle name="20 % - Markeringsfarve4 2 4 2 2 4 6 2" xfId="12961"/>
    <cellStyle name="20 % - Markeringsfarve4 2 4 2 2 4 7" xfId="12956"/>
    <cellStyle name="20 % - Markeringsfarve4 2 4 2 2 5" xfId="2624"/>
    <cellStyle name="20 % - Markeringsfarve4 2 4 2 2 5 2" xfId="12962"/>
    <cellStyle name="20 % - Markeringsfarve4 2 4 2 2 6" xfId="2625"/>
    <cellStyle name="20 % - Markeringsfarve4 2 4 2 2 6 2" xfId="12963"/>
    <cellStyle name="20 % - Markeringsfarve4 2 4 2 2 7" xfId="2626"/>
    <cellStyle name="20 % - Markeringsfarve4 2 4 2 2 7 2" xfId="12964"/>
    <cellStyle name="20 % - Markeringsfarve4 2 4 2 2 8" xfId="2627"/>
    <cellStyle name="20 % - Markeringsfarve4 2 4 2 2 8 2" xfId="12965"/>
    <cellStyle name="20 % - Markeringsfarve4 2 4 2 2 9" xfId="2628"/>
    <cellStyle name="20 % - Markeringsfarve4 2 4 2 2 9 2" xfId="12966"/>
    <cellStyle name="20 % - Markeringsfarve4 2 4 2 3" xfId="2629"/>
    <cellStyle name="20 % - Markeringsfarve4 2 4 2 3 2" xfId="2630"/>
    <cellStyle name="20 % - Markeringsfarve4 2 4 2 3 2 2" xfId="12968"/>
    <cellStyle name="20 % - Markeringsfarve4 2 4 2 3 3" xfId="2631"/>
    <cellStyle name="20 % - Markeringsfarve4 2 4 2 3 3 2" xfId="12969"/>
    <cellStyle name="20 % - Markeringsfarve4 2 4 2 3 4" xfId="2632"/>
    <cellStyle name="20 % - Markeringsfarve4 2 4 2 3 4 2" xfId="12970"/>
    <cellStyle name="20 % - Markeringsfarve4 2 4 2 3 5" xfId="2633"/>
    <cellStyle name="20 % - Markeringsfarve4 2 4 2 3 5 2" xfId="12971"/>
    <cellStyle name="20 % - Markeringsfarve4 2 4 2 3 6" xfId="2634"/>
    <cellStyle name="20 % - Markeringsfarve4 2 4 2 3 6 2" xfId="12972"/>
    <cellStyle name="20 % - Markeringsfarve4 2 4 2 3 7" xfId="12967"/>
    <cellStyle name="20 % - Markeringsfarve4 2 4 2 4" xfId="2635"/>
    <cellStyle name="20 % - Markeringsfarve4 2 4 2 4 2" xfId="2636"/>
    <cellStyle name="20 % - Markeringsfarve4 2 4 2 4 2 2" xfId="12974"/>
    <cellStyle name="20 % - Markeringsfarve4 2 4 2 4 3" xfId="2637"/>
    <cellStyle name="20 % - Markeringsfarve4 2 4 2 4 3 2" xfId="12975"/>
    <cellStyle name="20 % - Markeringsfarve4 2 4 2 4 4" xfId="2638"/>
    <cellStyle name="20 % - Markeringsfarve4 2 4 2 4 4 2" xfId="12976"/>
    <cellStyle name="20 % - Markeringsfarve4 2 4 2 4 5" xfId="2639"/>
    <cellStyle name="20 % - Markeringsfarve4 2 4 2 4 5 2" xfId="12977"/>
    <cellStyle name="20 % - Markeringsfarve4 2 4 2 4 6" xfId="2640"/>
    <cellStyle name="20 % - Markeringsfarve4 2 4 2 4 6 2" xfId="12978"/>
    <cellStyle name="20 % - Markeringsfarve4 2 4 2 4 7" xfId="12973"/>
    <cellStyle name="20 % - Markeringsfarve4 2 4 2 5" xfId="2641"/>
    <cellStyle name="20 % - Markeringsfarve4 2 4 2 5 2" xfId="2642"/>
    <cellStyle name="20 % - Markeringsfarve4 2 4 2 5 2 2" xfId="12980"/>
    <cellStyle name="20 % - Markeringsfarve4 2 4 2 5 3" xfId="2643"/>
    <cellStyle name="20 % - Markeringsfarve4 2 4 2 5 3 2" xfId="12981"/>
    <cellStyle name="20 % - Markeringsfarve4 2 4 2 5 4" xfId="2644"/>
    <cellStyle name="20 % - Markeringsfarve4 2 4 2 5 4 2" xfId="12982"/>
    <cellStyle name="20 % - Markeringsfarve4 2 4 2 5 5" xfId="2645"/>
    <cellStyle name="20 % - Markeringsfarve4 2 4 2 5 5 2" xfId="12983"/>
    <cellStyle name="20 % - Markeringsfarve4 2 4 2 5 6" xfId="2646"/>
    <cellStyle name="20 % - Markeringsfarve4 2 4 2 5 6 2" xfId="12984"/>
    <cellStyle name="20 % - Markeringsfarve4 2 4 2 5 7" xfId="12979"/>
    <cellStyle name="20 % - Markeringsfarve4 2 4 2 6" xfId="2647"/>
    <cellStyle name="20 % - Markeringsfarve4 2 4 2 6 2" xfId="12985"/>
    <cellStyle name="20 % - Markeringsfarve4 2 4 2 7" xfId="2648"/>
    <cellStyle name="20 % - Markeringsfarve4 2 4 2 7 2" xfId="12986"/>
    <cellStyle name="20 % - Markeringsfarve4 2 4 2 8" xfId="2649"/>
    <cellStyle name="20 % - Markeringsfarve4 2 4 2 8 2" xfId="12987"/>
    <cellStyle name="20 % - Markeringsfarve4 2 4 2 9" xfId="2650"/>
    <cellStyle name="20 % - Markeringsfarve4 2 4 2 9 2" xfId="12988"/>
    <cellStyle name="20 % - Markeringsfarve4 2 4 3" xfId="2651"/>
    <cellStyle name="20 % - Markeringsfarve4 2 4 3 10" xfId="12989"/>
    <cellStyle name="20 % - Markeringsfarve4 2 4 3 2" xfId="2652"/>
    <cellStyle name="20 % - Markeringsfarve4 2 4 3 2 2" xfId="2653"/>
    <cellStyle name="20 % - Markeringsfarve4 2 4 3 2 2 2" xfId="12991"/>
    <cellStyle name="20 % - Markeringsfarve4 2 4 3 2 3" xfId="2654"/>
    <cellStyle name="20 % - Markeringsfarve4 2 4 3 2 3 2" xfId="12992"/>
    <cellStyle name="20 % - Markeringsfarve4 2 4 3 2 4" xfId="2655"/>
    <cellStyle name="20 % - Markeringsfarve4 2 4 3 2 4 2" xfId="12993"/>
    <cellStyle name="20 % - Markeringsfarve4 2 4 3 2 5" xfId="2656"/>
    <cellStyle name="20 % - Markeringsfarve4 2 4 3 2 5 2" xfId="12994"/>
    <cellStyle name="20 % - Markeringsfarve4 2 4 3 2 6" xfId="2657"/>
    <cellStyle name="20 % - Markeringsfarve4 2 4 3 2 6 2" xfId="12995"/>
    <cellStyle name="20 % - Markeringsfarve4 2 4 3 2 7" xfId="12990"/>
    <cellStyle name="20 % - Markeringsfarve4 2 4 3 3" xfId="2658"/>
    <cellStyle name="20 % - Markeringsfarve4 2 4 3 3 2" xfId="2659"/>
    <cellStyle name="20 % - Markeringsfarve4 2 4 3 3 2 2" xfId="12997"/>
    <cellStyle name="20 % - Markeringsfarve4 2 4 3 3 3" xfId="2660"/>
    <cellStyle name="20 % - Markeringsfarve4 2 4 3 3 3 2" xfId="12998"/>
    <cellStyle name="20 % - Markeringsfarve4 2 4 3 3 4" xfId="2661"/>
    <cellStyle name="20 % - Markeringsfarve4 2 4 3 3 4 2" xfId="12999"/>
    <cellStyle name="20 % - Markeringsfarve4 2 4 3 3 5" xfId="2662"/>
    <cellStyle name="20 % - Markeringsfarve4 2 4 3 3 5 2" xfId="13000"/>
    <cellStyle name="20 % - Markeringsfarve4 2 4 3 3 6" xfId="2663"/>
    <cellStyle name="20 % - Markeringsfarve4 2 4 3 3 6 2" xfId="13001"/>
    <cellStyle name="20 % - Markeringsfarve4 2 4 3 3 7" xfId="12996"/>
    <cellStyle name="20 % - Markeringsfarve4 2 4 3 4" xfId="2664"/>
    <cellStyle name="20 % - Markeringsfarve4 2 4 3 4 2" xfId="2665"/>
    <cellStyle name="20 % - Markeringsfarve4 2 4 3 4 2 2" xfId="13003"/>
    <cellStyle name="20 % - Markeringsfarve4 2 4 3 4 3" xfId="2666"/>
    <cellStyle name="20 % - Markeringsfarve4 2 4 3 4 3 2" xfId="13004"/>
    <cellStyle name="20 % - Markeringsfarve4 2 4 3 4 4" xfId="2667"/>
    <cellStyle name="20 % - Markeringsfarve4 2 4 3 4 4 2" xfId="13005"/>
    <cellStyle name="20 % - Markeringsfarve4 2 4 3 4 5" xfId="2668"/>
    <cellStyle name="20 % - Markeringsfarve4 2 4 3 4 5 2" xfId="13006"/>
    <cellStyle name="20 % - Markeringsfarve4 2 4 3 4 6" xfId="2669"/>
    <cellStyle name="20 % - Markeringsfarve4 2 4 3 4 6 2" xfId="13007"/>
    <cellStyle name="20 % - Markeringsfarve4 2 4 3 4 7" xfId="13002"/>
    <cellStyle name="20 % - Markeringsfarve4 2 4 3 5" xfId="2670"/>
    <cellStyle name="20 % - Markeringsfarve4 2 4 3 5 2" xfId="13008"/>
    <cellStyle name="20 % - Markeringsfarve4 2 4 3 6" xfId="2671"/>
    <cellStyle name="20 % - Markeringsfarve4 2 4 3 6 2" xfId="13009"/>
    <cellStyle name="20 % - Markeringsfarve4 2 4 3 7" xfId="2672"/>
    <cellStyle name="20 % - Markeringsfarve4 2 4 3 7 2" xfId="13010"/>
    <cellStyle name="20 % - Markeringsfarve4 2 4 3 8" xfId="2673"/>
    <cellStyle name="20 % - Markeringsfarve4 2 4 3 8 2" xfId="13011"/>
    <cellStyle name="20 % - Markeringsfarve4 2 4 3 9" xfId="2674"/>
    <cellStyle name="20 % - Markeringsfarve4 2 4 3 9 2" xfId="13012"/>
    <cellStyle name="20 % - Markeringsfarve4 2 4 4" xfId="2675"/>
    <cellStyle name="20 % - Markeringsfarve4 2 4 4 2" xfId="2676"/>
    <cellStyle name="20 % - Markeringsfarve4 2 4 4 2 2" xfId="13014"/>
    <cellStyle name="20 % - Markeringsfarve4 2 4 4 3" xfId="2677"/>
    <cellStyle name="20 % - Markeringsfarve4 2 4 4 3 2" xfId="13015"/>
    <cellStyle name="20 % - Markeringsfarve4 2 4 4 4" xfId="2678"/>
    <cellStyle name="20 % - Markeringsfarve4 2 4 4 4 2" xfId="13016"/>
    <cellStyle name="20 % - Markeringsfarve4 2 4 4 5" xfId="2679"/>
    <cellStyle name="20 % - Markeringsfarve4 2 4 4 5 2" xfId="13017"/>
    <cellStyle name="20 % - Markeringsfarve4 2 4 4 6" xfId="2680"/>
    <cellStyle name="20 % - Markeringsfarve4 2 4 4 6 2" xfId="13018"/>
    <cellStyle name="20 % - Markeringsfarve4 2 4 4 7" xfId="13013"/>
    <cellStyle name="20 % - Markeringsfarve4 2 4 5" xfId="2681"/>
    <cellStyle name="20 % - Markeringsfarve4 2 4 5 2" xfId="2682"/>
    <cellStyle name="20 % - Markeringsfarve4 2 4 5 2 2" xfId="13020"/>
    <cellStyle name="20 % - Markeringsfarve4 2 4 5 3" xfId="2683"/>
    <cellStyle name="20 % - Markeringsfarve4 2 4 5 3 2" xfId="13021"/>
    <cellStyle name="20 % - Markeringsfarve4 2 4 5 4" xfId="2684"/>
    <cellStyle name="20 % - Markeringsfarve4 2 4 5 4 2" xfId="13022"/>
    <cellStyle name="20 % - Markeringsfarve4 2 4 5 5" xfId="2685"/>
    <cellStyle name="20 % - Markeringsfarve4 2 4 5 5 2" xfId="13023"/>
    <cellStyle name="20 % - Markeringsfarve4 2 4 5 6" xfId="2686"/>
    <cellStyle name="20 % - Markeringsfarve4 2 4 5 6 2" xfId="13024"/>
    <cellStyle name="20 % - Markeringsfarve4 2 4 5 7" xfId="13019"/>
    <cellStyle name="20 % - Markeringsfarve4 2 4 6" xfId="2687"/>
    <cellStyle name="20 % - Markeringsfarve4 2 4 6 2" xfId="2688"/>
    <cellStyle name="20 % - Markeringsfarve4 2 4 6 2 2" xfId="13026"/>
    <cellStyle name="20 % - Markeringsfarve4 2 4 6 3" xfId="2689"/>
    <cellStyle name="20 % - Markeringsfarve4 2 4 6 3 2" xfId="13027"/>
    <cellStyle name="20 % - Markeringsfarve4 2 4 6 4" xfId="2690"/>
    <cellStyle name="20 % - Markeringsfarve4 2 4 6 4 2" xfId="13028"/>
    <cellStyle name="20 % - Markeringsfarve4 2 4 6 5" xfId="2691"/>
    <cellStyle name="20 % - Markeringsfarve4 2 4 6 5 2" xfId="13029"/>
    <cellStyle name="20 % - Markeringsfarve4 2 4 6 6" xfId="2692"/>
    <cellStyle name="20 % - Markeringsfarve4 2 4 6 6 2" xfId="13030"/>
    <cellStyle name="20 % - Markeringsfarve4 2 4 6 7" xfId="13025"/>
    <cellStyle name="20 % - Markeringsfarve4 2 4 7" xfId="2693"/>
    <cellStyle name="20 % - Markeringsfarve4 2 4 7 2" xfId="13031"/>
    <cellStyle name="20 % - Markeringsfarve4 2 4 8" xfId="2694"/>
    <cellStyle name="20 % - Markeringsfarve4 2 4 8 2" xfId="13032"/>
    <cellStyle name="20 % - Markeringsfarve4 2 4 9" xfId="2695"/>
    <cellStyle name="20 % - Markeringsfarve4 2 4 9 2" xfId="13033"/>
    <cellStyle name="20 % - Markeringsfarve4 2 5" xfId="2696"/>
    <cellStyle name="20 % - Markeringsfarve4 2 5 10" xfId="2697"/>
    <cellStyle name="20 % - Markeringsfarve4 2 5 10 2" xfId="13035"/>
    <cellStyle name="20 % - Markeringsfarve4 2 5 11" xfId="13034"/>
    <cellStyle name="20 % - Markeringsfarve4 2 5 2" xfId="2698"/>
    <cellStyle name="20 % - Markeringsfarve4 2 5 2 10" xfId="13036"/>
    <cellStyle name="20 % - Markeringsfarve4 2 5 2 2" xfId="2699"/>
    <cellStyle name="20 % - Markeringsfarve4 2 5 2 2 2" xfId="2700"/>
    <cellStyle name="20 % - Markeringsfarve4 2 5 2 2 2 2" xfId="13038"/>
    <cellStyle name="20 % - Markeringsfarve4 2 5 2 2 3" xfId="2701"/>
    <cellStyle name="20 % - Markeringsfarve4 2 5 2 2 3 2" xfId="13039"/>
    <cellStyle name="20 % - Markeringsfarve4 2 5 2 2 4" xfId="2702"/>
    <cellStyle name="20 % - Markeringsfarve4 2 5 2 2 4 2" xfId="13040"/>
    <cellStyle name="20 % - Markeringsfarve4 2 5 2 2 5" xfId="2703"/>
    <cellStyle name="20 % - Markeringsfarve4 2 5 2 2 5 2" xfId="13041"/>
    <cellStyle name="20 % - Markeringsfarve4 2 5 2 2 6" xfId="2704"/>
    <cellStyle name="20 % - Markeringsfarve4 2 5 2 2 6 2" xfId="13042"/>
    <cellStyle name="20 % - Markeringsfarve4 2 5 2 2 7" xfId="13037"/>
    <cellStyle name="20 % - Markeringsfarve4 2 5 2 3" xfId="2705"/>
    <cellStyle name="20 % - Markeringsfarve4 2 5 2 3 2" xfId="2706"/>
    <cellStyle name="20 % - Markeringsfarve4 2 5 2 3 2 2" xfId="13044"/>
    <cellStyle name="20 % - Markeringsfarve4 2 5 2 3 3" xfId="2707"/>
    <cellStyle name="20 % - Markeringsfarve4 2 5 2 3 3 2" xfId="13045"/>
    <cellStyle name="20 % - Markeringsfarve4 2 5 2 3 4" xfId="2708"/>
    <cellStyle name="20 % - Markeringsfarve4 2 5 2 3 4 2" xfId="13046"/>
    <cellStyle name="20 % - Markeringsfarve4 2 5 2 3 5" xfId="2709"/>
    <cellStyle name="20 % - Markeringsfarve4 2 5 2 3 5 2" xfId="13047"/>
    <cellStyle name="20 % - Markeringsfarve4 2 5 2 3 6" xfId="2710"/>
    <cellStyle name="20 % - Markeringsfarve4 2 5 2 3 6 2" xfId="13048"/>
    <cellStyle name="20 % - Markeringsfarve4 2 5 2 3 7" xfId="13043"/>
    <cellStyle name="20 % - Markeringsfarve4 2 5 2 4" xfId="2711"/>
    <cellStyle name="20 % - Markeringsfarve4 2 5 2 4 2" xfId="2712"/>
    <cellStyle name="20 % - Markeringsfarve4 2 5 2 4 2 2" xfId="13050"/>
    <cellStyle name="20 % - Markeringsfarve4 2 5 2 4 3" xfId="2713"/>
    <cellStyle name="20 % - Markeringsfarve4 2 5 2 4 3 2" xfId="13051"/>
    <cellStyle name="20 % - Markeringsfarve4 2 5 2 4 4" xfId="2714"/>
    <cellStyle name="20 % - Markeringsfarve4 2 5 2 4 4 2" xfId="13052"/>
    <cellStyle name="20 % - Markeringsfarve4 2 5 2 4 5" xfId="2715"/>
    <cellStyle name="20 % - Markeringsfarve4 2 5 2 4 5 2" xfId="13053"/>
    <cellStyle name="20 % - Markeringsfarve4 2 5 2 4 6" xfId="2716"/>
    <cellStyle name="20 % - Markeringsfarve4 2 5 2 4 6 2" xfId="13054"/>
    <cellStyle name="20 % - Markeringsfarve4 2 5 2 4 7" xfId="13049"/>
    <cellStyle name="20 % - Markeringsfarve4 2 5 2 5" xfId="2717"/>
    <cellStyle name="20 % - Markeringsfarve4 2 5 2 5 2" xfId="13055"/>
    <cellStyle name="20 % - Markeringsfarve4 2 5 2 6" xfId="2718"/>
    <cellStyle name="20 % - Markeringsfarve4 2 5 2 6 2" xfId="13056"/>
    <cellStyle name="20 % - Markeringsfarve4 2 5 2 7" xfId="2719"/>
    <cellStyle name="20 % - Markeringsfarve4 2 5 2 7 2" xfId="13057"/>
    <cellStyle name="20 % - Markeringsfarve4 2 5 2 8" xfId="2720"/>
    <cellStyle name="20 % - Markeringsfarve4 2 5 2 8 2" xfId="13058"/>
    <cellStyle name="20 % - Markeringsfarve4 2 5 2 9" xfId="2721"/>
    <cellStyle name="20 % - Markeringsfarve4 2 5 2 9 2" xfId="13059"/>
    <cellStyle name="20 % - Markeringsfarve4 2 5 3" xfId="2722"/>
    <cellStyle name="20 % - Markeringsfarve4 2 5 3 2" xfId="2723"/>
    <cellStyle name="20 % - Markeringsfarve4 2 5 3 2 2" xfId="13061"/>
    <cellStyle name="20 % - Markeringsfarve4 2 5 3 3" xfId="2724"/>
    <cellStyle name="20 % - Markeringsfarve4 2 5 3 3 2" xfId="13062"/>
    <cellStyle name="20 % - Markeringsfarve4 2 5 3 4" xfId="2725"/>
    <cellStyle name="20 % - Markeringsfarve4 2 5 3 4 2" xfId="13063"/>
    <cellStyle name="20 % - Markeringsfarve4 2 5 3 5" xfId="2726"/>
    <cellStyle name="20 % - Markeringsfarve4 2 5 3 5 2" xfId="13064"/>
    <cellStyle name="20 % - Markeringsfarve4 2 5 3 6" xfId="2727"/>
    <cellStyle name="20 % - Markeringsfarve4 2 5 3 6 2" xfId="13065"/>
    <cellStyle name="20 % - Markeringsfarve4 2 5 3 7" xfId="13060"/>
    <cellStyle name="20 % - Markeringsfarve4 2 5 4" xfId="2728"/>
    <cellStyle name="20 % - Markeringsfarve4 2 5 4 2" xfId="2729"/>
    <cellStyle name="20 % - Markeringsfarve4 2 5 4 2 2" xfId="13067"/>
    <cellStyle name="20 % - Markeringsfarve4 2 5 4 3" xfId="2730"/>
    <cellStyle name="20 % - Markeringsfarve4 2 5 4 3 2" xfId="13068"/>
    <cellStyle name="20 % - Markeringsfarve4 2 5 4 4" xfId="2731"/>
    <cellStyle name="20 % - Markeringsfarve4 2 5 4 4 2" xfId="13069"/>
    <cellStyle name="20 % - Markeringsfarve4 2 5 4 5" xfId="2732"/>
    <cellStyle name="20 % - Markeringsfarve4 2 5 4 5 2" xfId="13070"/>
    <cellStyle name="20 % - Markeringsfarve4 2 5 4 6" xfId="2733"/>
    <cellStyle name="20 % - Markeringsfarve4 2 5 4 6 2" xfId="13071"/>
    <cellStyle name="20 % - Markeringsfarve4 2 5 4 7" xfId="13066"/>
    <cellStyle name="20 % - Markeringsfarve4 2 5 5" xfId="2734"/>
    <cellStyle name="20 % - Markeringsfarve4 2 5 5 2" xfId="2735"/>
    <cellStyle name="20 % - Markeringsfarve4 2 5 5 2 2" xfId="13073"/>
    <cellStyle name="20 % - Markeringsfarve4 2 5 5 3" xfId="2736"/>
    <cellStyle name="20 % - Markeringsfarve4 2 5 5 3 2" xfId="13074"/>
    <cellStyle name="20 % - Markeringsfarve4 2 5 5 4" xfId="2737"/>
    <cellStyle name="20 % - Markeringsfarve4 2 5 5 4 2" xfId="13075"/>
    <cellStyle name="20 % - Markeringsfarve4 2 5 5 5" xfId="2738"/>
    <cellStyle name="20 % - Markeringsfarve4 2 5 5 5 2" xfId="13076"/>
    <cellStyle name="20 % - Markeringsfarve4 2 5 5 6" xfId="2739"/>
    <cellStyle name="20 % - Markeringsfarve4 2 5 5 6 2" xfId="13077"/>
    <cellStyle name="20 % - Markeringsfarve4 2 5 5 7" xfId="13072"/>
    <cellStyle name="20 % - Markeringsfarve4 2 5 6" xfId="2740"/>
    <cellStyle name="20 % - Markeringsfarve4 2 5 6 2" xfId="13078"/>
    <cellStyle name="20 % - Markeringsfarve4 2 5 7" xfId="2741"/>
    <cellStyle name="20 % - Markeringsfarve4 2 5 7 2" xfId="13079"/>
    <cellStyle name="20 % - Markeringsfarve4 2 5 8" xfId="2742"/>
    <cellStyle name="20 % - Markeringsfarve4 2 5 8 2" xfId="13080"/>
    <cellStyle name="20 % - Markeringsfarve4 2 5 9" xfId="2743"/>
    <cellStyle name="20 % - Markeringsfarve4 2 5 9 2" xfId="13081"/>
    <cellStyle name="20 % - Markeringsfarve4 2 6" xfId="2744"/>
    <cellStyle name="20 % - Markeringsfarve4 2 6 10" xfId="13082"/>
    <cellStyle name="20 % - Markeringsfarve4 2 6 2" xfId="2745"/>
    <cellStyle name="20 % - Markeringsfarve4 2 6 2 2" xfId="2746"/>
    <cellStyle name="20 % - Markeringsfarve4 2 6 2 2 2" xfId="13084"/>
    <cellStyle name="20 % - Markeringsfarve4 2 6 2 3" xfId="2747"/>
    <cellStyle name="20 % - Markeringsfarve4 2 6 2 3 2" xfId="13085"/>
    <cellStyle name="20 % - Markeringsfarve4 2 6 2 4" xfId="2748"/>
    <cellStyle name="20 % - Markeringsfarve4 2 6 2 4 2" xfId="13086"/>
    <cellStyle name="20 % - Markeringsfarve4 2 6 2 5" xfId="2749"/>
    <cellStyle name="20 % - Markeringsfarve4 2 6 2 5 2" xfId="13087"/>
    <cellStyle name="20 % - Markeringsfarve4 2 6 2 6" xfId="2750"/>
    <cellStyle name="20 % - Markeringsfarve4 2 6 2 6 2" xfId="13088"/>
    <cellStyle name="20 % - Markeringsfarve4 2 6 2 7" xfId="13083"/>
    <cellStyle name="20 % - Markeringsfarve4 2 6 3" xfId="2751"/>
    <cellStyle name="20 % - Markeringsfarve4 2 6 3 2" xfId="2752"/>
    <cellStyle name="20 % - Markeringsfarve4 2 6 3 2 2" xfId="13090"/>
    <cellStyle name="20 % - Markeringsfarve4 2 6 3 3" xfId="2753"/>
    <cellStyle name="20 % - Markeringsfarve4 2 6 3 3 2" xfId="13091"/>
    <cellStyle name="20 % - Markeringsfarve4 2 6 3 4" xfId="2754"/>
    <cellStyle name="20 % - Markeringsfarve4 2 6 3 4 2" xfId="13092"/>
    <cellStyle name="20 % - Markeringsfarve4 2 6 3 5" xfId="2755"/>
    <cellStyle name="20 % - Markeringsfarve4 2 6 3 5 2" xfId="13093"/>
    <cellStyle name="20 % - Markeringsfarve4 2 6 3 6" xfId="2756"/>
    <cellStyle name="20 % - Markeringsfarve4 2 6 3 6 2" xfId="13094"/>
    <cellStyle name="20 % - Markeringsfarve4 2 6 3 7" xfId="13089"/>
    <cellStyle name="20 % - Markeringsfarve4 2 6 4" xfId="2757"/>
    <cellStyle name="20 % - Markeringsfarve4 2 6 4 2" xfId="2758"/>
    <cellStyle name="20 % - Markeringsfarve4 2 6 4 2 2" xfId="13096"/>
    <cellStyle name="20 % - Markeringsfarve4 2 6 4 3" xfId="2759"/>
    <cellStyle name="20 % - Markeringsfarve4 2 6 4 3 2" xfId="13097"/>
    <cellStyle name="20 % - Markeringsfarve4 2 6 4 4" xfId="2760"/>
    <cellStyle name="20 % - Markeringsfarve4 2 6 4 4 2" xfId="13098"/>
    <cellStyle name="20 % - Markeringsfarve4 2 6 4 5" xfId="2761"/>
    <cellStyle name="20 % - Markeringsfarve4 2 6 4 5 2" xfId="13099"/>
    <cellStyle name="20 % - Markeringsfarve4 2 6 4 6" xfId="2762"/>
    <cellStyle name="20 % - Markeringsfarve4 2 6 4 6 2" xfId="13100"/>
    <cellStyle name="20 % - Markeringsfarve4 2 6 4 7" xfId="13095"/>
    <cellStyle name="20 % - Markeringsfarve4 2 6 5" xfId="2763"/>
    <cellStyle name="20 % - Markeringsfarve4 2 6 5 2" xfId="13101"/>
    <cellStyle name="20 % - Markeringsfarve4 2 6 6" xfId="2764"/>
    <cellStyle name="20 % - Markeringsfarve4 2 6 6 2" xfId="13102"/>
    <cellStyle name="20 % - Markeringsfarve4 2 6 7" xfId="2765"/>
    <cellStyle name="20 % - Markeringsfarve4 2 6 7 2" xfId="13103"/>
    <cellStyle name="20 % - Markeringsfarve4 2 6 8" xfId="2766"/>
    <cellStyle name="20 % - Markeringsfarve4 2 6 8 2" xfId="13104"/>
    <cellStyle name="20 % - Markeringsfarve4 2 6 9" xfId="2767"/>
    <cellStyle name="20 % - Markeringsfarve4 2 6 9 2" xfId="13105"/>
    <cellStyle name="20 % - Markeringsfarve4 2 7" xfId="2768"/>
    <cellStyle name="20 % - Markeringsfarve4 2 7 2" xfId="2769"/>
    <cellStyle name="20 % - Markeringsfarve4 2 7 2 2" xfId="13107"/>
    <cellStyle name="20 % - Markeringsfarve4 2 7 3" xfId="2770"/>
    <cellStyle name="20 % - Markeringsfarve4 2 7 3 2" xfId="13108"/>
    <cellStyle name="20 % - Markeringsfarve4 2 7 4" xfId="2771"/>
    <cellStyle name="20 % - Markeringsfarve4 2 7 4 2" xfId="13109"/>
    <cellStyle name="20 % - Markeringsfarve4 2 7 5" xfId="2772"/>
    <cellStyle name="20 % - Markeringsfarve4 2 7 5 2" xfId="13110"/>
    <cellStyle name="20 % - Markeringsfarve4 2 7 6" xfId="2773"/>
    <cellStyle name="20 % - Markeringsfarve4 2 7 6 2" xfId="13111"/>
    <cellStyle name="20 % - Markeringsfarve4 2 7 7" xfId="13106"/>
    <cellStyle name="20 % - Markeringsfarve4 2 8" xfId="2774"/>
    <cellStyle name="20 % - Markeringsfarve4 2 8 2" xfId="2775"/>
    <cellStyle name="20 % - Markeringsfarve4 2 8 2 2" xfId="13113"/>
    <cellStyle name="20 % - Markeringsfarve4 2 8 3" xfId="2776"/>
    <cellStyle name="20 % - Markeringsfarve4 2 8 3 2" xfId="13114"/>
    <cellStyle name="20 % - Markeringsfarve4 2 8 4" xfId="2777"/>
    <cellStyle name="20 % - Markeringsfarve4 2 8 4 2" xfId="13115"/>
    <cellStyle name="20 % - Markeringsfarve4 2 8 5" xfId="2778"/>
    <cellStyle name="20 % - Markeringsfarve4 2 8 5 2" xfId="13116"/>
    <cellStyle name="20 % - Markeringsfarve4 2 8 6" xfId="2779"/>
    <cellStyle name="20 % - Markeringsfarve4 2 8 6 2" xfId="13117"/>
    <cellStyle name="20 % - Markeringsfarve4 2 8 7" xfId="13112"/>
    <cellStyle name="20 % - Markeringsfarve4 2 9" xfId="2780"/>
    <cellStyle name="20 % - Markeringsfarve4 2 9 2" xfId="2781"/>
    <cellStyle name="20 % - Markeringsfarve4 2 9 2 2" xfId="13119"/>
    <cellStyle name="20 % - Markeringsfarve4 2 9 3" xfId="2782"/>
    <cellStyle name="20 % - Markeringsfarve4 2 9 3 2" xfId="13120"/>
    <cellStyle name="20 % - Markeringsfarve4 2 9 4" xfId="2783"/>
    <cellStyle name="20 % - Markeringsfarve4 2 9 4 2" xfId="13121"/>
    <cellStyle name="20 % - Markeringsfarve4 2 9 5" xfId="2784"/>
    <cellStyle name="20 % - Markeringsfarve4 2 9 5 2" xfId="13122"/>
    <cellStyle name="20 % - Markeringsfarve4 2 9 6" xfId="2785"/>
    <cellStyle name="20 % - Markeringsfarve4 2 9 6 2" xfId="13123"/>
    <cellStyle name="20 % - Markeringsfarve4 2 9 7" xfId="13118"/>
    <cellStyle name="20 % - Markeringsfarve4 2_Budget" xfId="2786"/>
    <cellStyle name="20 % - Markeringsfarve4 3" xfId="2787"/>
    <cellStyle name="20 % - Markeringsfarve4 3 2" xfId="2788"/>
    <cellStyle name="20 % - Markeringsfarve4 3 2 10" xfId="13124"/>
    <cellStyle name="20 % - Markeringsfarve4 3 2 2" xfId="2789"/>
    <cellStyle name="20 % - Markeringsfarve4 3 2 2 2" xfId="2790"/>
    <cellStyle name="20 % - Markeringsfarve4 3 2 2 2 2" xfId="2791"/>
    <cellStyle name="20 % - Markeringsfarve4 3 2 2 2 2 2" xfId="13127"/>
    <cellStyle name="20 % - Markeringsfarve4 3 2 2 2 3" xfId="2792"/>
    <cellStyle name="20 % - Markeringsfarve4 3 2 2 2 3 2" xfId="13128"/>
    <cellStyle name="20 % - Markeringsfarve4 3 2 2 2 4" xfId="2793"/>
    <cellStyle name="20 % - Markeringsfarve4 3 2 2 2 4 2" xfId="13129"/>
    <cellStyle name="20 % - Markeringsfarve4 3 2 2 2 5" xfId="2794"/>
    <cellStyle name="20 % - Markeringsfarve4 3 2 2 2 5 2" xfId="13130"/>
    <cellStyle name="20 % - Markeringsfarve4 3 2 2 2 6" xfId="2795"/>
    <cellStyle name="20 % - Markeringsfarve4 3 2 2 2 6 2" xfId="13131"/>
    <cellStyle name="20 % - Markeringsfarve4 3 2 2 2 7" xfId="13126"/>
    <cellStyle name="20 % - Markeringsfarve4 3 2 2 3" xfId="2796"/>
    <cellStyle name="20 % - Markeringsfarve4 3 2 2 3 2" xfId="13132"/>
    <cellStyle name="20 % - Markeringsfarve4 3 2 2 4" xfId="2797"/>
    <cellStyle name="20 % - Markeringsfarve4 3 2 2 4 2" xfId="13133"/>
    <cellStyle name="20 % - Markeringsfarve4 3 2 2 5" xfId="2798"/>
    <cellStyle name="20 % - Markeringsfarve4 3 2 2 5 2" xfId="13134"/>
    <cellStyle name="20 % - Markeringsfarve4 3 2 2 6" xfId="2799"/>
    <cellStyle name="20 % - Markeringsfarve4 3 2 2 6 2" xfId="13135"/>
    <cellStyle name="20 % - Markeringsfarve4 3 2 2 7" xfId="2800"/>
    <cellStyle name="20 % - Markeringsfarve4 3 2 2 7 2" xfId="13136"/>
    <cellStyle name="20 % - Markeringsfarve4 3 2 2 8" xfId="13125"/>
    <cellStyle name="20 % - Markeringsfarve4 3 2 3" xfId="2801"/>
    <cellStyle name="20 % - Markeringsfarve4 3 2 3 2" xfId="2802"/>
    <cellStyle name="20 % - Markeringsfarve4 3 2 3 2 2" xfId="13138"/>
    <cellStyle name="20 % - Markeringsfarve4 3 2 3 3" xfId="2803"/>
    <cellStyle name="20 % - Markeringsfarve4 3 2 3 3 2" xfId="13139"/>
    <cellStyle name="20 % - Markeringsfarve4 3 2 3 4" xfId="2804"/>
    <cellStyle name="20 % - Markeringsfarve4 3 2 3 4 2" xfId="13140"/>
    <cellStyle name="20 % - Markeringsfarve4 3 2 3 5" xfId="2805"/>
    <cellStyle name="20 % - Markeringsfarve4 3 2 3 5 2" xfId="13141"/>
    <cellStyle name="20 % - Markeringsfarve4 3 2 3 6" xfId="2806"/>
    <cellStyle name="20 % - Markeringsfarve4 3 2 3 6 2" xfId="13142"/>
    <cellStyle name="20 % - Markeringsfarve4 3 2 3 7" xfId="13137"/>
    <cellStyle name="20 % - Markeringsfarve4 3 2 4" xfId="2807"/>
    <cellStyle name="20 % - Markeringsfarve4 3 2 4 2" xfId="13143"/>
    <cellStyle name="20 % - Markeringsfarve4 3 2 5" xfId="2808"/>
    <cellStyle name="20 % - Markeringsfarve4 3 2 5 2" xfId="13144"/>
    <cellStyle name="20 % - Markeringsfarve4 3 2 6" xfId="2809"/>
    <cellStyle name="20 % - Markeringsfarve4 3 2 6 2" xfId="13145"/>
    <cellStyle name="20 % - Markeringsfarve4 3 2 7" xfId="2810"/>
    <cellStyle name="20 % - Markeringsfarve4 3 2 7 2" xfId="13146"/>
    <cellStyle name="20 % - Markeringsfarve4 3 2 8" xfId="2811"/>
    <cellStyle name="20 % - Markeringsfarve4 3 2 8 2" xfId="13147"/>
    <cellStyle name="20 % - Markeringsfarve4 3 2 9" xfId="2812"/>
    <cellStyle name="20 % - Markeringsfarve4 3 3" xfId="2813"/>
    <cellStyle name="20 % - Markeringsfarve4 3 3 2" xfId="1314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1" xfId="13149"/>
    <cellStyle name="20 % - Markeringsfarve4 6 2" xfId="2820"/>
    <cellStyle name="20 % - Markeringsfarve4 6 2 2" xfId="2821"/>
    <cellStyle name="20 % - Markeringsfarve4 6 2 2 2" xfId="2822"/>
    <cellStyle name="20 % - Markeringsfarve4 6 2 2 2 2" xfId="13153"/>
    <cellStyle name="20 % - Markeringsfarve4 6 2 2 3" xfId="2823"/>
    <cellStyle name="20 % - Markeringsfarve4 6 2 2 3 2" xfId="13154"/>
    <cellStyle name="20 % - Markeringsfarve4 6 2 2 4" xfId="2824"/>
    <cellStyle name="20 % - Markeringsfarve4 6 2 2 4 2" xfId="13155"/>
    <cellStyle name="20 % - Markeringsfarve4 6 2 2 5" xfId="2825"/>
    <cellStyle name="20 % - Markeringsfarve4 6 2 2 5 2" xfId="13156"/>
    <cellStyle name="20 % - Markeringsfarve4 6 2 2 6" xfId="2826"/>
    <cellStyle name="20 % - Markeringsfarve4 6 2 2 6 2" xfId="13157"/>
    <cellStyle name="20 % - Markeringsfarve4 6 2 2 7" xfId="13152"/>
    <cellStyle name="20 % - Markeringsfarve4 6 2 3" xfId="2827"/>
    <cellStyle name="20 % - Markeringsfarve4 6 2 3 2" xfId="2828"/>
    <cellStyle name="20 % - Markeringsfarve4 6 2 3 2 2" xfId="13159"/>
    <cellStyle name="20 % - Markeringsfarve4 6 2 3 3" xfId="2829"/>
    <cellStyle name="20 % - Markeringsfarve4 6 2 3 3 2" xfId="13160"/>
    <cellStyle name="20 % - Markeringsfarve4 6 2 3 4" xfId="2830"/>
    <cellStyle name="20 % - Markeringsfarve4 6 2 3 4 2" xfId="13161"/>
    <cellStyle name="20 % - Markeringsfarve4 6 2 3 5" xfId="2831"/>
    <cellStyle name="20 % - Markeringsfarve4 6 2 3 5 2" xfId="13162"/>
    <cellStyle name="20 % - Markeringsfarve4 6 2 3 6" xfId="2832"/>
    <cellStyle name="20 % - Markeringsfarve4 6 2 3 6 2" xfId="13163"/>
    <cellStyle name="20 % - Markeringsfarve4 6 2 3 7" xfId="13158"/>
    <cellStyle name="20 % - Markeringsfarve4 6 2 4" xfId="2833"/>
    <cellStyle name="20 % - Markeringsfarve4 6 2 4 2" xfId="13164"/>
    <cellStyle name="20 % - Markeringsfarve4 6 2 5" xfId="2834"/>
    <cellStyle name="20 % - Markeringsfarve4 6 2 5 2" xfId="13165"/>
    <cellStyle name="20 % - Markeringsfarve4 6 2 6" xfId="2835"/>
    <cellStyle name="20 % - Markeringsfarve4 6 2 6 2" xfId="13166"/>
    <cellStyle name="20 % - Markeringsfarve4 6 2 7" xfId="2836"/>
    <cellStyle name="20 % - Markeringsfarve4 6 2 7 2" xfId="13167"/>
    <cellStyle name="20 % - Markeringsfarve4 6 2 8" xfId="2837"/>
    <cellStyle name="20 % - Markeringsfarve4 6 2 8 2" xfId="13168"/>
    <cellStyle name="20 % - Markeringsfarve4 6 2 9" xfId="13151"/>
    <cellStyle name="20 % - Markeringsfarve4 6 3" xfId="2838"/>
    <cellStyle name="20 % - Markeringsfarve4 6 4" xfId="2839"/>
    <cellStyle name="20 % - Markeringsfarve4 6 4 2" xfId="2840"/>
    <cellStyle name="20 % - Markeringsfarve4 6 4 2 2" xfId="13170"/>
    <cellStyle name="20 % - Markeringsfarve4 6 4 3" xfId="2841"/>
    <cellStyle name="20 % - Markeringsfarve4 6 4 3 2" xfId="13171"/>
    <cellStyle name="20 % - Markeringsfarve4 6 4 4" xfId="2842"/>
    <cellStyle name="20 % - Markeringsfarve4 6 4 4 2" xfId="13172"/>
    <cellStyle name="20 % - Markeringsfarve4 6 4 5" xfId="2843"/>
    <cellStyle name="20 % - Markeringsfarve4 6 4 5 2" xfId="13173"/>
    <cellStyle name="20 % - Markeringsfarve4 6 4 6" xfId="2844"/>
    <cellStyle name="20 % - Markeringsfarve4 6 4 6 2" xfId="13174"/>
    <cellStyle name="20 % - Markeringsfarve4 6 4 7" xfId="13169"/>
    <cellStyle name="20 % - Markeringsfarve4 6 5" xfId="2845"/>
    <cellStyle name="20 % - Markeringsfarve4 6 5 2" xfId="2846"/>
    <cellStyle name="20 % - Markeringsfarve4 6 5 2 2" xfId="13176"/>
    <cellStyle name="20 % - Markeringsfarve4 6 5 3" xfId="2847"/>
    <cellStyle name="20 % - Markeringsfarve4 6 5 3 2" xfId="13177"/>
    <cellStyle name="20 % - Markeringsfarve4 6 5 4" xfId="2848"/>
    <cellStyle name="20 % - Markeringsfarve4 6 5 4 2" xfId="13178"/>
    <cellStyle name="20 % - Markeringsfarve4 6 5 5" xfId="2849"/>
    <cellStyle name="20 % - Markeringsfarve4 6 5 5 2" xfId="13179"/>
    <cellStyle name="20 % - Markeringsfarve4 6 5 6" xfId="2850"/>
    <cellStyle name="20 % - Markeringsfarve4 6 5 6 2" xfId="13180"/>
    <cellStyle name="20 % - Markeringsfarve4 6 5 7" xfId="13175"/>
    <cellStyle name="20 % - Markeringsfarve4 6 6" xfId="2851"/>
    <cellStyle name="20 % - Markeringsfarve4 6 6 2" xfId="13181"/>
    <cellStyle name="20 % - Markeringsfarve4 6 7" xfId="2852"/>
    <cellStyle name="20 % - Markeringsfarve4 6 7 2" xfId="13182"/>
    <cellStyle name="20 % - Markeringsfarve4 6 8" xfId="2853"/>
    <cellStyle name="20 % - Markeringsfarve4 6 8 2" xfId="13183"/>
    <cellStyle name="20 % - Markeringsfarve4 6 9" xfId="2854"/>
    <cellStyle name="20 % - Markeringsfarve4 6 9 2" xfId="13184"/>
    <cellStyle name="20 % - Markeringsfarve4 7" xfId="2855"/>
    <cellStyle name="20 % - Markeringsfarve4 8" xfId="2856"/>
    <cellStyle name="20 % - Markeringsfarve4 9" xfId="2857"/>
    <cellStyle name="20 % - Markeringsfarve5" xfId="2858" builtinId="46" customBuiltin="1"/>
    <cellStyle name="20 % - Markeringsfarve5 10" xfId="2859"/>
    <cellStyle name="20 % - Markeringsfarve5 11" xfId="2860"/>
    <cellStyle name="20 % - Markeringsfarve5 11 2" xfId="2861"/>
    <cellStyle name="20 % - Markeringsfarve5 11 2 2" xfId="13186"/>
    <cellStyle name="20 % - Markeringsfarve5 11 3" xfId="13185"/>
    <cellStyle name="20 % - Markeringsfarve5 12" xfId="2862"/>
    <cellStyle name="20 % - Markeringsfarve5 12 2" xfId="13187"/>
    <cellStyle name="20 % - Markeringsfarve5 13" xfId="2863"/>
    <cellStyle name="20 % - Markeringsfarve5 13 2" xfId="13188"/>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9" xfId="2869"/>
    <cellStyle name="20 % - Markeringsfarve5 19 2" xfId="13190"/>
    <cellStyle name="20 % - Markeringsfarve5 2" xfId="2870"/>
    <cellStyle name="20 % - Markeringsfarve5 2 10" xfId="2871"/>
    <cellStyle name="20 % - Markeringsfarve5 2 10 2" xfId="13191"/>
    <cellStyle name="20 % - Markeringsfarve5 2 11" xfId="2872"/>
    <cellStyle name="20 % - Markeringsfarve5 2 11 2" xfId="13192"/>
    <cellStyle name="20 % - Markeringsfarve5 2 12" xfId="2873"/>
    <cellStyle name="20 % - Markeringsfarve5 2 12 2" xfId="13193"/>
    <cellStyle name="20 % - Markeringsfarve5 2 13" xfId="2874"/>
    <cellStyle name="20 % - Markeringsfarve5 2 13 2" xfId="13194"/>
    <cellStyle name="20 % - Markeringsfarve5 2 14" xfId="2875"/>
    <cellStyle name="20 % - Markeringsfarve5 2 14 2" xfId="13195"/>
    <cellStyle name="20 % - Markeringsfarve5 2 15" xfId="2876"/>
    <cellStyle name="20 % - Markeringsfarve5 2 15 2" xfId="13196"/>
    <cellStyle name="20 % - Markeringsfarve5 2 16" xfId="2877"/>
    <cellStyle name="20 % - Markeringsfarve5 2 17" xfId="2878"/>
    <cellStyle name="20 % - Markeringsfarve5 2 17 2" xfId="13197"/>
    <cellStyle name="20 % - Markeringsfarve5 2 2" xfId="2879"/>
    <cellStyle name="20 % - Markeringsfarve5 2 2 10" xfId="2880"/>
    <cellStyle name="20 % - Markeringsfarve5 2 2 10 2" xfId="13199"/>
    <cellStyle name="20 % - Markeringsfarve5 2 2 11" xfId="2881"/>
    <cellStyle name="20 % - Markeringsfarve5 2 2 11 2" xfId="13200"/>
    <cellStyle name="20 % - Markeringsfarve5 2 2 12" xfId="2882"/>
    <cellStyle name="20 % - Markeringsfarve5 2 2 12 2" xfId="13201"/>
    <cellStyle name="20 % - Markeringsfarve5 2 2 13" xfId="2883"/>
    <cellStyle name="20 % - Markeringsfarve5 2 2 13 2" xfId="13202"/>
    <cellStyle name="20 % - Markeringsfarve5 2 2 14" xfId="2884"/>
    <cellStyle name="20 % - Markeringsfarve5 2 2 15" xfId="13198"/>
    <cellStyle name="20 % - Markeringsfarve5 2 2 2" xfId="2885"/>
    <cellStyle name="20 % - Markeringsfarve5 2 2 2 10" xfId="2886"/>
    <cellStyle name="20 % - Markeringsfarve5 2 2 2 10 2" xfId="13204"/>
    <cellStyle name="20 % - Markeringsfarve5 2 2 2 11" xfId="2887"/>
    <cellStyle name="20 % - Markeringsfarve5 2 2 2 11 2" xfId="13205"/>
    <cellStyle name="20 % - Markeringsfarve5 2 2 2 12" xfId="2888"/>
    <cellStyle name="20 % - Markeringsfarve5 2 2 2 12 2" xfId="13206"/>
    <cellStyle name="20 % - Markeringsfarve5 2 2 2 13" xfId="13203"/>
    <cellStyle name="20 % - Markeringsfarve5 2 2 2 2" xfId="2889"/>
    <cellStyle name="20 % - Markeringsfarve5 2 2 2 2 10" xfId="2890"/>
    <cellStyle name="20 % - Markeringsfarve5 2 2 2 2 10 2" xfId="13208"/>
    <cellStyle name="20 % - Markeringsfarve5 2 2 2 2 11" xfId="2891"/>
    <cellStyle name="20 % - Markeringsfarve5 2 2 2 2 11 2" xfId="13209"/>
    <cellStyle name="20 % - Markeringsfarve5 2 2 2 2 12" xfId="13207"/>
    <cellStyle name="20 % - Markeringsfarve5 2 2 2 2 2" xfId="2892"/>
    <cellStyle name="20 % - Markeringsfarve5 2 2 2 2 2 10" xfId="2893"/>
    <cellStyle name="20 % - Markeringsfarve5 2 2 2 2 2 10 2" xfId="13211"/>
    <cellStyle name="20 % - Markeringsfarve5 2 2 2 2 2 11" xfId="13210"/>
    <cellStyle name="20 % - Markeringsfarve5 2 2 2 2 2 2" xfId="2894"/>
    <cellStyle name="20 % - Markeringsfarve5 2 2 2 2 2 2 2" xfId="2895"/>
    <cellStyle name="20 % - Markeringsfarve5 2 2 2 2 2 2 2 2" xfId="13213"/>
    <cellStyle name="20 % - Markeringsfarve5 2 2 2 2 2 2 3" xfId="2896"/>
    <cellStyle name="20 % - Markeringsfarve5 2 2 2 2 2 2 3 2" xfId="13214"/>
    <cellStyle name="20 % - Markeringsfarve5 2 2 2 2 2 2 4" xfId="2897"/>
    <cellStyle name="20 % - Markeringsfarve5 2 2 2 2 2 2 4 2" xfId="13215"/>
    <cellStyle name="20 % - Markeringsfarve5 2 2 2 2 2 2 5" xfId="2898"/>
    <cellStyle name="20 % - Markeringsfarve5 2 2 2 2 2 2 5 2" xfId="13216"/>
    <cellStyle name="20 % - Markeringsfarve5 2 2 2 2 2 2 6" xfId="2899"/>
    <cellStyle name="20 % - Markeringsfarve5 2 2 2 2 2 2 6 2" xfId="13217"/>
    <cellStyle name="20 % - Markeringsfarve5 2 2 2 2 2 2 7" xfId="13212"/>
    <cellStyle name="20 % - Markeringsfarve5 2 2 2 2 2 3" xfId="2900"/>
    <cellStyle name="20 % - Markeringsfarve5 2 2 2 2 2 3 2" xfId="2901"/>
    <cellStyle name="20 % - Markeringsfarve5 2 2 2 2 2 3 2 2" xfId="13219"/>
    <cellStyle name="20 % - Markeringsfarve5 2 2 2 2 2 3 3" xfId="2902"/>
    <cellStyle name="20 % - Markeringsfarve5 2 2 2 2 2 3 3 2" xfId="13220"/>
    <cellStyle name="20 % - Markeringsfarve5 2 2 2 2 2 3 4" xfId="2903"/>
    <cellStyle name="20 % - Markeringsfarve5 2 2 2 2 2 3 4 2" xfId="13221"/>
    <cellStyle name="20 % - Markeringsfarve5 2 2 2 2 2 3 5" xfId="2904"/>
    <cellStyle name="20 % - Markeringsfarve5 2 2 2 2 2 3 5 2" xfId="13222"/>
    <cellStyle name="20 % - Markeringsfarve5 2 2 2 2 2 3 6" xfId="2905"/>
    <cellStyle name="20 % - Markeringsfarve5 2 2 2 2 2 3 6 2" xfId="13223"/>
    <cellStyle name="20 % - Markeringsfarve5 2 2 2 2 2 3 7" xfId="13218"/>
    <cellStyle name="20 % - Markeringsfarve5 2 2 2 2 2 4" xfId="2906"/>
    <cellStyle name="20 % - Markeringsfarve5 2 2 2 2 2 4 2" xfId="2907"/>
    <cellStyle name="20 % - Markeringsfarve5 2 2 2 2 2 4 2 2" xfId="13225"/>
    <cellStyle name="20 % - Markeringsfarve5 2 2 2 2 2 4 3" xfId="2908"/>
    <cellStyle name="20 % - Markeringsfarve5 2 2 2 2 2 4 3 2" xfId="13226"/>
    <cellStyle name="20 % - Markeringsfarve5 2 2 2 2 2 4 4" xfId="2909"/>
    <cellStyle name="20 % - Markeringsfarve5 2 2 2 2 2 4 4 2" xfId="13227"/>
    <cellStyle name="20 % - Markeringsfarve5 2 2 2 2 2 4 5" xfId="2910"/>
    <cellStyle name="20 % - Markeringsfarve5 2 2 2 2 2 4 5 2" xfId="13228"/>
    <cellStyle name="20 % - Markeringsfarve5 2 2 2 2 2 4 6" xfId="2911"/>
    <cellStyle name="20 % - Markeringsfarve5 2 2 2 2 2 4 6 2" xfId="13229"/>
    <cellStyle name="20 % - Markeringsfarve5 2 2 2 2 2 4 7" xfId="13224"/>
    <cellStyle name="20 % - Markeringsfarve5 2 2 2 2 2 5" xfId="2912"/>
    <cellStyle name="20 % - Markeringsfarve5 2 2 2 2 2 5 2" xfId="2913"/>
    <cellStyle name="20 % - Markeringsfarve5 2 2 2 2 2 5 2 2" xfId="13231"/>
    <cellStyle name="20 % - Markeringsfarve5 2 2 2 2 2 5 3" xfId="2914"/>
    <cellStyle name="20 % - Markeringsfarve5 2 2 2 2 2 5 3 2" xfId="13232"/>
    <cellStyle name="20 % - Markeringsfarve5 2 2 2 2 2 5 4" xfId="2915"/>
    <cellStyle name="20 % - Markeringsfarve5 2 2 2 2 2 5 4 2" xfId="13233"/>
    <cellStyle name="20 % - Markeringsfarve5 2 2 2 2 2 5 5" xfId="2916"/>
    <cellStyle name="20 % - Markeringsfarve5 2 2 2 2 2 5 5 2" xfId="13234"/>
    <cellStyle name="20 % - Markeringsfarve5 2 2 2 2 2 5 6" xfId="2917"/>
    <cellStyle name="20 % - Markeringsfarve5 2 2 2 2 2 5 6 2" xfId="13235"/>
    <cellStyle name="20 % - Markeringsfarve5 2 2 2 2 2 5 7" xfId="13230"/>
    <cellStyle name="20 % - Markeringsfarve5 2 2 2 2 2 6" xfId="2918"/>
    <cellStyle name="20 % - Markeringsfarve5 2 2 2 2 2 6 2" xfId="13236"/>
    <cellStyle name="20 % - Markeringsfarve5 2 2 2 2 2 7" xfId="2919"/>
    <cellStyle name="20 % - Markeringsfarve5 2 2 2 2 2 7 2" xfId="13237"/>
    <cellStyle name="20 % - Markeringsfarve5 2 2 2 2 2 8" xfId="2920"/>
    <cellStyle name="20 % - Markeringsfarve5 2 2 2 2 2 8 2" xfId="13238"/>
    <cellStyle name="20 % - Markeringsfarve5 2 2 2 2 2 9" xfId="2921"/>
    <cellStyle name="20 % - Markeringsfarve5 2 2 2 2 2 9 2" xfId="13239"/>
    <cellStyle name="20 % - Markeringsfarve5 2 2 2 2 3" xfId="2922"/>
    <cellStyle name="20 % - Markeringsfarve5 2 2 2 2 3 2" xfId="2923"/>
    <cellStyle name="20 % - Markeringsfarve5 2 2 2 2 3 2 2" xfId="13241"/>
    <cellStyle name="20 % - Markeringsfarve5 2 2 2 2 3 3" xfId="2924"/>
    <cellStyle name="20 % - Markeringsfarve5 2 2 2 2 3 3 2" xfId="13242"/>
    <cellStyle name="20 % - Markeringsfarve5 2 2 2 2 3 4" xfId="2925"/>
    <cellStyle name="20 % - Markeringsfarve5 2 2 2 2 3 4 2" xfId="13243"/>
    <cellStyle name="20 % - Markeringsfarve5 2 2 2 2 3 5" xfId="2926"/>
    <cellStyle name="20 % - Markeringsfarve5 2 2 2 2 3 5 2" xfId="13244"/>
    <cellStyle name="20 % - Markeringsfarve5 2 2 2 2 3 6" xfId="2927"/>
    <cellStyle name="20 % - Markeringsfarve5 2 2 2 2 3 6 2" xfId="13245"/>
    <cellStyle name="20 % - Markeringsfarve5 2 2 2 2 3 7" xfId="13240"/>
    <cellStyle name="20 % - Markeringsfarve5 2 2 2 2 4" xfId="2928"/>
    <cellStyle name="20 % - Markeringsfarve5 2 2 2 2 4 2" xfId="2929"/>
    <cellStyle name="20 % - Markeringsfarve5 2 2 2 2 4 2 2" xfId="13247"/>
    <cellStyle name="20 % - Markeringsfarve5 2 2 2 2 4 3" xfId="2930"/>
    <cellStyle name="20 % - Markeringsfarve5 2 2 2 2 4 3 2" xfId="13248"/>
    <cellStyle name="20 % - Markeringsfarve5 2 2 2 2 4 4" xfId="2931"/>
    <cellStyle name="20 % - Markeringsfarve5 2 2 2 2 4 4 2" xfId="13249"/>
    <cellStyle name="20 % - Markeringsfarve5 2 2 2 2 4 5" xfId="2932"/>
    <cellStyle name="20 % - Markeringsfarve5 2 2 2 2 4 5 2" xfId="13250"/>
    <cellStyle name="20 % - Markeringsfarve5 2 2 2 2 4 6" xfId="2933"/>
    <cellStyle name="20 % - Markeringsfarve5 2 2 2 2 4 6 2" xfId="13251"/>
    <cellStyle name="20 % - Markeringsfarve5 2 2 2 2 4 7" xfId="13246"/>
    <cellStyle name="20 % - Markeringsfarve5 2 2 2 2 5" xfId="2934"/>
    <cellStyle name="20 % - Markeringsfarve5 2 2 2 2 5 2" xfId="2935"/>
    <cellStyle name="20 % - Markeringsfarve5 2 2 2 2 5 2 2" xfId="13253"/>
    <cellStyle name="20 % - Markeringsfarve5 2 2 2 2 5 3" xfId="2936"/>
    <cellStyle name="20 % - Markeringsfarve5 2 2 2 2 5 3 2" xfId="13254"/>
    <cellStyle name="20 % - Markeringsfarve5 2 2 2 2 5 4" xfId="2937"/>
    <cellStyle name="20 % - Markeringsfarve5 2 2 2 2 5 4 2" xfId="13255"/>
    <cellStyle name="20 % - Markeringsfarve5 2 2 2 2 5 5" xfId="2938"/>
    <cellStyle name="20 % - Markeringsfarve5 2 2 2 2 5 5 2" xfId="13256"/>
    <cellStyle name="20 % - Markeringsfarve5 2 2 2 2 5 6" xfId="2939"/>
    <cellStyle name="20 % - Markeringsfarve5 2 2 2 2 5 6 2" xfId="13257"/>
    <cellStyle name="20 % - Markeringsfarve5 2 2 2 2 5 7" xfId="13252"/>
    <cellStyle name="20 % - Markeringsfarve5 2 2 2 2 6" xfId="2940"/>
    <cellStyle name="20 % - Markeringsfarve5 2 2 2 2 6 2" xfId="2941"/>
    <cellStyle name="20 % - Markeringsfarve5 2 2 2 2 6 2 2" xfId="13259"/>
    <cellStyle name="20 % - Markeringsfarve5 2 2 2 2 6 3" xfId="2942"/>
    <cellStyle name="20 % - Markeringsfarve5 2 2 2 2 6 3 2" xfId="13260"/>
    <cellStyle name="20 % - Markeringsfarve5 2 2 2 2 6 4" xfId="2943"/>
    <cellStyle name="20 % - Markeringsfarve5 2 2 2 2 6 4 2" xfId="13261"/>
    <cellStyle name="20 % - Markeringsfarve5 2 2 2 2 6 5" xfId="2944"/>
    <cellStyle name="20 % - Markeringsfarve5 2 2 2 2 6 5 2" xfId="13262"/>
    <cellStyle name="20 % - Markeringsfarve5 2 2 2 2 6 6" xfId="2945"/>
    <cellStyle name="20 % - Markeringsfarve5 2 2 2 2 6 6 2" xfId="13263"/>
    <cellStyle name="20 % - Markeringsfarve5 2 2 2 2 6 7" xfId="13258"/>
    <cellStyle name="20 % - Markeringsfarve5 2 2 2 2 7" xfId="2946"/>
    <cellStyle name="20 % - Markeringsfarve5 2 2 2 2 7 2" xfId="13264"/>
    <cellStyle name="20 % - Markeringsfarve5 2 2 2 2 8" xfId="2947"/>
    <cellStyle name="20 % - Markeringsfarve5 2 2 2 2 8 2" xfId="13265"/>
    <cellStyle name="20 % - Markeringsfarve5 2 2 2 2 9" xfId="2948"/>
    <cellStyle name="20 % - Markeringsfarve5 2 2 2 2 9 2" xfId="13266"/>
    <cellStyle name="20 % - Markeringsfarve5 2 2 2 3" xfId="2949"/>
    <cellStyle name="20 % - Markeringsfarve5 2 2 2 3 10" xfId="2950"/>
    <cellStyle name="20 % - Markeringsfarve5 2 2 2 3 10 2" xfId="13268"/>
    <cellStyle name="20 % - Markeringsfarve5 2 2 2 3 11" xfId="13267"/>
    <cellStyle name="20 % - Markeringsfarve5 2 2 2 3 2" xfId="2951"/>
    <cellStyle name="20 % - Markeringsfarve5 2 2 2 3 2 2" xfId="2952"/>
    <cellStyle name="20 % - Markeringsfarve5 2 2 2 3 2 2 2" xfId="13270"/>
    <cellStyle name="20 % - Markeringsfarve5 2 2 2 3 2 3" xfId="2953"/>
    <cellStyle name="20 % - Markeringsfarve5 2 2 2 3 2 3 2" xfId="13271"/>
    <cellStyle name="20 % - Markeringsfarve5 2 2 2 3 2 4" xfId="2954"/>
    <cellStyle name="20 % - Markeringsfarve5 2 2 2 3 2 4 2" xfId="13272"/>
    <cellStyle name="20 % - Markeringsfarve5 2 2 2 3 2 5" xfId="2955"/>
    <cellStyle name="20 % - Markeringsfarve5 2 2 2 3 2 5 2" xfId="13273"/>
    <cellStyle name="20 % - Markeringsfarve5 2 2 2 3 2 6" xfId="2956"/>
    <cellStyle name="20 % - Markeringsfarve5 2 2 2 3 2 6 2" xfId="13274"/>
    <cellStyle name="20 % - Markeringsfarve5 2 2 2 3 2 7" xfId="13269"/>
    <cellStyle name="20 % - Markeringsfarve5 2 2 2 3 3" xfId="2957"/>
    <cellStyle name="20 % - Markeringsfarve5 2 2 2 3 3 2" xfId="2958"/>
    <cellStyle name="20 % - Markeringsfarve5 2 2 2 3 3 2 2" xfId="13276"/>
    <cellStyle name="20 % - Markeringsfarve5 2 2 2 3 3 3" xfId="2959"/>
    <cellStyle name="20 % - Markeringsfarve5 2 2 2 3 3 3 2" xfId="13277"/>
    <cellStyle name="20 % - Markeringsfarve5 2 2 2 3 3 4" xfId="2960"/>
    <cellStyle name="20 % - Markeringsfarve5 2 2 2 3 3 4 2" xfId="13278"/>
    <cellStyle name="20 % - Markeringsfarve5 2 2 2 3 3 5" xfId="2961"/>
    <cellStyle name="20 % - Markeringsfarve5 2 2 2 3 3 5 2" xfId="13279"/>
    <cellStyle name="20 % - Markeringsfarve5 2 2 2 3 3 6" xfId="2962"/>
    <cellStyle name="20 % - Markeringsfarve5 2 2 2 3 3 6 2" xfId="13280"/>
    <cellStyle name="20 % - Markeringsfarve5 2 2 2 3 3 7" xfId="13275"/>
    <cellStyle name="20 % - Markeringsfarve5 2 2 2 3 4" xfId="2963"/>
    <cellStyle name="20 % - Markeringsfarve5 2 2 2 3 4 2" xfId="2964"/>
    <cellStyle name="20 % - Markeringsfarve5 2 2 2 3 4 2 2" xfId="13282"/>
    <cellStyle name="20 % - Markeringsfarve5 2 2 2 3 4 3" xfId="2965"/>
    <cellStyle name="20 % - Markeringsfarve5 2 2 2 3 4 3 2" xfId="13283"/>
    <cellStyle name="20 % - Markeringsfarve5 2 2 2 3 4 4" xfId="2966"/>
    <cellStyle name="20 % - Markeringsfarve5 2 2 2 3 4 4 2" xfId="13284"/>
    <cellStyle name="20 % - Markeringsfarve5 2 2 2 3 4 5" xfId="2967"/>
    <cellStyle name="20 % - Markeringsfarve5 2 2 2 3 4 5 2" xfId="13285"/>
    <cellStyle name="20 % - Markeringsfarve5 2 2 2 3 4 6" xfId="2968"/>
    <cellStyle name="20 % - Markeringsfarve5 2 2 2 3 4 6 2" xfId="13286"/>
    <cellStyle name="20 % - Markeringsfarve5 2 2 2 3 4 7" xfId="13281"/>
    <cellStyle name="20 % - Markeringsfarve5 2 2 2 3 5" xfId="2969"/>
    <cellStyle name="20 % - Markeringsfarve5 2 2 2 3 5 2" xfId="2970"/>
    <cellStyle name="20 % - Markeringsfarve5 2 2 2 3 5 2 2" xfId="13288"/>
    <cellStyle name="20 % - Markeringsfarve5 2 2 2 3 5 3" xfId="2971"/>
    <cellStyle name="20 % - Markeringsfarve5 2 2 2 3 5 3 2" xfId="13289"/>
    <cellStyle name="20 % - Markeringsfarve5 2 2 2 3 5 4" xfId="2972"/>
    <cellStyle name="20 % - Markeringsfarve5 2 2 2 3 5 4 2" xfId="13290"/>
    <cellStyle name="20 % - Markeringsfarve5 2 2 2 3 5 5" xfId="2973"/>
    <cellStyle name="20 % - Markeringsfarve5 2 2 2 3 5 5 2" xfId="13291"/>
    <cellStyle name="20 % - Markeringsfarve5 2 2 2 3 5 6" xfId="2974"/>
    <cellStyle name="20 % - Markeringsfarve5 2 2 2 3 5 6 2" xfId="13292"/>
    <cellStyle name="20 % - Markeringsfarve5 2 2 2 3 5 7" xfId="13287"/>
    <cellStyle name="20 % - Markeringsfarve5 2 2 2 3 6" xfId="2975"/>
    <cellStyle name="20 % - Markeringsfarve5 2 2 2 3 6 2" xfId="13293"/>
    <cellStyle name="20 % - Markeringsfarve5 2 2 2 3 7" xfId="2976"/>
    <cellStyle name="20 % - Markeringsfarve5 2 2 2 3 7 2" xfId="13294"/>
    <cellStyle name="20 % - Markeringsfarve5 2 2 2 3 8" xfId="2977"/>
    <cellStyle name="20 % - Markeringsfarve5 2 2 2 3 8 2" xfId="13295"/>
    <cellStyle name="20 % - Markeringsfarve5 2 2 2 3 9" xfId="2978"/>
    <cellStyle name="20 % - Markeringsfarve5 2 2 2 3 9 2" xfId="13296"/>
    <cellStyle name="20 % - Markeringsfarve5 2 2 2 4" xfId="2979"/>
    <cellStyle name="20 % - Markeringsfarve5 2 2 2 4 2" xfId="2980"/>
    <cellStyle name="20 % - Markeringsfarve5 2 2 2 4 2 2" xfId="13298"/>
    <cellStyle name="20 % - Markeringsfarve5 2 2 2 4 3" xfId="2981"/>
    <cellStyle name="20 % - Markeringsfarve5 2 2 2 4 3 2" xfId="13299"/>
    <cellStyle name="20 % - Markeringsfarve5 2 2 2 4 4" xfId="2982"/>
    <cellStyle name="20 % - Markeringsfarve5 2 2 2 4 4 2" xfId="13300"/>
    <cellStyle name="20 % - Markeringsfarve5 2 2 2 4 5" xfId="2983"/>
    <cellStyle name="20 % - Markeringsfarve5 2 2 2 4 5 2" xfId="13301"/>
    <cellStyle name="20 % - Markeringsfarve5 2 2 2 4 6" xfId="2984"/>
    <cellStyle name="20 % - Markeringsfarve5 2 2 2 4 6 2" xfId="13302"/>
    <cellStyle name="20 % - Markeringsfarve5 2 2 2 4 7" xfId="13297"/>
    <cellStyle name="20 % - Markeringsfarve5 2 2 2 5" xfId="2985"/>
    <cellStyle name="20 % - Markeringsfarve5 2 2 2 5 2" xfId="2986"/>
    <cellStyle name="20 % - Markeringsfarve5 2 2 2 5 2 2" xfId="13304"/>
    <cellStyle name="20 % - Markeringsfarve5 2 2 2 5 3" xfId="2987"/>
    <cellStyle name="20 % - Markeringsfarve5 2 2 2 5 3 2" xfId="13305"/>
    <cellStyle name="20 % - Markeringsfarve5 2 2 2 5 4" xfId="2988"/>
    <cellStyle name="20 % - Markeringsfarve5 2 2 2 5 4 2" xfId="13306"/>
    <cellStyle name="20 % - Markeringsfarve5 2 2 2 5 5" xfId="2989"/>
    <cellStyle name="20 % - Markeringsfarve5 2 2 2 5 5 2" xfId="13307"/>
    <cellStyle name="20 % - Markeringsfarve5 2 2 2 5 6" xfId="2990"/>
    <cellStyle name="20 % - Markeringsfarve5 2 2 2 5 6 2" xfId="13308"/>
    <cellStyle name="20 % - Markeringsfarve5 2 2 2 5 7" xfId="13303"/>
    <cellStyle name="20 % - Markeringsfarve5 2 2 2 6" xfId="2991"/>
    <cellStyle name="20 % - Markeringsfarve5 2 2 2 6 2" xfId="2992"/>
    <cellStyle name="20 % - Markeringsfarve5 2 2 2 6 2 2" xfId="13310"/>
    <cellStyle name="20 % - Markeringsfarve5 2 2 2 6 3" xfId="2993"/>
    <cellStyle name="20 % - Markeringsfarve5 2 2 2 6 3 2" xfId="13311"/>
    <cellStyle name="20 % - Markeringsfarve5 2 2 2 6 4" xfId="2994"/>
    <cellStyle name="20 % - Markeringsfarve5 2 2 2 6 4 2" xfId="13312"/>
    <cellStyle name="20 % - Markeringsfarve5 2 2 2 6 5" xfId="2995"/>
    <cellStyle name="20 % - Markeringsfarve5 2 2 2 6 5 2" xfId="13313"/>
    <cellStyle name="20 % - Markeringsfarve5 2 2 2 6 6" xfId="2996"/>
    <cellStyle name="20 % - Markeringsfarve5 2 2 2 6 6 2" xfId="13314"/>
    <cellStyle name="20 % - Markeringsfarve5 2 2 2 6 7" xfId="13309"/>
    <cellStyle name="20 % - Markeringsfarve5 2 2 2 7" xfId="2997"/>
    <cellStyle name="20 % - Markeringsfarve5 2 2 2 7 2" xfId="2998"/>
    <cellStyle name="20 % - Markeringsfarve5 2 2 2 7 2 2" xfId="13316"/>
    <cellStyle name="20 % - Markeringsfarve5 2 2 2 7 3" xfId="2999"/>
    <cellStyle name="20 % - Markeringsfarve5 2 2 2 7 3 2" xfId="13317"/>
    <cellStyle name="20 % - Markeringsfarve5 2 2 2 7 4" xfId="3000"/>
    <cellStyle name="20 % - Markeringsfarve5 2 2 2 7 4 2" xfId="13318"/>
    <cellStyle name="20 % - Markeringsfarve5 2 2 2 7 5" xfId="3001"/>
    <cellStyle name="20 % - Markeringsfarve5 2 2 2 7 5 2" xfId="13319"/>
    <cellStyle name="20 % - Markeringsfarve5 2 2 2 7 6" xfId="3002"/>
    <cellStyle name="20 % - Markeringsfarve5 2 2 2 7 6 2" xfId="13320"/>
    <cellStyle name="20 % - Markeringsfarve5 2 2 2 7 7" xfId="13315"/>
    <cellStyle name="20 % - Markeringsfarve5 2 2 2 8" xfId="3003"/>
    <cellStyle name="20 % - Markeringsfarve5 2 2 2 8 2" xfId="13321"/>
    <cellStyle name="20 % - Markeringsfarve5 2 2 2 9" xfId="3004"/>
    <cellStyle name="20 % - Markeringsfarve5 2 2 2 9 2" xfId="13322"/>
    <cellStyle name="20 % - Markeringsfarve5 2 2 3" xfId="3005"/>
    <cellStyle name="20 % - Markeringsfarve5 2 2 3 10" xfId="3006"/>
    <cellStyle name="20 % - Markeringsfarve5 2 2 3 10 2" xfId="13324"/>
    <cellStyle name="20 % - Markeringsfarve5 2 2 3 11" xfId="3007"/>
    <cellStyle name="20 % - Markeringsfarve5 2 2 3 11 2" xfId="13325"/>
    <cellStyle name="20 % - Markeringsfarve5 2 2 3 12" xfId="13323"/>
    <cellStyle name="20 % - Markeringsfarve5 2 2 3 2" xfId="3008"/>
    <cellStyle name="20 % - Markeringsfarve5 2 2 3 2 10" xfId="3009"/>
    <cellStyle name="20 % - Markeringsfarve5 2 2 3 2 10 2" xfId="13327"/>
    <cellStyle name="20 % - Markeringsfarve5 2 2 3 2 11" xfId="13326"/>
    <cellStyle name="20 % - Markeringsfarve5 2 2 3 2 2" xfId="3010"/>
    <cellStyle name="20 % - Markeringsfarve5 2 2 3 2 2 10" xfId="13328"/>
    <cellStyle name="20 % - Markeringsfarve5 2 2 3 2 2 2" xfId="3011"/>
    <cellStyle name="20 % - Markeringsfarve5 2 2 3 2 2 2 2" xfId="3012"/>
    <cellStyle name="20 % - Markeringsfarve5 2 2 3 2 2 2 2 2" xfId="13330"/>
    <cellStyle name="20 % - Markeringsfarve5 2 2 3 2 2 2 3" xfId="3013"/>
    <cellStyle name="20 % - Markeringsfarve5 2 2 3 2 2 2 3 2" xfId="13331"/>
    <cellStyle name="20 % - Markeringsfarve5 2 2 3 2 2 2 4" xfId="3014"/>
    <cellStyle name="20 % - Markeringsfarve5 2 2 3 2 2 2 4 2" xfId="13332"/>
    <cellStyle name="20 % - Markeringsfarve5 2 2 3 2 2 2 5" xfId="3015"/>
    <cellStyle name="20 % - Markeringsfarve5 2 2 3 2 2 2 5 2" xfId="13333"/>
    <cellStyle name="20 % - Markeringsfarve5 2 2 3 2 2 2 6" xfId="3016"/>
    <cellStyle name="20 % - Markeringsfarve5 2 2 3 2 2 2 6 2" xfId="13334"/>
    <cellStyle name="20 % - Markeringsfarve5 2 2 3 2 2 2 7" xfId="13329"/>
    <cellStyle name="20 % - Markeringsfarve5 2 2 3 2 2 3" xfId="3017"/>
    <cellStyle name="20 % - Markeringsfarve5 2 2 3 2 2 3 2" xfId="3018"/>
    <cellStyle name="20 % - Markeringsfarve5 2 2 3 2 2 3 2 2" xfId="13336"/>
    <cellStyle name="20 % - Markeringsfarve5 2 2 3 2 2 3 3" xfId="3019"/>
    <cellStyle name="20 % - Markeringsfarve5 2 2 3 2 2 3 3 2" xfId="13337"/>
    <cellStyle name="20 % - Markeringsfarve5 2 2 3 2 2 3 4" xfId="3020"/>
    <cellStyle name="20 % - Markeringsfarve5 2 2 3 2 2 3 4 2" xfId="13338"/>
    <cellStyle name="20 % - Markeringsfarve5 2 2 3 2 2 3 5" xfId="3021"/>
    <cellStyle name="20 % - Markeringsfarve5 2 2 3 2 2 3 5 2" xfId="13339"/>
    <cellStyle name="20 % - Markeringsfarve5 2 2 3 2 2 3 6" xfId="3022"/>
    <cellStyle name="20 % - Markeringsfarve5 2 2 3 2 2 3 6 2" xfId="13340"/>
    <cellStyle name="20 % - Markeringsfarve5 2 2 3 2 2 3 7" xfId="13335"/>
    <cellStyle name="20 % - Markeringsfarve5 2 2 3 2 2 4" xfId="3023"/>
    <cellStyle name="20 % - Markeringsfarve5 2 2 3 2 2 4 2" xfId="3024"/>
    <cellStyle name="20 % - Markeringsfarve5 2 2 3 2 2 4 2 2" xfId="13342"/>
    <cellStyle name="20 % - Markeringsfarve5 2 2 3 2 2 4 3" xfId="3025"/>
    <cellStyle name="20 % - Markeringsfarve5 2 2 3 2 2 4 3 2" xfId="13343"/>
    <cellStyle name="20 % - Markeringsfarve5 2 2 3 2 2 4 4" xfId="3026"/>
    <cellStyle name="20 % - Markeringsfarve5 2 2 3 2 2 4 4 2" xfId="13344"/>
    <cellStyle name="20 % - Markeringsfarve5 2 2 3 2 2 4 5" xfId="3027"/>
    <cellStyle name="20 % - Markeringsfarve5 2 2 3 2 2 4 5 2" xfId="13345"/>
    <cellStyle name="20 % - Markeringsfarve5 2 2 3 2 2 4 6" xfId="3028"/>
    <cellStyle name="20 % - Markeringsfarve5 2 2 3 2 2 4 6 2" xfId="13346"/>
    <cellStyle name="20 % - Markeringsfarve5 2 2 3 2 2 4 7" xfId="13341"/>
    <cellStyle name="20 % - Markeringsfarve5 2 2 3 2 2 5" xfId="3029"/>
    <cellStyle name="20 % - Markeringsfarve5 2 2 3 2 2 5 2" xfId="13347"/>
    <cellStyle name="20 % - Markeringsfarve5 2 2 3 2 2 6" xfId="3030"/>
    <cellStyle name="20 % - Markeringsfarve5 2 2 3 2 2 6 2" xfId="13348"/>
    <cellStyle name="20 % - Markeringsfarve5 2 2 3 2 2 7" xfId="3031"/>
    <cellStyle name="20 % - Markeringsfarve5 2 2 3 2 2 7 2" xfId="13349"/>
    <cellStyle name="20 % - Markeringsfarve5 2 2 3 2 2 8" xfId="3032"/>
    <cellStyle name="20 % - Markeringsfarve5 2 2 3 2 2 8 2" xfId="13350"/>
    <cellStyle name="20 % - Markeringsfarve5 2 2 3 2 2 9" xfId="3033"/>
    <cellStyle name="20 % - Markeringsfarve5 2 2 3 2 2 9 2" xfId="13351"/>
    <cellStyle name="20 % - Markeringsfarve5 2 2 3 2 3" xfId="3034"/>
    <cellStyle name="20 % - Markeringsfarve5 2 2 3 2 3 2" xfId="3035"/>
    <cellStyle name="20 % - Markeringsfarve5 2 2 3 2 3 2 2" xfId="13353"/>
    <cellStyle name="20 % - Markeringsfarve5 2 2 3 2 3 3" xfId="3036"/>
    <cellStyle name="20 % - Markeringsfarve5 2 2 3 2 3 3 2" xfId="13354"/>
    <cellStyle name="20 % - Markeringsfarve5 2 2 3 2 3 4" xfId="3037"/>
    <cellStyle name="20 % - Markeringsfarve5 2 2 3 2 3 4 2" xfId="13355"/>
    <cellStyle name="20 % - Markeringsfarve5 2 2 3 2 3 5" xfId="3038"/>
    <cellStyle name="20 % - Markeringsfarve5 2 2 3 2 3 5 2" xfId="13356"/>
    <cellStyle name="20 % - Markeringsfarve5 2 2 3 2 3 6" xfId="3039"/>
    <cellStyle name="20 % - Markeringsfarve5 2 2 3 2 3 6 2" xfId="13357"/>
    <cellStyle name="20 % - Markeringsfarve5 2 2 3 2 3 7" xfId="13352"/>
    <cellStyle name="20 % - Markeringsfarve5 2 2 3 2 4" xfId="3040"/>
    <cellStyle name="20 % - Markeringsfarve5 2 2 3 2 4 2" xfId="3041"/>
    <cellStyle name="20 % - Markeringsfarve5 2 2 3 2 4 2 2" xfId="13359"/>
    <cellStyle name="20 % - Markeringsfarve5 2 2 3 2 4 3" xfId="3042"/>
    <cellStyle name="20 % - Markeringsfarve5 2 2 3 2 4 3 2" xfId="13360"/>
    <cellStyle name="20 % - Markeringsfarve5 2 2 3 2 4 4" xfId="3043"/>
    <cellStyle name="20 % - Markeringsfarve5 2 2 3 2 4 4 2" xfId="13361"/>
    <cellStyle name="20 % - Markeringsfarve5 2 2 3 2 4 5" xfId="3044"/>
    <cellStyle name="20 % - Markeringsfarve5 2 2 3 2 4 5 2" xfId="13362"/>
    <cellStyle name="20 % - Markeringsfarve5 2 2 3 2 4 6" xfId="3045"/>
    <cellStyle name="20 % - Markeringsfarve5 2 2 3 2 4 6 2" xfId="13363"/>
    <cellStyle name="20 % - Markeringsfarve5 2 2 3 2 4 7" xfId="13358"/>
    <cellStyle name="20 % - Markeringsfarve5 2 2 3 2 5" xfId="3046"/>
    <cellStyle name="20 % - Markeringsfarve5 2 2 3 2 5 2" xfId="3047"/>
    <cellStyle name="20 % - Markeringsfarve5 2 2 3 2 5 2 2" xfId="13365"/>
    <cellStyle name="20 % - Markeringsfarve5 2 2 3 2 5 3" xfId="3048"/>
    <cellStyle name="20 % - Markeringsfarve5 2 2 3 2 5 3 2" xfId="13366"/>
    <cellStyle name="20 % - Markeringsfarve5 2 2 3 2 5 4" xfId="3049"/>
    <cellStyle name="20 % - Markeringsfarve5 2 2 3 2 5 4 2" xfId="13367"/>
    <cellStyle name="20 % - Markeringsfarve5 2 2 3 2 5 5" xfId="3050"/>
    <cellStyle name="20 % - Markeringsfarve5 2 2 3 2 5 5 2" xfId="13368"/>
    <cellStyle name="20 % - Markeringsfarve5 2 2 3 2 5 6" xfId="3051"/>
    <cellStyle name="20 % - Markeringsfarve5 2 2 3 2 5 6 2" xfId="13369"/>
    <cellStyle name="20 % - Markeringsfarve5 2 2 3 2 5 7" xfId="13364"/>
    <cellStyle name="20 % - Markeringsfarve5 2 2 3 2 6" xfId="3052"/>
    <cellStyle name="20 % - Markeringsfarve5 2 2 3 2 6 2" xfId="13370"/>
    <cellStyle name="20 % - Markeringsfarve5 2 2 3 2 7" xfId="3053"/>
    <cellStyle name="20 % - Markeringsfarve5 2 2 3 2 7 2" xfId="13371"/>
    <cellStyle name="20 % - Markeringsfarve5 2 2 3 2 8" xfId="3054"/>
    <cellStyle name="20 % - Markeringsfarve5 2 2 3 2 8 2" xfId="13372"/>
    <cellStyle name="20 % - Markeringsfarve5 2 2 3 2 9" xfId="3055"/>
    <cellStyle name="20 % - Markeringsfarve5 2 2 3 2 9 2" xfId="13373"/>
    <cellStyle name="20 % - Markeringsfarve5 2 2 3 3" xfId="3056"/>
    <cellStyle name="20 % - Markeringsfarve5 2 2 3 3 10" xfId="13374"/>
    <cellStyle name="20 % - Markeringsfarve5 2 2 3 3 2" xfId="3057"/>
    <cellStyle name="20 % - Markeringsfarve5 2 2 3 3 2 2" xfId="3058"/>
    <cellStyle name="20 % - Markeringsfarve5 2 2 3 3 2 2 2" xfId="13376"/>
    <cellStyle name="20 % - Markeringsfarve5 2 2 3 3 2 3" xfId="3059"/>
    <cellStyle name="20 % - Markeringsfarve5 2 2 3 3 2 3 2" xfId="13377"/>
    <cellStyle name="20 % - Markeringsfarve5 2 2 3 3 2 4" xfId="3060"/>
    <cellStyle name="20 % - Markeringsfarve5 2 2 3 3 2 4 2" xfId="13378"/>
    <cellStyle name="20 % - Markeringsfarve5 2 2 3 3 2 5" xfId="3061"/>
    <cellStyle name="20 % - Markeringsfarve5 2 2 3 3 2 5 2" xfId="13379"/>
    <cellStyle name="20 % - Markeringsfarve5 2 2 3 3 2 6" xfId="3062"/>
    <cellStyle name="20 % - Markeringsfarve5 2 2 3 3 2 6 2" xfId="13380"/>
    <cellStyle name="20 % - Markeringsfarve5 2 2 3 3 2 7" xfId="13375"/>
    <cellStyle name="20 % - Markeringsfarve5 2 2 3 3 3" xfId="3063"/>
    <cellStyle name="20 % - Markeringsfarve5 2 2 3 3 3 2" xfId="3064"/>
    <cellStyle name="20 % - Markeringsfarve5 2 2 3 3 3 2 2" xfId="13382"/>
    <cellStyle name="20 % - Markeringsfarve5 2 2 3 3 3 3" xfId="3065"/>
    <cellStyle name="20 % - Markeringsfarve5 2 2 3 3 3 3 2" xfId="13383"/>
    <cellStyle name="20 % - Markeringsfarve5 2 2 3 3 3 4" xfId="3066"/>
    <cellStyle name="20 % - Markeringsfarve5 2 2 3 3 3 4 2" xfId="13384"/>
    <cellStyle name="20 % - Markeringsfarve5 2 2 3 3 3 5" xfId="3067"/>
    <cellStyle name="20 % - Markeringsfarve5 2 2 3 3 3 5 2" xfId="13385"/>
    <cellStyle name="20 % - Markeringsfarve5 2 2 3 3 3 6" xfId="3068"/>
    <cellStyle name="20 % - Markeringsfarve5 2 2 3 3 3 6 2" xfId="13386"/>
    <cellStyle name="20 % - Markeringsfarve5 2 2 3 3 3 7" xfId="13381"/>
    <cellStyle name="20 % - Markeringsfarve5 2 2 3 3 4" xfId="3069"/>
    <cellStyle name="20 % - Markeringsfarve5 2 2 3 3 4 2" xfId="3070"/>
    <cellStyle name="20 % - Markeringsfarve5 2 2 3 3 4 2 2" xfId="13388"/>
    <cellStyle name="20 % - Markeringsfarve5 2 2 3 3 4 3" xfId="3071"/>
    <cellStyle name="20 % - Markeringsfarve5 2 2 3 3 4 3 2" xfId="13389"/>
    <cellStyle name="20 % - Markeringsfarve5 2 2 3 3 4 4" xfId="3072"/>
    <cellStyle name="20 % - Markeringsfarve5 2 2 3 3 4 4 2" xfId="13390"/>
    <cellStyle name="20 % - Markeringsfarve5 2 2 3 3 4 5" xfId="3073"/>
    <cellStyle name="20 % - Markeringsfarve5 2 2 3 3 4 5 2" xfId="13391"/>
    <cellStyle name="20 % - Markeringsfarve5 2 2 3 3 4 6" xfId="3074"/>
    <cellStyle name="20 % - Markeringsfarve5 2 2 3 3 4 6 2" xfId="13392"/>
    <cellStyle name="20 % - Markeringsfarve5 2 2 3 3 4 7" xfId="13387"/>
    <cellStyle name="20 % - Markeringsfarve5 2 2 3 3 5" xfId="3075"/>
    <cellStyle name="20 % - Markeringsfarve5 2 2 3 3 5 2" xfId="13393"/>
    <cellStyle name="20 % - Markeringsfarve5 2 2 3 3 6" xfId="3076"/>
    <cellStyle name="20 % - Markeringsfarve5 2 2 3 3 6 2" xfId="13394"/>
    <cellStyle name="20 % - Markeringsfarve5 2 2 3 3 7" xfId="3077"/>
    <cellStyle name="20 % - Markeringsfarve5 2 2 3 3 7 2" xfId="13395"/>
    <cellStyle name="20 % - Markeringsfarve5 2 2 3 3 8" xfId="3078"/>
    <cellStyle name="20 % - Markeringsfarve5 2 2 3 3 8 2" xfId="13396"/>
    <cellStyle name="20 % - Markeringsfarve5 2 2 3 3 9" xfId="3079"/>
    <cellStyle name="20 % - Markeringsfarve5 2 2 3 3 9 2" xfId="13397"/>
    <cellStyle name="20 % - Markeringsfarve5 2 2 3 4" xfId="3080"/>
    <cellStyle name="20 % - Markeringsfarve5 2 2 3 4 2" xfId="3081"/>
    <cellStyle name="20 % - Markeringsfarve5 2 2 3 4 2 2" xfId="13399"/>
    <cellStyle name="20 % - Markeringsfarve5 2 2 3 4 3" xfId="3082"/>
    <cellStyle name="20 % - Markeringsfarve5 2 2 3 4 3 2" xfId="13400"/>
    <cellStyle name="20 % - Markeringsfarve5 2 2 3 4 4" xfId="3083"/>
    <cellStyle name="20 % - Markeringsfarve5 2 2 3 4 4 2" xfId="13401"/>
    <cellStyle name="20 % - Markeringsfarve5 2 2 3 4 5" xfId="3084"/>
    <cellStyle name="20 % - Markeringsfarve5 2 2 3 4 5 2" xfId="13402"/>
    <cellStyle name="20 % - Markeringsfarve5 2 2 3 4 6" xfId="3085"/>
    <cellStyle name="20 % - Markeringsfarve5 2 2 3 4 6 2" xfId="13403"/>
    <cellStyle name="20 % - Markeringsfarve5 2 2 3 4 7" xfId="13398"/>
    <cellStyle name="20 % - Markeringsfarve5 2 2 3 5" xfId="3086"/>
    <cellStyle name="20 % - Markeringsfarve5 2 2 3 5 2" xfId="3087"/>
    <cellStyle name="20 % - Markeringsfarve5 2 2 3 5 2 2" xfId="13405"/>
    <cellStyle name="20 % - Markeringsfarve5 2 2 3 5 3" xfId="3088"/>
    <cellStyle name="20 % - Markeringsfarve5 2 2 3 5 3 2" xfId="13406"/>
    <cellStyle name="20 % - Markeringsfarve5 2 2 3 5 4" xfId="3089"/>
    <cellStyle name="20 % - Markeringsfarve5 2 2 3 5 4 2" xfId="13407"/>
    <cellStyle name="20 % - Markeringsfarve5 2 2 3 5 5" xfId="3090"/>
    <cellStyle name="20 % - Markeringsfarve5 2 2 3 5 5 2" xfId="13408"/>
    <cellStyle name="20 % - Markeringsfarve5 2 2 3 5 6" xfId="3091"/>
    <cellStyle name="20 % - Markeringsfarve5 2 2 3 5 6 2" xfId="13409"/>
    <cellStyle name="20 % - Markeringsfarve5 2 2 3 5 7" xfId="13404"/>
    <cellStyle name="20 % - Markeringsfarve5 2 2 3 6" xfId="3092"/>
    <cellStyle name="20 % - Markeringsfarve5 2 2 3 6 2" xfId="3093"/>
    <cellStyle name="20 % - Markeringsfarve5 2 2 3 6 2 2" xfId="13411"/>
    <cellStyle name="20 % - Markeringsfarve5 2 2 3 6 3" xfId="3094"/>
    <cellStyle name="20 % - Markeringsfarve5 2 2 3 6 3 2" xfId="13412"/>
    <cellStyle name="20 % - Markeringsfarve5 2 2 3 6 4" xfId="3095"/>
    <cellStyle name="20 % - Markeringsfarve5 2 2 3 6 4 2" xfId="13413"/>
    <cellStyle name="20 % - Markeringsfarve5 2 2 3 6 5" xfId="3096"/>
    <cellStyle name="20 % - Markeringsfarve5 2 2 3 6 5 2" xfId="13414"/>
    <cellStyle name="20 % - Markeringsfarve5 2 2 3 6 6" xfId="3097"/>
    <cellStyle name="20 % - Markeringsfarve5 2 2 3 6 6 2" xfId="13415"/>
    <cellStyle name="20 % - Markeringsfarve5 2 2 3 6 7" xfId="13410"/>
    <cellStyle name="20 % - Markeringsfarve5 2 2 3 7" xfId="3098"/>
    <cellStyle name="20 % - Markeringsfarve5 2 2 3 7 2" xfId="13416"/>
    <cellStyle name="20 % - Markeringsfarve5 2 2 3 8" xfId="3099"/>
    <cellStyle name="20 % - Markeringsfarve5 2 2 3 8 2" xfId="13417"/>
    <cellStyle name="20 % - Markeringsfarve5 2 2 3 9" xfId="3100"/>
    <cellStyle name="20 % - Markeringsfarve5 2 2 3 9 2" xfId="13418"/>
    <cellStyle name="20 % - Markeringsfarve5 2 2 4" xfId="3101"/>
    <cellStyle name="20 % - Markeringsfarve5 2 2 4 10" xfId="3102"/>
    <cellStyle name="20 % - Markeringsfarve5 2 2 4 10 2" xfId="13420"/>
    <cellStyle name="20 % - Markeringsfarve5 2 2 4 11" xfId="13419"/>
    <cellStyle name="20 % - Markeringsfarve5 2 2 4 2" xfId="3103"/>
    <cellStyle name="20 % - Markeringsfarve5 2 2 4 2 10" xfId="13421"/>
    <cellStyle name="20 % - Markeringsfarve5 2 2 4 2 2" xfId="3104"/>
    <cellStyle name="20 % - Markeringsfarve5 2 2 4 2 2 2" xfId="3105"/>
    <cellStyle name="20 % - Markeringsfarve5 2 2 4 2 2 2 2" xfId="13423"/>
    <cellStyle name="20 % - Markeringsfarve5 2 2 4 2 2 3" xfId="3106"/>
    <cellStyle name="20 % - Markeringsfarve5 2 2 4 2 2 3 2" xfId="13424"/>
    <cellStyle name="20 % - Markeringsfarve5 2 2 4 2 2 4" xfId="3107"/>
    <cellStyle name="20 % - Markeringsfarve5 2 2 4 2 2 4 2" xfId="13425"/>
    <cellStyle name="20 % - Markeringsfarve5 2 2 4 2 2 5" xfId="3108"/>
    <cellStyle name="20 % - Markeringsfarve5 2 2 4 2 2 5 2" xfId="13426"/>
    <cellStyle name="20 % - Markeringsfarve5 2 2 4 2 2 6" xfId="3109"/>
    <cellStyle name="20 % - Markeringsfarve5 2 2 4 2 2 6 2" xfId="13427"/>
    <cellStyle name="20 % - Markeringsfarve5 2 2 4 2 2 7" xfId="13422"/>
    <cellStyle name="20 % - Markeringsfarve5 2 2 4 2 3" xfId="3110"/>
    <cellStyle name="20 % - Markeringsfarve5 2 2 4 2 3 2" xfId="3111"/>
    <cellStyle name="20 % - Markeringsfarve5 2 2 4 2 3 2 2" xfId="13429"/>
    <cellStyle name="20 % - Markeringsfarve5 2 2 4 2 3 3" xfId="3112"/>
    <cellStyle name="20 % - Markeringsfarve5 2 2 4 2 3 3 2" xfId="13430"/>
    <cellStyle name="20 % - Markeringsfarve5 2 2 4 2 3 4" xfId="3113"/>
    <cellStyle name="20 % - Markeringsfarve5 2 2 4 2 3 4 2" xfId="13431"/>
    <cellStyle name="20 % - Markeringsfarve5 2 2 4 2 3 5" xfId="3114"/>
    <cellStyle name="20 % - Markeringsfarve5 2 2 4 2 3 5 2" xfId="13432"/>
    <cellStyle name="20 % - Markeringsfarve5 2 2 4 2 3 6" xfId="3115"/>
    <cellStyle name="20 % - Markeringsfarve5 2 2 4 2 3 6 2" xfId="13433"/>
    <cellStyle name="20 % - Markeringsfarve5 2 2 4 2 3 7" xfId="13428"/>
    <cellStyle name="20 % - Markeringsfarve5 2 2 4 2 4" xfId="3116"/>
    <cellStyle name="20 % - Markeringsfarve5 2 2 4 2 4 2" xfId="3117"/>
    <cellStyle name="20 % - Markeringsfarve5 2 2 4 2 4 2 2" xfId="13435"/>
    <cellStyle name="20 % - Markeringsfarve5 2 2 4 2 4 3" xfId="3118"/>
    <cellStyle name="20 % - Markeringsfarve5 2 2 4 2 4 3 2" xfId="13436"/>
    <cellStyle name="20 % - Markeringsfarve5 2 2 4 2 4 4" xfId="3119"/>
    <cellStyle name="20 % - Markeringsfarve5 2 2 4 2 4 4 2" xfId="13437"/>
    <cellStyle name="20 % - Markeringsfarve5 2 2 4 2 4 5" xfId="3120"/>
    <cellStyle name="20 % - Markeringsfarve5 2 2 4 2 4 5 2" xfId="13438"/>
    <cellStyle name="20 % - Markeringsfarve5 2 2 4 2 4 6" xfId="3121"/>
    <cellStyle name="20 % - Markeringsfarve5 2 2 4 2 4 6 2" xfId="13439"/>
    <cellStyle name="20 % - Markeringsfarve5 2 2 4 2 4 7" xfId="13434"/>
    <cellStyle name="20 % - Markeringsfarve5 2 2 4 2 5" xfId="3122"/>
    <cellStyle name="20 % - Markeringsfarve5 2 2 4 2 5 2" xfId="13440"/>
    <cellStyle name="20 % - Markeringsfarve5 2 2 4 2 6" xfId="3123"/>
    <cellStyle name="20 % - Markeringsfarve5 2 2 4 2 6 2" xfId="13441"/>
    <cellStyle name="20 % - Markeringsfarve5 2 2 4 2 7" xfId="3124"/>
    <cellStyle name="20 % - Markeringsfarve5 2 2 4 2 7 2" xfId="13442"/>
    <cellStyle name="20 % - Markeringsfarve5 2 2 4 2 8" xfId="3125"/>
    <cellStyle name="20 % - Markeringsfarve5 2 2 4 2 8 2" xfId="13443"/>
    <cellStyle name="20 % - Markeringsfarve5 2 2 4 2 9" xfId="3126"/>
    <cellStyle name="20 % - Markeringsfarve5 2 2 4 2 9 2" xfId="13444"/>
    <cellStyle name="20 % - Markeringsfarve5 2 2 4 3" xfId="3127"/>
    <cellStyle name="20 % - Markeringsfarve5 2 2 4 3 2" xfId="3128"/>
    <cellStyle name="20 % - Markeringsfarve5 2 2 4 3 2 2" xfId="13446"/>
    <cellStyle name="20 % - Markeringsfarve5 2 2 4 3 3" xfId="3129"/>
    <cellStyle name="20 % - Markeringsfarve5 2 2 4 3 3 2" xfId="13447"/>
    <cellStyle name="20 % - Markeringsfarve5 2 2 4 3 4" xfId="3130"/>
    <cellStyle name="20 % - Markeringsfarve5 2 2 4 3 4 2" xfId="13448"/>
    <cellStyle name="20 % - Markeringsfarve5 2 2 4 3 5" xfId="3131"/>
    <cellStyle name="20 % - Markeringsfarve5 2 2 4 3 5 2" xfId="13449"/>
    <cellStyle name="20 % - Markeringsfarve5 2 2 4 3 6" xfId="3132"/>
    <cellStyle name="20 % - Markeringsfarve5 2 2 4 3 6 2" xfId="13450"/>
    <cellStyle name="20 % - Markeringsfarve5 2 2 4 3 7" xfId="13445"/>
    <cellStyle name="20 % - Markeringsfarve5 2 2 4 4" xfId="3133"/>
    <cellStyle name="20 % - Markeringsfarve5 2 2 4 4 2" xfId="3134"/>
    <cellStyle name="20 % - Markeringsfarve5 2 2 4 4 2 2" xfId="13452"/>
    <cellStyle name="20 % - Markeringsfarve5 2 2 4 4 3" xfId="3135"/>
    <cellStyle name="20 % - Markeringsfarve5 2 2 4 4 3 2" xfId="13453"/>
    <cellStyle name="20 % - Markeringsfarve5 2 2 4 4 4" xfId="3136"/>
    <cellStyle name="20 % - Markeringsfarve5 2 2 4 4 4 2" xfId="13454"/>
    <cellStyle name="20 % - Markeringsfarve5 2 2 4 4 5" xfId="3137"/>
    <cellStyle name="20 % - Markeringsfarve5 2 2 4 4 5 2" xfId="13455"/>
    <cellStyle name="20 % - Markeringsfarve5 2 2 4 4 6" xfId="3138"/>
    <cellStyle name="20 % - Markeringsfarve5 2 2 4 4 6 2" xfId="13456"/>
    <cellStyle name="20 % - Markeringsfarve5 2 2 4 4 7" xfId="13451"/>
    <cellStyle name="20 % - Markeringsfarve5 2 2 4 5" xfId="3139"/>
    <cellStyle name="20 % - Markeringsfarve5 2 2 4 5 2" xfId="3140"/>
    <cellStyle name="20 % - Markeringsfarve5 2 2 4 5 2 2" xfId="13458"/>
    <cellStyle name="20 % - Markeringsfarve5 2 2 4 5 3" xfId="3141"/>
    <cellStyle name="20 % - Markeringsfarve5 2 2 4 5 3 2" xfId="13459"/>
    <cellStyle name="20 % - Markeringsfarve5 2 2 4 5 4" xfId="3142"/>
    <cellStyle name="20 % - Markeringsfarve5 2 2 4 5 4 2" xfId="13460"/>
    <cellStyle name="20 % - Markeringsfarve5 2 2 4 5 5" xfId="3143"/>
    <cellStyle name="20 % - Markeringsfarve5 2 2 4 5 5 2" xfId="13461"/>
    <cellStyle name="20 % - Markeringsfarve5 2 2 4 5 6" xfId="3144"/>
    <cellStyle name="20 % - Markeringsfarve5 2 2 4 5 6 2" xfId="13462"/>
    <cellStyle name="20 % - Markeringsfarve5 2 2 4 5 7" xfId="13457"/>
    <cellStyle name="20 % - Markeringsfarve5 2 2 4 6" xfId="3145"/>
    <cellStyle name="20 % - Markeringsfarve5 2 2 4 6 2" xfId="13463"/>
    <cellStyle name="20 % - Markeringsfarve5 2 2 4 7" xfId="3146"/>
    <cellStyle name="20 % - Markeringsfarve5 2 2 4 7 2" xfId="13464"/>
    <cellStyle name="20 % - Markeringsfarve5 2 2 4 8" xfId="3147"/>
    <cellStyle name="20 % - Markeringsfarve5 2 2 4 8 2" xfId="13465"/>
    <cellStyle name="20 % - Markeringsfarve5 2 2 4 9" xfId="3148"/>
    <cellStyle name="20 % - Markeringsfarve5 2 2 4 9 2" xfId="13466"/>
    <cellStyle name="20 % - Markeringsfarve5 2 2 5" xfId="3149"/>
    <cellStyle name="20 % - Markeringsfarve5 2 2 5 10" xfId="13467"/>
    <cellStyle name="20 % - Markeringsfarve5 2 2 5 2" xfId="3150"/>
    <cellStyle name="20 % - Markeringsfarve5 2 2 5 2 2" xfId="3151"/>
    <cellStyle name="20 % - Markeringsfarve5 2 2 5 2 2 2" xfId="13469"/>
    <cellStyle name="20 % - Markeringsfarve5 2 2 5 2 3" xfId="3152"/>
    <cellStyle name="20 % - Markeringsfarve5 2 2 5 2 3 2" xfId="13470"/>
    <cellStyle name="20 % - Markeringsfarve5 2 2 5 2 4" xfId="3153"/>
    <cellStyle name="20 % - Markeringsfarve5 2 2 5 2 4 2" xfId="13471"/>
    <cellStyle name="20 % - Markeringsfarve5 2 2 5 2 5" xfId="3154"/>
    <cellStyle name="20 % - Markeringsfarve5 2 2 5 2 5 2" xfId="13472"/>
    <cellStyle name="20 % - Markeringsfarve5 2 2 5 2 6" xfId="3155"/>
    <cellStyle name="20 % - Markeringsfarve5 2 2 5 2 6 2" xfId="13473"/>
    <cellStyle name="20 % - Markeringsfarve5 2 2 5 2 7" xfId="13468"/>
    <cellStyle name="20 % - Markeringsfarve5 2 2 5 3" xfId="3156"/>
    <cellStyle name="20 % - Markeringsfarve5 2 2 5 3 2" xfId="3157"/>
    <cellStyle name="20 % - Markeringsfarve5 2 2 5 3 2 2" xfId="13475"/>
    <cellStyle name="20 % - Markeringsfarve5 2 2 5 3 3" xfId="3158"/>
    <cellStyle name="20 % - Markeringsfarve5 2 2 5 3 3 2" xfId="13476"/>
    <cellStyle name="20 % - Markeringsfarve5 2 2 5 3 4" xfId="3159"/>
    <cellStyle name="20 % - Markeringsfarve5 2 2 5 3 4 2" xfId="13477"/>
    <cellStyle name="20 % - Markeringsfarve5 2 2 5 3 5" xfId="3160"/>
    <cellStyle name="20 % - Markeringsfarve5 2 2 5 3 5 2" xfId="13478"/>
    <cellStyle name="20 % - Markeringsfarve5 2 2 5 3 6" xfId="3161"/>
    <cellStyle name="20 % - Markeringsfarve5 2 2 5 3 6 2" xfId="13479"/>
    <cellStyle name="20 % - Markeringsfarve5 2 2 5 3 7" xfId="13474"/>
    <cellStyle name="20 % - Markeringsfarve5 2 2 5 4" xfId="3162"/>
    <cellStyle name="20 % - Markeringsfarve5 2 2 5 4 2" xfId="3163"/>
    <cellStyle name="20 % - Markeringsfarve5 2 2 5 4 2 2" xfId="13481"/>
    <cellStyle name="20 % - Markeringsfarve5 2 2 5 4 3" xfId="3164"/>
    <cellStyle name="20 % - Markeringsfarve5 2 2 5 4 3 2" xfId="13482"/>
    <cellStyle name="20 % - Markeringsfarve5 2 2 5 4 4" xfId="3165"/>
    <cellStyle name="20 % - Markeringsfarve5 2 2 5 4 4 2" xfId="13483"/>
    <cellStyle name="20 % - Markeringsfarve5 2 2 5 4 5" xfId="3166"/>
    <cellStyle name="20 % - Markeringsfarve5 2 2 5 4 5 2" xfId="13484"/>
    <cellStyle name="20 % - Markeringsfarve5 2 2 5 4 6" xfId="3167"/>
    <cellStyle name="20 % - Markeringsfarve5 2 2 5 4 6 2" xfId="13485"/>
    <cellStyle name="20 % - Markeringsfarve5 2 2 5 4 7" xfId="13480"/>
    <cellStyle name="20 % - Markeringsfarve5 2 2 5 5" xfId="3168"/>
    <cellStyle name="20 % - Markeringsfarve5 2 2 5 5 2" xfId="13486"/>
    <cellStyle name="20 % - Markeringsfarve5 2 2 5 6" xfId="3169"/>
    <cellStyle name="20 % - Markeringsfarve5 2 2 5 6 2" xfId="13487"/>
    <cellStyle name="20 % - Markeringsfarve5 2 2 5 7" xfId="3170"/>
    <cellStyle name="20 % - Markeringsfarve5 2 2 5 7 2" xfId="13488"/>
    <cellStyle name="20 % - Markeringsfarve5 2 2 5 8" xfId="3171"/>
    <cellStyle name="20 % - Markeringsfarve5 2 2 5 8 2" xfId="13489"/>
    <cellStyle name="20 % - Markeringsfarve5 2 2 5 9" xfId="3172"/>
    <cellStyle name="20 % - Markeringsfarve5 2 2 5 9 2" xfId="13490"/>
    <cellStyle name="20 % - Markeringsfarve5 2 2 6" xfId="3173"/>
    <cellStyle name="20 % - Markeringsfarve5 2 2 6 2" xfId="3174"/>
    <cellStyle name="20 % - Markeringsfarve5 2 2 6 2 2" xfId="13492"/>
    <cellStyle name="20 % - Markeringsfarve5 2 2 6 3" xfId="3175"/>
    <cellStyle name="20 % - Markeringsfarve5 2 2 6 3 2" xfId="13493"/>
    <cellStyle name="20 % - Markeringsfarve5 2 2 6 4" xfId="3176"/>
    <cellStyle name="20 % - Markeringsfarve5 2 2 6 4 2" xfId="13494"/>
    <cellStyle name="20 % - Markeringsfarve5 2 2 6 5" xfId="3177"/>
    <cellStyle name="20 % - Markeringsfarve5 2 2 6 5 2" xfId="13495"/>
    <cellStyle name="20 % - Markeringsfarve5 2 2 6 6" xfId="3178"/>
    <cellStyle name="20 % - Markeringsfarve5 2 2 6 6 2" xfId="13496"/>
    <cellStyle name="20 % - Markeringsfarve5 2 2 6 7" xfId="13491"/>
    <cellStyle name="20 % - Markeringsfarve5 2 2 7" xfId="3179"/>
    <cellStyle name="20 % - Markeringsfarve5 2 2 7 2" xfId="3180"/>
    <cellStyle name="20 % - Markeringsfarve5 2 2 7 2 2" xfId="13498"/>
    <cellStyle name="20 % - Markeringsfarve5 2 2 7 3" xfId="3181"/>
    <cellStyle name="20 % - Markeringsfarve5 2 2 7 3 2" xfId="13499"/>
    <cellStyle name="20 % - Markeringsfarve5 2 2 7 4" xfId="3182"/>
    <cellStyle name="20 % - Markeringsfarve5 2 2 7 4 2" xfId="13500"/>
    <cellStyle name="20 % - Markeringsfarve5 2 2 7 5" xfId="3183"/>
    <cellStyle name="20 % - Markeringsfarve5 2 2 7 5 2" xfId="13501"/>
    <cellStyle name="20 % - Markeringsfarve5 2 2 7 6" xfId="3184"/>
    <cellStyle name="20 % - Markeringsfarve5 2 2 7 6 2" xfId="13502"/>
    <cellStyle name="20 % - Markeringsfarve5 2 2 7 7" xfId="13497"/>
    <cellStyle name="20 % - Markeringsfarve5 2 2 8" xfId="3185"/>
    <cellStyle name="20 % - Markeringsfarve5 2 2 8 2" xfId="3186"/>
    <cellStyle name="20 % - Markeringsfarve5 2 2 8 2 2" xfId="13504"/>
    <cellStyle name="20 % - Markeringsfarve5 2 2 8 3" xfId="3187"/>
    <cellStyle name="20 % - Markeringsfarve5 2 2 8 3 2" xfId="13505"/>
    <cellStyle name="20 % - Markeringsfarve5 2 2 8 4" xfId="3188"/>
    <cellStyle name="20 % - Markeringsfarve5 2 2 8 4 2" xfId="13506"/>
    <cellStyle name="20 % - Markeringsfarve5 2 2 8 5" xfId="3189"/>
    <cellStyle name="20 % - Markeringsfarve5 2 2 8 5 2" xfId="13507"/>
    <cellStyle name="20 % - Markeringsfarve5 2 2 8 6" xfId="3190"/>
    <cellStyle name="20 % - Markeringsfarve5 2 2 8 6 2" xfId="13508"/>
    <cellStyle name="20 % - Markeringsfarve5 2 2 8 7" xfId="13503"/>
    <cellStyle name="20 % - Markeringsfarve5 2 2 9" xfId="3191"/>
    <cellStyle name="20 % - Markeringsfarve5 2 2 9 2" xfId="13509"/>
    <cellStyle name="20 % - Markeringsfarve5 2 2_Budget" xfId="3192"/>
    <cellStyle name="20 % - Markeringsfarve5 2 3" xfId="3193"/>
    <cellStyle name="20 % - Markeringsfarve5 2 3 10" xfId="3194"/>
    <cellStyle name="20 % - Markeringsfarve5 2 3 10 2" xfId="13511"/>
    <cellStyle name="20 % - Markeringsfarve5 2 3 11" xfId="3195"/>
    <cellStyle name="20 % - Markeringsfarve5 2 3 11 2" xfId="13512"/>
    <cellStyle name="20 % - Markeringsfarve5 2 3 12" xfId="3196"/>
    <cellStyle name="20 % - Markeringsfarve5 2 3 12 2" xfId="13513"/>
    <cellStyle name="20 % - Markeringsfarve5 2 3 13" xfId="3197"/>
    <cellStyle name="20 % - Markeringsfarve5 2 3 14" xfId="13510"/>
    <cellStyle name="20 % - Markeringsfarve5 2 3 2" xfId="3198"/>
    <cellStyle name="20 % - Markeringsfarve5 2 3 2 10" xfId="3199"/>
    <cellStyle name="20 % - Markeringsfarve5 2 3 2 10 2" xfId="13515"/>
    <cellStyle name="20 % - Markeringsfarve5 2 3 2 11" xfId="3200"/>
    <cellStyle name="20 % - Markeringsfarve5 2 3 2 11 2" xfId="13516"/>
    <cellStyle name="20 % - Markeringsfarve5 2 3 2 12" xfId="13514"/>
    <cellStyle name="20 % - Markeringsfarve5 2 3 2 2" xfId="3201"/>
    <cellStyle name="20 % - Markeringsfarve5 2 3 2 2 10" xfId="3202"/>
    <cellStyle name="20 % - Markeringsfarve5 2 3 2 2 10 2" xfId="13518"/>
    <cellStyle name="20 % - Markeringsfarve5 2 3 2 2 11" xfId="13517"/>
    <cellStyle name="20 % - Markeringsfarve5 2 3 2 2 2" xfId="3203"/>
    <cellStyle name="20 % - Markeringsfarve5 2 3 2 2 2 2" xfId="3204"/>
    <cellStyle name="20 % - Markeringsfarve5 2 3 2 2 2 2 2" xfId="13520"/>
    <cellStyle name="20 % - Markeringsfarve5 2 3 2 2 2 3" xfId="3205"/>
    <cellStyle name="20 % - Markeringsfarve5 2 3 2 2 2 3 2" xfId="13521"/>
    <cellStyle name="20 % - Markeringsfarve5 2 3 2 2 2 4" xfId="3206"/>
    <cellStyle name="20 % - Markeringsfarve5 2 3 2 2 2 4 2" xfId="13522"/>
    <cellStyle name="20 % - Markeringsfarve5 2 3 2 2 2 5" xfId="3207"/>
    <cellStyle name="20 % - Markeringsfarve5 2 3 2 2 2 5 2" xfId="13523"/>
    <cellStyle name="20 % - Markeringsfarve5 2 3 2 2 2 6" xfId="3208"/>
    <cellStyle name="20 % - Markeringsfarve5 2 3 2 2 2 6 2" xfId="13524"/>
    <cellStyle name="20 % - Markeringsfarve5 2 3 2 2 2 7" xfId="13519"/>
    <cellStyle name="20 % - Markeringsfarve5 2 3 2 2 3" xfId="3209"/>
    <cellStyle name="20 % - Markeringsfarve5 2 3 2 2 3 2" xfId="3210"/>
    <cellStyle name="20 % - Markeringsfarve5 2 3 2 2 3 2 2" xfId="13526"/>
    <cellStyle name="20 % - Markeringsfarve5 2 3 2 2 3 3" xfId="3211"/>
    <cellStyle name="20 % - Markeringsfarve5 2 3 2 2 3 3 2" xfId="13527"/>
    <cellStyle name="20 % - Markeringsfarve5 2 3 2 2 3 4" xfId="3212"/>
    <cellStyle name="20 % - Markeringsfarve5 2 3 2 2 3 4 2" xfId="13528"/>
    <cellStyle name="20 % - Markeringsfarve5 2 3 2 2 3 5" xfId="3213"/>
    <cellStyle name="20 % - Markeringsfarve5 2 3 2 2 3 5 2" xfId="13529"/>
    <cellStyle name="20 % - Markeringsfarve5 2 3 2 2 3 6" xfId="3214"/>
    <cellStyle name="20 % - Markeringsfarve5 2 3 2 2 3 6 2" xfId="13530"/>
    <cellStyle name="20 % - Markeringsfarve5 2 3 2 2 3 7" xfId="13525"/>
    <cellStyle name="20 % - Markeringsfarve5 2 3 2 2 4" xfId="3215"/>
    <cellStyle name="20 % - Markeringsfarve5 2 3 2 2 4 2" xfId="3216"/>
    <cellStyle name="20 % - Markeringsfarve5 2 3 2 2 4 2 2" xfId="13532"/>
    <cellStyle name="20 % - Markeringsfarve5 2 3 2 2 4 3" xfId="3217"/>
    <cellStyle name="20 % - Markeringsfarve5 2 3 2 2 4 3 2" xfId="13533"/>
    <cellStyle name="20 % - Markeringsfarve5 2 3 2 2 4 4" xfId="3218"/>
    <cellStyle name="20 % - Markeringsfarve5 2 3 2 2 4 4 2" xfId="13534"/>
    <cellStyle name="20 % - Markeringsfarve5 2 3 2 2 4 5" xfId="3219"/>
    <cellStyle name="20 % - Markeringsfarve5 2 3 2 2 4 5 2" xfId="13535"/>
    <cellStyle name="20 % - Markeringsfarve5 2 3 2 2 4 6" xfId="3220"/>
    <cellStyle name="20 % - Markeringsfarve5 2 3 2 2 4 6 2" xfId="13536"/>
    <cellStyle name="20 % - Markeringsfarve5 2 3 2 2 4 7" xfId="13531"/>
    <cellStyle name="20 % - Markeringsfarve5 2 3 2 2 5" xfId="3221"/>
    <cellStyle name="20 % - Markeringsfarve5 2 3 2 2 5 2" xfId="3222"/>
    <cellStyle name="20 % - Markeringsfarve5 2 3 2 2 5 2 2" xfId="13538"/>
    <cellStyle name="20 % - Markeringsfarve5 2 3 2 2 5 3" xfId="3223"/>
    <cellStyle name="20 % - Markeringsfarve5 2 3 2 2 5 3 2" xfId="13539"/>
    <cellStyle name="20 % - Markeringsfarve5 2 3 2 2 5 4" xfId="3224"/>
    <cellStyle name="20 % - Markeringsfarve5 2 3 2 2 5 4 2" xfId="13540"/>
    <cellStyle name="20 % - Markeringsfarve5 2 3 2 2 5 5" xfId="3225"/>
    <cellStyle name="20 % - Markeringsfarve5 2 3 2 2 5 5 2" xfId="13541"/>
    <cellStyle name="20 % - Markeringsfarve5 2 3 2 2 5 6" xfId="3226"/>
    <cellStyle name="20 % - Markeringsfarve5 2 3 2 2 5 6 2" xfId="13542"/>
    <cellStyle name="20 % - Markeringsfarve5 2 3 2 2 5 7" xfId="13537"/>
    <cellStyle name="20 % - Markeringsfarve5 2 3 2 2 6" xfId="3227"/>
    <cellStyle name="20 % - Markeringsfarve5 2 3 2 2 6 2" xfId="13543"/>
    <cellStyle name="20 % - Markeringsfarve5 2 3 2 2 7" xfId="3228"/>
    <cellStyle name="20 % - Markeringsfarve5 2 3 2 2 7 2" xfId="13544"/>
    <cellStyle name="20 % - Markeringsfarve5 2 3 2 2 8" xfId="3229"/>
    <cellStyle name="20 % - Markeringsfarve5 2 3 2 2 8 2" xfId="13545"/>
    <cellStyle name="20 % - Markeringsfarve5 2 3 2 2 9" xfId="3230"/>
    <cellStyle name="20 % - Markeringsfarve5 2 3 2 2 9 2" xfId="13546"/>
    <cellStyle name="20 % - Markeringsfarve5 2 3 2 3" xfId="3231"/>
    <cellStyle name="20 % - Markeringsfarve5 2 3 2 3 2" xfId="3232"/>
    <cellStyle name="20 % - Markeringsfarve5 2 3 2 3 2 2" xfId="13548"/>
    <cellStyle name="20 % - Markeringsfarve5 2 3 2 3 3" xfId="3233"/>
    <cellStyle name="20 % - Markeringsfarve5 2 3 2 3 3 2" xfId="13549"/>
    <cellStyle name="20 % - Markeringsfarve5 2 3 2 3 4" xfId="3234"/>
    <cellStyle name="20 % - Markeringsfarve5 2 3 2 3 4 2" xfId="13550"/>
    <cellStyle name="20 % - Markeringsfarve5 2 3 2 3 5" xfId="3235"/>
    <cellStyle name="20 % - Markeringsfarve5 2 3 2 3 5 2" xfId="13551"/>
    <cellStyle name="20 % - Markeringsfarve5 2 3 2 3 6" xfId="3236"/>
    <cellStyle name="20 % - Markeringsfarve5 2 3 2 3 6 2" xfId="13552"/>
    <cellStyle name="20 % - Markeringsfarve5 2 3 2 3 7" xfId="13547"/>
    <cellStyle name="20 % - Markeringsfarve5 2 3 2 4" xfId="3237"/>
    <cellStyle name="20 % - Markeringsfarve5 2 3 2 4 2" xfId="3238"/>
    <cellStyle name="20 % - Markeringsfarve5 2 3 2 4 2 2" xfId="13554"/>
    <cellStyle name="20 % - Markeringsfarve5 2 3 2 4 3" xfId="3239"/>
    <cellStyle name="20 % - Markeringsfarve5 2 3 2 4 3 2" xfId="13555"/>
    <cellStyle name="20 % - Markeringsfarve5 2 3 2 4 4" xfId="3240"/>
    <cellStyle name="20 % - Markeringsfarve5 2 3 2 4 4 2" xfId="13556"/>
    <cellStyle name="20 % - Markeringsfarve5 2 3 2 4 5" xfId="3241"/>
    <cellStyle name="20 % - Markeringsfarve5 2 3 2 4 5 2" xfId="13557"/>
    <cellStyle name="20 % - Markeringsfarve5 2 3 2 4 6" xfId="3242"/>
    <cellStyle name="20 % - Markeringsfarve5 2 3 2 4 6 2" xfId="13558"/>
    <cellStyle name="20 % - Markeringsfarve5 2 3 2 4 7" xfId="13553"/>
    <cellStyle name="20 % - Markeringsfarve5 2 3 2 5" xfId="3243"/>
    <cellStyle name="20 % - Markeringsfarve5 2 3 2 5 2" xfId="3244"/>
    <cellStyle name="20 % - Markeringsfarve5 2 3 2 5 2 2" xfId="13560"/>
    <cellStyle name="20 % - Markeringsfarve5 2 3 2 5 3" xfId="3245"/>
    <cellStyle name="20 % - Markeringsfarve5 2 3 2 5 3 2" xfId="13561"/>
    <cellStyle name="20 % - Markeringsfarve5 2 3 2 5 4" xfId="3246"/>
    <cellStyle name="20 % - Markeringsfarve5 2 3 2 5 4 2" xfId="13562"/>
    <cellStyle name="20 % - Markeringsfarve5 2 3 2 5 5" xfId="3247"/>
    <cellStyle name="20 % - Markeringsfarve5 2 3 2 5 5 2" xfId="13563"/>
    <cellStyle name="20 % - Markeringsfarve5 2 3 2 5 6" xfId="3248"/>
    <cellStyle name="20 % - Markeringsfarve5 2 3 2 5 6 2" xfId="13564"/>
    <cellStyle name="20 % - Markeringsfarve5 2 3 2 5 7" xfId="13559"/>
    <cellStyle name="20 % - Markeringsfarve5 2 3 2 6" xfId="3249"/>
    <cellStyle name="20 % - Markeringsfarve5 2 3 2 6 2" xfId="3250"/>
    <cellStyle name="20 % - Markeringsfarve5 2 3 2 6 2 2" xfId="13566"/>
    <cellStyle name="20 % - Markeringsfarve5 2 3 2 6 3" xfId="3251"/>
    <cellStyle name="20 % - Markeringsfarve5 2 3 2 6 3 2" xfId="13567"/>
    <cellStyle name="20 % - Markeringsfarve5 2 3 2 6 4" xfId="3252"/>
    <cellStyle name="20 % - Markeringsfarve5 2 3 2 6 4 2" xfId="13568"/>
    <cellStyle name="20 % - Markeringsfarve5 2 3 2 6 5" xfId="3253"/>
    <cellStyle name="20 % - Markeringsfarve5 2 3 2 6 5 2" xfId="13569"/>
    <cellStyle name="20 % - Markeringsfarve5 2 3 2 6 6" xfId="3254"/>
    <cellStyle name="20 % - Markeringsfarve5 2 3 2 6 6 2" xfId="13570"/>
    <cellStyle name="20 % - Markeringsfarve5 2 3 2 6 7" xfId="13565"/>
    <cellStyle name="20 % - Markeringsfarve5 2 3 2 7" xfId="3255"/>
    <cellStyle name="20 % - Markeringsfarve5 2 3 2 7 2" xfId="13571"/>
    <cellStyle name="20 % - Markeringsfarve5 2 3 2 8" xfId="3256"/>
    <cellStyle name="20 % - Markeringsfarve5 2 3 2 8 2" xfId="13572"/>
    <cellStyle name="20 % - Markeringsfarve5 2 3 2 9" xfId="3257"/>
    <cellStyle name="20 % - Markeringsfarve5 2 3 2 9 2" xfId="13573"/>
    <cellStyle name="20 % - Markeringsfarve5 2 3 3" xfId="3258"/>
    <cellStyle name="20 % - Markeringsfarve5 2 3 3 10" xfId="3259"/>
    <cellStyle name="20 % - Markeringsfarve5 2 3 3 10 2" xfId="13575"/>
    <cellStyle name="20 % - Markeringsfarve5 2 3 3 11" xfId="13574"/>
    <cellStyle name="20 % - Markeringsfarve5 2 3 3 2" xfId="3260"/>
    <cellStyle name="20 % - Markeringsfarve5 2 3 3 2 2" xfId="3261"/>
    <cellStyle name="20 % - Markeringsfarve5 2 3 3 2 2 2" xfId="13577"/>
    <cellStyle name="20 % - Markeringsfarve5 2 3 3 2 3" xfId="3262"/>
    <cellStyle name="20 % - Markeringsfarve5 2 3 3 2 3 2" xfId="13578"/>
    <cellStyle name="20 % - Markeringsfarve5 2 3 3 2 4" xfId="3263"/>
    <cellStyle name="20 % - Markeringsfarve5 2 3 3 2 4 2" xfId="13579"/>
    <cellStyle name="20 % - Markeringsfarve5 2 3 3 2 5" xfId="3264"/>
    <cellStyle name="20 % - Markeringsfarve5 2 3 3 2 5 2" xfId="13580"/>
    <cellStyle name="20 % - Markeringsfarve5 2 3 3 2 6" xfId="3265"/>
    <cellStyle name="20 % - Markeringsfarve5 2 3 3 2 6 2" xfId="13581"/>
    <cellStyle name="20 % - Markeringsfarve5 2 3 3 2 7" xfId="13576"/>
    <cellStyle name="20 % - Markeringsfarve5 2 3 3 3" xfId="3266"/>
    <cellStyle name="20 % - Markeringsfarve5 2 3 3 3 2" xfId="3267"/>
    <cellStyle name="20 % - Markeringsfarve5 2 3 3 3 2 2" xfId="13583"/>
    <cellStyle name="20 % - Markeringsfarve5 2 3 3 3 3" xfId="3268"/>
    <cellStyle name="20 % - Markeringsfarve5 2 3 3 3 3 2" xfId="13584"/>
    <cellStyle name="20 % - Markeringsfarve5 2 3 3 3 4" xfId="3269"/>
    <cellStyle name="20 % - Markeringsfarve5 2 3 3 3 4 2" xfId="13585"/>
    <cellStyle name="20 % - Markeringsfarve5 2 3 3 3 5" xfId="3270"/>
    <cellStyle name="20 % - Markeringsfarve5 2 3 3 3 5 2" xfId="13586"/>
    <cellStyle name="20 % - Markeringsfarve5 2 3 3 3 6" xfId="3271"/>
    <cellStyle name="20 % - Markeringsfarve5 2 3 3 3 6 2" xfId="13587"/>
    <cellStyle name="20 % - Markeringsfarve5 2 3 3 3 7" xfId="13582"/>
    <cellStyle name="20 % - Markeringsfarve5 2 3 3 4" xfId="3272"/>
    <cellStyle name="20 % - Markeringsfarve5 2 3 3 4 2" xfId="3273"/>
    <cellStyle name="20 % - Markeringsfarve5 2 3 3 4 2 2" xfId="13589"/>
    <cellStyle name="20 % - Markeringsfarve5 2 3 3 4 3" xfId="3274"/>
    <cellStyle name="20 % - Markeringsfarve5 2 3 3 4 3 2" xfId="13590"/>
    <cellStyle name="20 % - Markeringsfarve5 2 3 3 4 4" xfId="3275"/>
    <cellStyle name="20 % - Markeringsfarve5 2 3 3 4 4 2" xfId="13591"/>
    <cellStyle name="20 % - Markeringsfarve5 2 3 3 4 5" xfId="3276"/>
    <cellStyle name="20 % - Markeringsfarve5 2 3 3 4 5 2" xfId="13592"/>
    <cellStyle name="20 % - Markeringsfarve5 2 3 3 4 6" xfId="3277"/>
    <cellStyle name="20 % - Markeringsfarve5 2 3 3 4 6 2" xfId="13593"/>
    <cellStyle name="20 % - Markeringsfarve5 2 3 3 4 7" xfId="13588"/>
    <cellStyle name="20 % - Markeringsfarve5 2 3 3 5" xfId="3278"/>
    <cellStyle name="20 % - Markeringsfarve5 2 3 3 5 2" xfId="3279"/>
    <cellStyle name="20 % - Markeringsfarve5 2 3 3 5 2 2" xfId="13595"/>
    <cellStyle name="20 % - Markeringsfarve5 2 3 3 5 3" xfId="3280"/>
    <cellStyle name="20 % - Markeringsfarve5 2 3 3 5 3 2" xfId="13596"/>
    <cellStyle name="20 % - Markeringsfarve5 2 3 3 5 4" xfId="3281"/>
    <cellStyle name="20 % - Markeringsfarve5 2 3 3 5 4 2" xfId="13597"/>
    <cellStyle name="20 % - Markeringsfarve5 2 3 3 5 5" xfId="3282"/>
    <cellStyle name="20 % - Markeringsfarve5 2 3 3 5 5 2" xfId="13598"/>
    <cellStyle name="20 % - Markeringsfarve5 2 3 3 5 6" xfId="3283"/>
    <cellStyle name="20 % - Markeringsfarve5 2 3 3 5 6 2" xfId="13599"/>
    <cellStyle name="20 % - Markeringsfarve5 2 3 3 5 7" xfId="13594"/>
    <cellStyle name="20 % - Markeringsfarve5 2 3 3 6" xfId="3284"/>
    <cellStyle name="20 % - Markeringsfarve5 2 3 3 6 2" xfId="13600"/>
    <cellStyle name="20 % - Markeringsfarve5 2 3 3 7" xfId="3285"/>
    <cellStyle name="20 % - Markeringsfarve5 2 3 3 7 2" xfId="13601"/>
    <cellStyle name="20 % - Markeringsfarve5 2 3 3 8" xfId="3286"/>
    <cellStyle name="20 % - Markeringsfarve5 2 3 3 8 2" xfId="13602"/>
    <cellStyle name="20 % - Markeringsfarve5 2 3 3 9" xfId="3287"/>
    <cellStyle name="20 % - Markeringsfarve5 2 3 3 9 2" xfId="13603"/>
    <cellStyle name="20 % - Markeringsfarve5 2 3 4" xfId="3288"/>
    <cellStyle name="20 % - Markeringsfarve5 2 3 4 2" xfId="3289"/>
    <cellStyle name="20 % - Markeringsfarve5 2 3 4 2 2" xfId="13605"/>
    <cellStyle name="20 % - Markeringsfarve5 2 3 4 3" xfId="3290"/>
    <cellStyle name="20 % - Markeringsfarve5 2 3 4 3 2" xfId="13606"/>
    <cellStyle name="20 % - Markeringsfarve5 2 3 4 4" xfId="3291"/>
    <cellStyle name="20 % - Markeringsfarve5 2 3 4 4 2" xfId="13607"/>
    <cellStyle name="20 % - Markeringsfarve5 2 3 4 5" xfId="3292"/>
    <cellStyle name="20 % - Markeringsfarve5 2 3 4 5 2" xfId="13608"/>
    <cellStyle name="20 % - Markeringsfarve5 2 3 4 6" xfId="3293"/>
    <cellStyle name="20 % - Markeringsfarve5 2 3 4 6 2" xfId="13609"/>
    <cellStyle name="20 % - Markeringsfarve5 2 3 4 7" xfId="13604"/>
    <cellStyle name="20 % - Markeringsfarve5 2 3 5" xfId="3294"/>
    <cellStyle name="20 % - Markeringsfarve5 2 3 5 2" xfId="3295"/>
    <cellStyle name="20 % - Markeringsfarve5 2 3 5 2 2" xfId="13611"/>
    <cellStyle name="20 % - Markeringsfarve5 2 3 5 3" xfId="3296"/>
    <cellStyle name="20 % - Markeringsfarve5 2 3 5 3 2" xfId="13612"/>
    <cellStyle name="20 % - Markeringsfarve5 2 3 5 4" xfId="3297"/>
    <cellStyle name="20 % - Markeringsfarve5 2 3 5 4 2" xfId="13613"/>
    <cellStyle name="20 % - Markeringsfarve5 2 3 5 5" xfId="3298"/>
    <cellStyle name="20 % - Markeringsfarve5 2 3 5 5 2" xfId="13614"/>
    <cellStyle name="20 % - Markeringsfarve5 2 3 5 6" xfId="3299"/>
    <cellStyle name="20 % - Markeringsfarve5 2 3 5 6 2" xfId="13615"/>
    <cellStyle name="20 % - Markeringsfarve5 2 3 5 7" xfId="13610"/>
    <cellStyle name="20 % - Markeringsfarve5 2 3 6" xfId="3300"/>
    <cellStyle name="20 % - Markeringsfarve5 2 3 6 2" xfId="3301"/>
    <cellStyle name="20 % - Markeringsfarve5 2 3 6 2 2" xfId="13617"/>
    <cellStyle name="20 % - Markeringsfarve5 2 3 6 3" xfId="3302"/>
    <cellStyle name="20 % - Markeringsfarve5 2 3 6 3 2" xfId="13618"/>
    <cellStyle name="20 % - Markeringsfarve5 2 3 6 4" xfId="3303"/>
    <cellStyle name="20 % - Markeringsfarve5 2 3 6 4 2" xfId="13619"/>
    <cellStyle name="20 % - Markeringsfarve5 2 3 6 5" xfId="3304"/>
    <cellStyle name="20 % - Markeringsfarve5 2 3 6 5 2" xfId="13620"/>
    <cellStyle name="20 % - Markeringsfarve5 2 3 6 6" xfId="3305"/>
    <cellStyle name="20 % - Markeringsfarve5 2 3 6 6 2" xfId="13621"/>
    <cellStyle name="20 % - Markeringsfarve5 2 3 6 7" xfId="13616"/>
    <cellStyle name="20 % - Markeringsfarve5 2 3 7" xfId="3306"/>
    <cellStyle name="20 % - Markeringsfarve5 2 3 7 2" xfId="3307"/>
    <cellStyle name="20 % - Markeringsfarve5 2 3 7 2 2" xfId="13623"/>
    <cellStyle name="20 % - Markeringsfarve5 2 3 7 3" xfId="3308"/>
    <cellStyle name="20 % - Markeringsfarve5 2 3 7 3 2" xfId="13624"/>
    <cellStyle name="20 % - Markeringsfarve5 2 3 7 4" xfId="3309"/>
    <cellStyle name="20 % - Markeringsfarve5 2 3 7 4 2" xfId="13625"/>
    <cellStyle name="20 % - Markeringsfarve5 2 3 7 5" xfId="3310"/>
    <cellStyle name="20 % - Markeringsfarve5 2 3 7 5 2" xfId="13626"/>
    <cellStyle name="20 % - Markeringsfarve5 2 3 7 6" xfId="3311"/>
    <cellStyle name="20 % - Markeringsfarve5 2 3 7 6 2" xfId="13627"/>
    <cellStyle name="20 % - Markeringsfarve5 2 3 7 7" xfId="13622"/>
    <cellStyle name="20 % - Markeringsfarve5 2 3 8" xfId="3312"/>
    <cellStyle name="20 % - Markeringsfarve5 2 3 8 2" xfId="13628"/>
    <cellStyle name="20 % - Markeringsfarve5 2 3 9" xfId="3313"/>
    <cellStyle name="20 % - Markeringsfarve5 2 3 9 2" xfId="13629"/>
    <cellStyle name="20 % - Markeringsfarve5 2 4" xfId="3314"/>
    <cellStyle name="20 % - Markeringsfarve5 2 4 10" xfId="3315"/>
    <cellStyle name="20 % - Markeringsfarve5 2 4 10 2" xfId="13631"/>
    <cellStyle name="20 % - Markeringsfarve5 2 4 11" xfId="3316"/>
    <cellStyle name="20 % - Markeringsfarve5 2 4 11 2" xfId="13632"/>
    <cellStyle name="20 % - Markeringsfarve5 2 4 12" xfId="13630"/>
    <cellStyle name="20 % - Markeringsfarve5 2 4 2" xfId="3317"/>
    <cellStyle name="20 % - Markeringsfarve5 2 4 2 10" xfId="3318"/>
    <cellStyle name="20 % - Markeringsfarve5 2 4 2 10 2" xfId="13634"/>
    <cellStyle name="20 % - Markeringsfarve5 2 4 2 11" xfId="13633"/>
    <cellStyle name="20 % - Markeringsfarve5 2 4 2 2" xfId="3319"/>
    <cellStyle name="20 % - Markeringsfarve5 2 4 2 2 10" xfId="13635"/>
    <cellStyle name="20 % - Markeringsfarve5 2 4 2 2 2" xfId="3320"/>
    <cellStyle name="20 % - Markeringsfarve5 2 4 2 2 2 2" xfId="3321"/>
    <cellStyle name="20 % - Markeringsfarve5 2 4 2 2 2 2 2" xfId="13637"/>
    <cellStyle name="20 % - Markeringsfarve5 2 4 2 2 2 3" xfId="3322"/>
    <cellStyle name="20 % - Markeringsfarve5 2 4 2 2 2 3 2" xfId="13638"/>
    <cellStyle name="20 % - Markeringsfarve5 2 4 2 2 2 4" xfId="3323"/>
    <cellStyle name="20 % - Markeringsfarve5 2 4 2 2 2 4 2" xfId="13639"/>
    <cellStyle name="20 % - Markeringsfarve5 2 4 2 2 2 5" xfId="3324"/>
    <cellStyle name="20 % - Markeringsfarve5 2 4 2 2 2 5 2" xfId="13640"/>
    <cellStyle name="20 % - Markeringsfarve5 2 4 2 2 2 6" xfId="3325"/>
    <cellStyle name="20 % - Markeringsfarve5 2 4 2 2 2 6 2" xfId="13641"/>
    <cellStyle name="20 % - Markeringsfarve5 2 4 2 2 2 7" xfId="13636"/>
    <cellStyle name="20 % - Markeringsfarve5 2 4 2 2 3" xfId="3326"/>
    <cellStyle name="20 % - Markeringsfarve5 2 4 2 2 3 2" xfId="3327"/>
    <cellStyle name="20 % - Markeringsfarve5 2 4 2 2 3 2 2" xfId="13643"/>
    <cellStyle name="20 % - Markeringsfarve5 2 4 2 2 3 3" xfId="3328"/>
    <cellStyle name="20 % - Markeringsfarve5 2 4 2 2 3 3 2" xfId="13644"/>
    <cellStyle name="20 % - Markeringsfarve5 2 4 2 2 3 4" xfId="3329"/>
    <cellStyle name="20 % - Markeringsfarve5 2 4 2 2 3 4 2" xfId="13645"/>
    <cellStyle name="20 % - Markeringsfarve5 2 4 2 2 3 5" xfId="3330"/>
    <cellStyle name="20 % - Markeringsfarve5 2 4 2 2 3 5 2" xfId="13646"/>
    <cellStyle name="20 % - Markeringsfarve5 2 4 2 2 3 6" xfId="3331"/>
    <cellStyle name="20 % - Markeringsfarve5 2 4 2 2 3 6 2" xfId="13647"/>
    <cellStyle name="20 % - Markeringsfarve5 2 4 2 2 3 7" xfId="13642"/>
    <cellStyle name="20 % - Markeringsfarve5 2 4 2 2 4" xfId="3332"/>
    <cellStyle name="20 % - Markeringsfarve5 2 4 2 2 4 2" xfId="3333"/>
    <cellStyle name="20 % - Markeringsfarve5 2 4 2 2 4 2 2" xfId="13649"/>
    <cellStyle name="20 % - Markeringsfarve5 2 4 2 2 4 3" xfId="3334"/>
    <cellStyle name="20 % - Markeringsfarve5 2 4 2 2 4 3 2" xfId="13650"/>
    <cellStyle name="20 % - Markeringsfarve5 2 4 2 2 4 4" xfId="3335"/>
    <cellStyle name="20 % - Markeringsfarve5 2 4 2 2 4 4 2" xfId="13651"/>
    <cellStyle name="20 % - Markeringsfarve5 2 4 2 2 4 5" xfId="3336"/>
    <cellStyle name="20 % - Markeringsfarve5 2 4 2 2 4 5 2" xfId="13652"/>
    <cellStyle name="20 % - Markeringsfarve5 2 4 2 2 4 6" xfId="3337"/>
    <cellStyle name="20 % - Markeringsfarve5 2 4 2 2 4 6 2" xfId="13653"/>
    <cellStyle name="20 % - Markeringsfarve5 2 4 2 2 4 7" xfId="13648"/>
    <cellStyle name="20 % - Markeringsfarve5 2 4 2 2 5" xfId="3338"/>
    <cellStyle name="20 % - Markeringsfarve5 2 4 2 2 5 2" xfId="13654"/>
    <cellStyle name="20 % - Markeringsfarve5 2 4 2 2 6" xfId="3339"/>
    <cellStyle name="20 % - Markeringsfarve5 2 4 2 2 6 2" xfId="13655"/>
    <cellStyle name="20 % - Markeringsfarve5 2 4 2 2 7" xfId="3340"/>
    <cellStyle name="20 % - Markeringsfarve5 2 4 2 2 7 2" xfId="13656"/>
    <cellStyle name="20 % - Markeringsfarve5 2 4 2 2 8" xfId="3341"/>
    <cellStyle name="20 % - Markeringsfarve5 2 4 2 2 8 2" xfId="13657"/>
    <cellStyle name="20 % - Markeringsfarve5 2 4 2 2 9" xfId="3342"/>
    <cellStyle name="20 % - Markeringsfarve5 2 4 2 2 9 2" xfId="13658"/>
    <cellStyle name="20 % - Markeringsfarve5 2 4 2 3" xfId="3343"/>
    <cellStyle name="20 % - Markeringsfarve5 2 4 2 3 2" xfId="3344"/>
    <cellStyle name="20 % - Markeringsfarve5 2 4 2 3 2 2" xfId="13660"/>
    <cellStyle name="20 % - Markeringsfarve5 2 4 2 3 3" xfId="3345"/>
    <cellStyle name="20 % - Markeringsfarve5 2 4 2 3 3 2" xfId="13661"/>
    <cellStyle name="20 % - Markeringsfarve5 2 4 2 3 4" xfId="3346"/>
    <cellStyle name="20 % - Markeringsfarve5 2 4 2 3 4 2" xfId="13662"/>
    <cellStyle name="20 % - Markeringsfarve5 2 4 2 3 5" xfId="3347"/>
    <cellStyle name="20 % - Markeringsfarve5 2 4 2 3 5 2" xfId="13663"/>
    <cellStyle name="20 % - Markeringsfarve5 2 4 2 3 6" xfId="3348"/>
    <cellStyle name="20 % - Markeringsfarve5 2 4 2 3 6 2" xfId="13664"/>
    <cellStyle name="20 % - Markeringsfarve5 2 4 2 3 7" xfId="13659"/>
    <cellStyle name="20 % - Markeringsfarve5 2 4 2 4" xfId="3349"/>
    <cellStyle name="20 % - Markeringsfarve5 2 4 2 4 2" xfId="3350"/>
    <cellStyle name="20 % - Markeringsfarve5 2 4 2 4 2 2" xfId="13666"/>
    <cellStyle name="20 % - Markeringsfarve5 2 4 2 4 3" xfId="3351"/>
    <cellStyle name="20 % - Markeringsfarve5 2 4 2 4 3 2" xfId="13667"/>
    <cellStyle name="20 % - Markeringsfarve5 2 4 2 4 4" xfId="3352"/>
    <cellStyle name="20 % - Markeringsfarve5 2 4 2 4 4 2" xfId="13668"/>
    <cellStyle name="20 % - Markeringsfarve5 2 4 2 4 5" xfId="3353"/>
    <cellStyle name="20 % - Markeringsfarve5 2 4 2 4 5 2" xfId="13669"/>
    <cellStyle name="20 % - Markeringsfarve5 2 4 2 4 6" xfId="3354"/>
    <cellStyle name="20 % - Markeringsfarve5 2 4 2 4 6 2" xfId="13670"/>
    <cellStyle name="20 % - Markeringsfarve5 2 4 2 4 7" xfId="13665"/>
    <cellStyle name="20 % - Markeringsfarve5 2 4 2 5" xfId="3355"/>
    <cellStyle name="20 % - Markeringsfarve5 2 4 2 5 2" xfId="3356"/>
    <cellStyle name="20 % - Markeringsfarve5 2 4 2 5 2 2" xfId="13672"/>
    <cellStyle name="20 % - Markeringsfarve5 2 4 2 5 3" xfId="3357"/>
    <cellStyle name="20 % - Markeringsfarve5 2 4 2 5 3 2" xfId="13673"/>
    <cellStyle name="20 % - Markeringsfarve5 2 4 2 5 4" xfId="3358"/>
    <cellStyle name="20 % - Markeringsfarve5 2 4 2 5 4 2" xfId="13674"/>
    <cellStyle name="20 % - Markeringsfarve5 2 4 2 5 5" xfId="3359"/>
    <cellStyle name="20 % - Markeringsfarve5 2 4 2 5 5 2" xfId="13675"/>
    <cellStyle name="20 % - Markeringsfarve5 2 4 2 5 6" xfId="3360"/>
    <cellStyle name="20 % - Markeringsfarve5 2 4 2 5 6 2" xfId="13676"/>
    <cellStyle name="20 % - Markeringsfarve5 2 4 2 5 7" xfId="13671"/>
    <cellStyle name="20 % - Markeringsfarve5 2 4 2 6" xfId="3361"/>
    <cellStyle name="20 % - Markeringsfarve5 2 4 2 6 2" xfId="13677"/>
    <cellStyle name="20 % - Markeringsfarve5 2 4 2 7" xfId="3362"/>
    <cellStyle name="20 % - Markeringsfarve5 2 4 2 7 2" xfId="13678"/>
    <cellStyle name="20 % - Markeringsfarve5 2 4 2 8" xfId="3363"/>
    <cellStyle name="20 % - Markeringsfarve5 2 4 2 8 2" xfId="13679"/>
    <cellStyle name="20 % - Markeringsfarve5 2 4 2 9" xfId="3364"/>
    <cellStyle name="20 % - Markeringsfarve5 2 4 2 9 2" xfId="13680"/>
    <cellStyle name="20 % - Markeringsfarve5 2 4 3" xfId="3365"/>
    <cellStyle name="20 % - Markeringsfarve5 2 4 3 10" xfId="13681"/>
    <cellStyle name="20 % - Markeringsfarve5 2 4 3 2" xfId="3366"/>
    <cellStyle name="20 % - Markeringsfarve5 2 4 3 2 2" xfId="3367"/>
    <cellStyle name="20 % - Markeringsfarve5 2 4 3 2 2 2" xfId="13683"/>
    <cellStyle name="20 % - Markeringsfarve5 2 4 3 2 3" xfId="3368"/>
    <cellStyle name="20 % - Markeringsfarve5 2 4 3 2 3 2" xfId="13684"/>
    <cellStyle name="20 % - Markeringsfarve5 2 4 3 2 4" xfId="3369"/>
    <cellStyle name="20 % - Markeringsfarve5 2 4 3 2 4 2" xfId="13685"/>
    <cellStyle name="20 % - Markeringsfarve5 2 4 3 2 5" xfId="3370"/>
    <cellStyle name="20 % - Markeringsfarve5 2 4 3 2 5 2" xfId="13686"/>
    <cellStyle name="20 % - Markeringsfarve5 2 4 3 2 6" xfId="3371"/>
    <cellStyle name="20 % - Markeringsfarve5 2 4 3 2 6 2" xfId="13687"/>
    <cellStyle name="20 % - Markeringsfarve5 2 4 3 2 7" xfId="13682"/>
    <cellStyle name="20 % - Markeringsfarve5 2 4 3 3" xfId="3372"/>
    <cellStyle name="20 % - Markeringsfarve5 2 4 3 3 2" xfId="3373"/>
    <cellStyle name="20 % - Markeringsfarve5 2 4 3 3 2 2" xfId="13689"/>
    <cellStyle name="20 % - Markeringsfarve5 2 4 3 3 3" xfId="3374"/>
    <cellStyle name="20 % - Markeringsfarve5 2 4 3 3 3 2" xfId="13690"/>
    <cellStyle name="20 % - Markeringsfarve5 2 4 3 3 4" xfId="3375"/>
    <cellStyle name="20 % - Markeringsfarve5 2 4 3 3 4 2" xfId="13691"/>
    <cellStyle name="20 % - Markeringsfarve5 2 4 3 3 5" xfId="3376"/>
    <cellStyle name="20 % - Markeringsfarve5 2 4 3 3 5 2" xfId="13692"/>
    <cellStyle name="20 % - Markeringsfarve5 2 4 3 3 6" xfId="3377"/>
    <cellStyle name="20 % - Markeringsfarve5 2 4 3 3 6 2" xfId="13693"/>
    <cellStyle name="20 % - Markeringsfarve5 2 4 3 3 7" xfId="13688"/>
    <cellStyle name="20 % - Markeringsfarve5 2 4 3 4" xfId="3378"/>
    <cellStyle name="20 % - Markeringsfarve5 2 4 3 4 2" xfId="3379"/>
    <cellStyle name="20 % - Markeringsfarve5 2 4 3 4 2 2" xfId="13695"/>
    <cellStyle name="20 % - Markeringsfarve5 2 4 3 4 3" xfId="3380"/>
    <cellStyle name="20 % - Markeringsfarve5 2 4 3 4 3 2" xfId="13696"/>
    <cellStyle name="20 % - Markeringsfarve5 2 4 3 4 4" xfId="3381"/>
    <cellStyle name="20 % - Markeringsfarve5 2 4 3 4 4 2" xfId="13697"/>
    <cellStyle name="20 % - Markeringsfarve5 2 4 3 4 5" xfId="3382"/>
    <cellStyle name="20 % - Markeringsfarve5 2 4 3 4 5 2" xfId="13698"/>
    <cellStyle name="20 % - Markeringsfarve5 2 4 3 4 6" xfId="3383"/>
    <cellStyle name="20 % - Markeringsfarve5 2 4 3 4 6 2" xfId="13699"/>
    <cellStyle name="20 % - Markeringsfarve5 2 4 3 4 7" xfId="13694"/>
    <cellStyle name="20 % - Markeringsfarve5 2 4 3 5" xfId="3384"/>
    <cellStyle name="20 % - Markeringsfarve5 2 4 3 5 2" xfId="13700"/>
    <cellStyle name="20 % - Markeringsfarve5 2 4 3 6" xfId="3385"/>
    <cellStyle name="20 % - Markeringsfarve5 2 4 3 6 2" xfId="13701"/>
    <cellStyle name="20 % - Markeringsfarve5 2 4 3 7" xfId="3386"/>
    <cellStyle name="20 % - Markeringsfarve5 2 4 3 7 2" xfId="13702"/>
    <cellStyle name="20 % - Markeringsfarve5 2 4 3 8" xfId="3387"/>
    <cellStyle name="20 % - Markeringsfarve5 2 4 3 8 2" xfId="13703"/>
    <cellStyle name="20 % - Markeringsfarve5 2 4 3 9" xfId="3388"/>
    <cellStyle name="20 % - Markeringsfarve5 2 4 3 9 2" xfId="13704"/>
    <cellStyle name="20 % - Markeringsfarve5 2 4 4" xfId="3389"/>
    <cellStyle name="20 % - Markeringsfarve5 2 4 4 2" xfId="3390"/>
    <cellStyle name="20 % - Markeringsfarve5 2 4 4 2 2" xfId="13706"/>
    <cellStyle name="20 % - Markeringsfarve5 2 4 4 3" xfId="3391"/>
    <cellStyle name="20 % - Markeringsfarve5 2 4 4 3 2" xfId="13707"/>
    <cellStyle name="20 % - Markeringsfarve5 2 4 4 4" xfId="3392"/>
    <cellStyle name="20 % - Markeringsfarve5 2 4 4 4 2" xfId="13708"/>
    <cellStyle name="20 % - Markeringsfarve5 2 4 4 5" xfId="3393"/>
    <cellStyle name="20 % - Markeringsfarve5 2 4 4 5 2" xfId="13709"/>
    <cellStyle name="20 % - Markeringsfarve5 2 4 4 6" xfId="3394"/>
    <cellStyle name="20 % - Markeringsfarve5 2 4 4 6 2" xfId="13710"/>
    <cellStyle name="20 % - Markeringsfarve5 2 4 4 7" xfId="13705"/>
    <cellStyle name="20 % - Markeringsfarve5 2 4 5" xfId="3395"/>
    <cellStyle name="20 % - Markeringsfarve5 2 4 5 2" xfId="3396"/>
    <cellStyle name="20 % - Markeringsfarve5 2 4 5 2 2" xfId="13712"/>
    <cellStyle name="20 % - Markeringsfarve5 2 4 5 3" xfId="3397"/>
    <cellStyle name="20 % - Markeringsfarve5 2 4 5 3 2" xfId="13713"/>
    <cellStyle name="20 % - Markeringsfarve5 2 4 5 4" xfId="3398"/>
    <cellStyle name="20 % - Markeringsfarve5 2 4 5 4 2" xfId="13714"/>
    <cellStyle name="20 % - Markeringsfarve5 2 4 5 5" xfId="3399"/>
    <cellStyle name="20 % - Markeringsfarve5 2 4 5 5 2" xfId="13715"/>
    <cellStyle name="20 % - Markeringsfarve5 2 4 5 6" xfId="3400"/>
    <cellStyle name="20 % - Markeringsfarve5 2 4 5 6 2" xfId="13716"/>
    <cellStyle name="20 % - Markeringsfarve5 2 4 5 7" xfId="13711"/>
    <cellStyle name="20 % - Markeringsfarve5 2 4 6" xfId="3401"/>
    <cellStyle name="20 % - Markeringsfarve5 2 4 6 2" xfId="3402"/>
    <cellStyle name="20 % - Markeringsfarve5 2 4 6 2 2" xfId="13718"/>
    <cellStyle name="20 % - Markeringsfarve5 2 4 6 3" xfId="3403"/>
    <cellStyle name="20 % - Markeringsfarve5 2 4 6 3 2" xfId="13719"/>
    <cellStyle name="20 % - Markeringsfarve5 2 4 6 4" xfId="3404"/>
    <cellStyle name="20 % - Markeringsfarve5 2 4 6 4 2" xfId="13720"/>
    <cellStyle name="20 % - Markeringsfarve5 2 4 6 5" xfId="3405"/>
    <cellStyle name="20 % - Markeringsfarve5 2 4 6 5 2" xfId="13721"/>
    <cellStyle name="20 % - Markeringsfarve5 2 4 6 6" xfId="3406"/>
    <cellStyle name="20 % - Markeringsfarve5 2 4 6 6 2" xfId="13722"/>
    <cellStyle name="20 % - Markeringsfarve5 2 4 6 7" xfId="13717"/>
    <cellStyle name="20 % - Markeringsfarve5 2 4 7" xfId="3407"/>
    <cellStyle name="20 % - Markeringsfarve5 2 4 7 2" xfId="13723"/>
    <cellStyle name="20 % - Markeringsfarve5 2 4 8" xfId="3408"/>
    <cellStyle name="20 % - Markeringsfarve5 2 4 8 2" xfId="13724"/>
    <cellStyle name="20 % - Markeringsfarve5 2 4 9" xfId="3409"/>
    <cellStyle name="20 % - Markeringsfarve5 2 4 9 2" xfId="13725"/>
    <cellStyle name="20 % - Markeringsfarve5 2 5" xfId="3410"/>
    <cellStyle name="20 % - Markeringsfarve5 2 5 10" xfId="3411"/>
    <cellStyle name="20 % - Markeringsfarve5 2 5 10 2" xfId="13727"/>
    <cellStyle name="20 % - Markeringsfarve5 2 5 11" xfId="13726"/>
    <cellStyle name="20 % - Markeringsfarve5 2 5 2" xfId="3412"/>
    <cellStyle name="20 % - Markeringsfarve5 2 5 2 10" xfId="13728"/>
    <cellStyle name="20 % - Markeringsfarve5 2 5 2 2" xfId="3413"/>
    <cellStyle name="20 % - Markeringsfarve5 2 5 2 2 2" xfId="3414"/>
    <cellStyle name="20 % - Markeringsfarve5 2 5 2 2 2 2" xfId="13730"/>
    <cellStyle name="20 % - Markeringsfarve5 2 5 2 2 3" xfId="3415"/>
    <cellStyle name="20 % - Markeringsfarve5 2 5 2 2 3 2" xfId="13731"/>
    <cellStyle name="20 % - Markeringsfarve5 2 5 2 2 4" xfId="3416"/>
    <cellStyle name="20 % - Markeringsfarve5 2 5 2 2 4 2" xfId="13732"/>
    <cellStyle name="20 % - Markeringsfarve5 2 5 2 2 5" xfId="3417"/>
    <cellStyle name="20 % - Markeringsfarve5 2 5 2 2 5 2" xfId="13733"/>
    <cellStyle name="20 % - Markeringsfarve5 2 5 2 2 6" xfId="3418"/>
    <cellStyle name="20 % - Markeringsfarve5 2 5 2 2 6 2" xfId="13734"/>
    <cellStyle name="20 % - Markeringsfarve5 2 5 2 2 7" xfId="13729"/>
    <cellStyle name="20 % - Markeringsfarve5 2 5 2 3" xfId="3419"/>
    <cellStyle name="20 % - Markeringsfarve5 2 5 2 3 2" xfId="3420"/>
    <cellStyle name="20 % - Markeringsfarve5 2 5 2 3 2 2" xfId="13736"/>
    <cellStyle name="20 % - Markeringsfarve5 2 5 2 3 3" xfId="3421"/>
    <cellStyle name="20 % - Markeringsfarve5 2 5 2 3 3 2" xfId="13737"/>
    <cellStyle name="20 % - Markeringsfarve5 2 5 2 3 4" xfId="3422"/>
    <cellStyle name="20 % - Markeringsfarve5 2 5 2 3 4 2" xfId="13738"/>
    <cellStyle name="20 % - Markeringsfarve5 2 5 2 3 5" xfId="3423"/>
    <cellStyle name="20 % - Markeringsfarve5 2 5 2 3 5 2" xfId="13739"/>
    <cellStyle name="20 % - Markeringsfarve5 2 5 2 3 6" xfId="3424"/>
    <cellStyle name="20 % - Markeringsfarve5 2 5 2 3 6 2" xfId="13740"/>
    <cellStyle name="20 % - Markeringsfarve5 2 5 2 3 7" xfId="13735"/>
    <cellStyle name="20 % - Markeringsfarve5 2 5 2 4" xfId="3425"/>
    <cellStyle name="20 % - Markeringsfarve5 2 5 2 4 2" xfId="3426"/>
    <cellStyle name="20 % - Markeringsfarve5 2 5 2 4 2 2" xfId="13742"/>
    <cellStyle name="20 % - Markeringsfarve5 2 5 2 4 3" xfId="3427"/>
    <cellStyle name="20 % - Markeringsfarve5 2 5 2 4 3 2" xfId="13743"/>
    <cellStyle name="20 % - Markeringsfarve5 2 5 2 4 4" xfId="3428"/>
    <cellStyle name="20 % - Markeringsfarve5 2 5 2 4 4 2" xfId="13744"/>
    <cellStyle name="20 % - Markeringsfarve5 2 5 2 4 5" xfId="3429"/>
    <cellStyle name="20 % - Markeringsfarve5 2 5 2 4 5 2" xfId="13745"/>
    <cellStyle name="20 % - Markeringsfarve5 2 5 2 4 6" xfId="3430"/>
    <cellStyle name="20 % - Markeringsfarve5 2 5 2 4 6 2" xfId="13746"/>
    <cellStyle name="20 % - Markeringsfarve5 2 5 2 4 7" xfId="13741"/>
    <cellStyle name="20 % - Markeringsfarve5 2 5 2 5" xfId="3431"/>
    <cellStyle name="20 % - Markeringsfarve5 2 5 2 5 2" xfId="13747"/>
    <cellStyle name="20 % - Markeringsfarve5 2 5 2 6" xfId="3432"/>
    <cellStyle name="20 % - Markeringsfarve5 2 5 2 6 2" xfId="13748"/>
    <cellStyle name="20 % - Markeringsfarve5 2 5 2 7" xfId="3433"/>
    <cellStyle name="20 % - Markeringsfarve5 2 5 2 7 2" xfId="13749"/>
    <cellStyle name="20 % - Markeringsfarve5 2 5 2 8" xfId="3434"/>
    <cellStyle name="20 % - Markeringsfarve5 2 5 2 8 2" xfId="13750"/>
    <cellStyle name="20 % - Markeringsfarve5 2 5 2 9" xfId="3435"/>
    <cellStyle name="20 % - Markeringsfarve5 2 5 2 9 2" xfId="13751"/>
    <cellStyle name="20 % - Markeringsfarve5 2 5 3" xfId="3436"/>
    <cellStyle name="20 % - Markeringsfarve5 2 5 3 2" xfId="3437"/>
    <cellStyle name="20 % - Markeringsfarve5 2 5 3 2 2" xfId="13753"/>
    <cellStyle name="20 % - Markeringsfarve5 2 5 3 3" xfId="3438"/>
    <cellStyle name="20 % - Markeringsfarve5 2 5 3 3 2" xfId="13754"/>
    <cellStyle name="20 % - Markeringsfarve5 2 5 3 4" xfId="3439"/>
    <cellStyle name="20 % - Markeringsfarve5 2 5 3 4 2" xfId="13755"/>
    <cellStyle name="20 % - Markeringsfarve5 2 5 3 5" xfId="3440"/>
    <cellStyle name="20 % - Markeringsfarve5 2 5 3 5 2" xfId="13756"/>
    <cellStyle name="20 % - Markeringsfarve5 2 5 3 6" xfId="3441"/>
    <cellStyle name="20 % - Markeringsfarve5 2 5 3 6 2" xfId="13757"/>
    <cellStyle name="20 % - Markeringsfarve5 2 5 3 7" xfId="13752"/>
    <cellStyle name="20 % - Markeringsfarve5 2 5 4" xfId="3442"/>
    <cellStyle name="20 % - Markeringsfarve5 2 5 4 2" xfId="3443"/>
    <cellStyle name="20 % - Markeringsfarve5 2 5 4 2 2" xfId="13759"/>
    <cellStyle name="20 % - Markeringsfarve5 2 5 4 3" xfId="3444"/>
    <cellStyle name="20 % - Markeringsfarve5 2 5 4 3 2" xfId="13760"/>
    <cellStyle name="20 % - Markeringsfarve5 2 5 4 4" xfId="3445"/>
    <cellStyle name="20 % - Markeringsfarve5 2 5 4 4 2" xfId="13761"/>
    <cellStyle name="20 % - Markeringsfarve5 2 5 4 5" xfId="3446"/>
    <cellStyle name="20 % - Markeringsfarve5 2 5 4 5 2" xfId="13762"/>
    <cellStyle name="20 % - Markeringsfarve5 2 5 4 6" xfId="3447"/>
    <cellStyle name="20 % - Markeringsfarve5 2 5 4 6 2" xfId="13763"/>
    <cellStyle name="20 % - Markeringsfarve5 2 5 4 7" xfId="13758"/>
    <cellStyle name="20 % - Markeringsfarve5 2 5 5" xfId="3448"/>
    <cellStyle name="20 % - Markeringsfarve5 2 5 5 2" xfId="3449"/>
    <cellStyle name="20 % - Markeringsfarve5 2 5 5 2 2" xfId="13765"/>
    <cellStyle name="20 % - Markeringsfarve5 2 5 5 3" xfId="3450"/>
    <cellStyle name="20 % - Markeringsfarve5 2 5 5 3 2" xfId="13766"/>
    <cellStyle name="20 % - Markeringsfarve5 2 5 5 4" xfId="3451"/>
    <cellStyle name="20 % - Markeringsfarve5 2 5 5 4 2" xfId="13767"/>
    <cellStyle name="20 % - Markeringsfarve5 2 5 5 5" xfId="3452"/>
    <cellStyle name="20 % - Markeringsfarve5 2 5 5 5 2" xfId="13768"/>
    <cellStyle name="20 % - Markeringsfarve5 2 5 5 6" xfId="3453"/>
    <cellStyle name="20 % - Markeringsfarve5 2 5 5 6 2" xfId="13769"/>
    <cellStyle name="20 % - Markeringsfarve5 2 5 5 7" xfId="13764"/>
    <cellStyle name="20 % - Markeringsfarve5 2 5 6" xfId="3454"/>
    <cellStyle name="20 % - Markeringsfarve5 2 5 6 2" xfId="13770"/>
    <cellStyle name="20 % - Markeringsfarve5 2 5 7" xfId="3455"/>
    <cellStyle name="20 % - Markeringsfarve5 2 5 7 2" xfId="13771"/>
    <cellStyle name="20 % - Markeringsfarve5 2 5 8" xfId="3456"/>
    <cellStyle name="20 % - Markeringsfarve5 2 5 8 2" xfId="13772"/>
    <cellStyle name="20 % - Markeringsfarve5 2 5 9" xfId="3457"/>
    <cellStyle name="20 % - Markeringsfarve5 2 5 9 2" xfId="13773"/>
    <cellStyle name="20 % - Markeringsfarve5 2 6" xfId="3458"/>
    <cellStyle name="20 % - Markeringsfarve5 2 6 10" xfId="13774"/>
    <cellStyle name="20 % - Markeringsfarve5 2 6 2" xfId="3459"/>
    <cellStyle name="20 % - Markeringsfarve5 2 6 2 2" xfId="3460"/>
    <cellStyle name="20 % - Markeringsfarve5 2 6 2 2 2" xfId="13776"/>
    <cellStyle name="20 % - Markeringsfarve5 2 6 2 3" xfId="3461"/>
    <cellStyle name="20 % - Markeringsfarve5 2 6 2 3 2" xfId="13777"/>
    <cellStyle name="20 % - Markeringsfarve5 2 6 2 4" xfId="3462"/>
    <cellStyle name="20 % - Markeringsfarve5 2 6 2 4 2" xfId="13778"/>
    <cellStyle name="20 % - Markeringsfarve5 2 6 2 5" xfId="3463"/>
    <cellStyle name="20 % - Markeringsfarve5 2 6 2 5 2" xfId="13779"/>
    <cellStyle name="20 % - Markeringsfarve5 2 6 2 6" xfId="3464"/>
    <cellStyle name="20 % - Markeringsfarve5 2 6 2 6 2" xfId="13780"/>
    <cellStyle name="20 % - Markeringsfarve5 2 6 2 7" xfId="13775"/>
    <cellStyle name="20 % - Markeringsfarve5 2 6 3" xfId="3465"/>
    <cellStyle name="20 % - Markeringsfarve5 2 6 3 2" xfId="3466"/>
    <cellStyle name="20 % - Markeringsfarve5 2 6 3 2 2" xfId="13782"/>
    <cellStyle name="20 % - Markeringsfarve5 2 6 3 3" xfId="3467"/>
    <cellStyle name="20 % - Markeringsfarve5 2 6 3 3 2" xfId="13783"/>
    <cellStyle name="20 % - Markeringsfarve5 2 6 3 4" xfId="3468"/>
    <cellStyle name="20 % - Markeringsfarve5 2 6 3 4 2" xfId="13784"/>
    <cellStyle name="20 % - Markeringsfarve5 2 6 3 5" xfId="3469"/>
    <cellStyle name="20 % - Markeringsfarve5 2 6 3 5 2" xfId="13785"/>
    <cellStyle name="20 % - Markeringsfarve5 2 6 3 6" xfId="3470"/>
    <cellStyle name="20 % - Markeringsfarve5 2 6 3 6 2" xfId="13786"/>
    <cellStyle name="20 % - Markeringsfarve5 2 6 3 7" xfId="13781"/>
    <cellStyle name="20 % - Markeringsfarve5 2 6 4" xfId="3471"/>
    <cellStyle name="20 % - Markeringsfarve5 2 6 4 2" xfId="3472"/>
    <cellStyle name="20 % - Markeringsfarve5 2 6 4 2 2" xfId="13788"/>
    <cellStyle name="20 % - Markeringsfarve5 2 6 4 3" xfId="3473"/>
    <cellStyle name="20 % - Markeringsfarve5 2 6 4 3 2" xfId="13789"/>
    <cellStyle name="20 % - Markeringsfarve5 2 6 4 4" xfId="3474"/>
    <cellStyle name="20 % - Markeringsfarve5 2 6 4 4 2" xfId="13790"/>
    <cellStyle name="20 % - Markeringsfarve5 2 6 4 5" xfId="3475"/>
    <cellStyle name="20 % - Markeringsfarve5 2 6 4 5 2" xfId="13791"/>
    <cellStyle name="20 % - Markeringsfarve5 2 6 4 6" xfId="3476"/>
    <cellStyle name="20 % - Markeringsfarve5 2 6 4 6 2" xfId="13792"/>
    <cellStyle name="20 % - Markeringsfarve5 2 6 4 7" xfId="13787"/>
    <cellStyle name="20 % - Markeringsfarve5 2 6 5" xfId="3477"/>
    <cellStyle name="20 % - Markeringsfarve5 2 6 5 2" xfId="13793"/>
    <cellStyle name="20 % - Markeringsfarve5 2 6 6" xfId="3478"/>
    <cellStyle name="20 % - Markeringsfarve5 2 6 6 2" xfId="13794"/>
    <cellStyle name="20 % - Markeringsfarve5 2 6 7" xfId="3479"/>
    <cellStyle name="20 % - Markeringsfarve5 2 6 7 2" xfId="13795"/>
    <cellStyle name="20 % - Markeringsfarve5 2 6 8" xfId="3480"/>
    <cellStyle name="20 % - Markeringsfarve5 2 6 8 2" xfId="13796"/>
    <cellStyle name="20 % - Markeringsfarve5 2 6 9" xfId="3481"/>
    <cellStyle name="20 % - Markeringsfarve5 2 6 9 2" xfId="13797"/>
    <cellStyle name="20 % - Markeringsfarve5 2 7" xfId="3482"/>
    <cellStyle name="20 % - Markeringsfarve5 2 7 2" xfId="3483"/>
    <cellStyle name="20 % - Markeringsfarve5 2 7 2 2" xfId="13799"/>
    <cellStyle name="20 % - Markeringsfarve5 2 7 3" xfId="3484"/>
    <cellStyle name="20 % - Markeringsfarve5 2 7 3 2" xfId="13800"/>
    <cellStyle name="20 % - Markeringsfarve5 2 7 4" xfId="3485"/>
    <cellStyle name="20 % - Markeringsfarve5 2 7 4 2" xfId="13801"/>
    <cellStyle name="20 % - Markeringsfarve5 2 7 5" xfId="3486"/>
    <cellStyle name="20 % - Markeringsfarve5 2 7 5 2" xfId="13802"/>
    <cellStyle name="20 % - Markeringsfarve5 2 7 6" xfId="3487"/>
    <cellStyle name="20 % - Markeringsfarve5 2 7 6 2" xfId="13803"/>
    <cellStyle name="20 % - Markeringsfarve5 2 7 7" xfId="13798"/>
    <cellStyle name="20 % - Markeringsfarve5 2 8" xfId="3488"/>
    <cellStyle name="20 % - Markeringsfarve5 2 8 2" xfId="3489"/>
    <cellStyle name="20 % - Markeringsfarve5 2 8 2 2" xfId="13805"/>
    <cellStyle name="20 % - Markeringsfarve5 2 8 3" xfId="3490"/>
    <cellStyle name="20 % - Markeringsfarve5 2 8 3 2" xfId="13806"/>
    <cellStyle name="20 % - Markeringsfarve5 2 8 4" xfId="3491"/>
    <cellStyle name="20 % - Markeringsfarve5 2 8 4 2" xfId="13807"/>
    <cellStyle name="20 % - Markeringsfarve5 2 8 5" xfId="3492"/>
    <cellStyle name="20 % - Markeringsfarve5 2 8 5 2" xfId="13808"/>
    <cellStyle name="20 % - Markeringsfarve5 2 8 6" xfId="3493"/>
    <cellStyle name="20 % - Markeringsfarve5 2 8 6 2" xfId="13809"/>
    <cellStyle name="20 % - Markeringsfarve5 2 8 7" xfId="13804"/>
    <cellStyle name="20 % - Markeringsfarve5 2 9" xfId="3494"/>
    <cellStyle name="20 % - Markeringsfarve5 2 9 2" xfId="3495"/>
    <cellStyle name="20 % - Markeringsfarve5 2 9 2 2" xfId="13811"/>
    <cellStyle name="20 % - Markeringsfarve5 2 9 3" xfId="3496"/>
    <cellStyle name="20 % - Markeringsfarve5 2 9 3 2" xfId="13812"/>
    <cellStyle name="20 % - Markeringsfarve5 2 9 4" xfId="3497"/>
    <cellStyle name="20 % - Markeringsfarve5 2 9 4 2" xfId="13813"/>
    <cellStyle name="20 % - Markeringsfarve5 2 9 5" xfId="3498"/>
    <cellStyle name="20 % - Markeringsfarve5 2 9 5 2" xfId="13814"/>
    <cellStyle name="20 % - Markeringsfarve5 2 9 6" xfId="3499"/>
    <cellStyle name="20 % - Markeringsfarve5 2 9 6 2" xfId="13815"/>
    <cellStyle name="20 % - Markeringsfarve5 2 9 7" xfId="13810"/>
    <cellStyle name="20 % - Markeringsfarve5 2_Budget" xfId="3500"/>
    <cellStyle name="20 % - Markeringsfarve5 3" xfId="3501"/>
    <cellStyle name="20 % - Markeringsfarve5 3 2" xfId="3502"/>
    <cellStyle name="20 % - Markeringsfarve5 3 2 10" xfId="13816"/>
    <cellStyle name="20 % - Markeringsfarve5 3 2 2" xfId="3503"/>
    <cellStyle name="20 % - Markeringsfarve5 3 2 2 2" xfId="3504"/>
    <cellStyle name="20 % - Markeringsfarve5 3 2 2 2 2" xfId="3505"/>
    <cellStyle name="20 % - Markeringsfarve5 3 2 2 2 2 2" xfId="13819"/>
    <cellStyle name="20 % - Markeringsfarve5 3 2 2 2 3" xfId="3506"/>
    <cellStyle name="20 % - Markeringsfarve5 3 2 2 2 3 2" xfId="13820"/>
    <cellStyle name="20 % - Markeringsfarve5 3 2 2 2 4" xfId="3507"/>
    <cellStyle name="20 % - Markeringsfarve5 3 2 2 2 4 2" xfId="13821"/>
    <cellStyle name="20 % - Markeringsfarve5 3 2 2 2 5" xfId="3508"/>
    <cellStyle name="20 % - Markeringsfarve5 3 2 2 2 5 2" xfId="13822"/>
    <cellStyle name="20 % - Markeringsfarve5 3 2 2 2 6" xfId="3509"/>
    <cellStyle name="20 % - Markeringsfarve5 3 2 2 2 6 2" xfId="13823"/>
    <cellStyle name="20 % - Markeringsfarve5 3 2 2 2 7" xfId="13818"/>
    <cellStyle name="20 % - Markeringsfarve5 3 2 2 3" xfId="3510"/>
    <cellStyle name="20 % - Markeringsfarve5 3 2 2 3 2" xfId="13824"/>
    <cellStyle name="20 % - Markeringsfarve5 3 2 2 4" xfId="3511"/>
    <cellStyle name="20 % - Markeringsfarve5 3 2 2 4 2" xfId="13825"/>
    <cellStyle name="20 % - Markeringsfarve5 3 2 2 5" xfId="3512"/>
    <cellStyle name="20 % - Markeringsfarve5 3 2 2 5 2" xfId="13826"/>
    <cellStyle name="20 % - Markeringsfarve5 3 2 2 6" xfId="3513"/>
    <cellStyle name="20 % - Markeringsfarve5 3 2 2 6 2" xfId="13827"/>
    <cellStyle name="20 % - Markeringsfarve5 3 2 2 7" xfId="3514"/>
    <cellStyle name="20 % - Markeringsfarve5 3 2 2 7 2" xfId="13828"/>
    <cellStyle name="20 % - Markeringsfarve5 3 2 2 8" xfId="13817"/>
    <cellStyle name="20 % - Markeringsfarve5 3 2 3" xfId="3515"/>
    <cellStyle name="20 % - Markeringsfarve5 3 2 3 2" xfId="3516"/>
    <cellStyle name="20 % - Markeringsfarve5 3 2 3 2 2" xfId="13830"/>
    <cellStyle name="20 % - Markeringsfarve5 3 2 3 3" xfId="3517"/>
    <cellStyle name="20 % - Markeringsfarve5 3 2 3 3 2" xfId="13831"/>
    <cellStyle name="20 % - Markeringsfarve5 3 2 3 4" xfId="3518"/>
    <cellStyle name="20 % - Markeringsfarve5 3 2 3 4 2" xfId="13832"/>
    <cellStyle name="20 % - Markeringsfarve5 3 2 3 5" xfId="3519"/>
    <cellStyle name="20 % - Markeringsfarve5 3 2 3 5 2" xfId="13833"/>
    <cellStyle name="20 % - Markeringsfarve5 3 2 3 6" xfId="3520"/>
    <cellStyle name="20 % - Markeringsfarve5 3 2 3 6 2" xfId="13834"/>
    <cellStyle name="20 % - Markeringsfarve5 3 2 3 7" xfId="13829"/>
    <cellStyle name="20 % - Markeringsfarve5 3 2 4" xfId="3521"/>
    <cellStyle name="20 % - Markeringsfarve5 3 2 4 2" xfId="13835"/>
    <cellStyle name="20 % - Markeringsfarve5 3 2 5" xfId="3522"/>
    <cellStyle name="20 % - Markeringsfarve5 3 2 5 2" xfId="13836"/>
    <cellStyle name="20 % - Markeringsfarve5 3 2 6" xfId="3523"/>
    <cellStyle name="20 % - Markeringsfarve5 3 2 6 2" xfId="13837"/>
    <cellStyle name="20 % - Markeringsfarve5 3 2 7" xfId="3524"/>
    <cellStyle name="20 % - Markeringsfarve5 3 2 7 2" xfId="13838"/>
    <cellStyle name="20 % - Markeringsfarve5 3 2 8" xfId="3525"/>
    <cellStyle name="20 % - Markeringsfarve5 3 2 8 2" xfId="13839"/>
    <cellStyle name="20 % - Markeringsfarve5 3 2 9" xfId="3526"/>
    <cellStyle name="20 % - Markeringsfarve5 3 3" xfId="3527"/>
    <cellStyle name="20 % - Markeringsfarve5 3 3 2" xfId="13840"/>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1" xfId="13841"/>
    <cellStyle name="20 % - Markeringsfarve5 6 2" xfId="3534"/>
    <cellStyle name="20 % - Markeringsfarve5 6 2 2" xfId="3535"/>
    <cellStyle name="20 % - Markeringsfarve5 6 2 2 2" xfId="3536"/>
    <cellStyle name="20 % - Markeringsfarve5 6 2 2 2 2" xfId="13845"/>
    <cellStyle name="20 % - Markeringsfarve5 6 2 2 3" xfId="3537"/>
    <cellStyle name="20 % - Markeringsfarve5 6 2 2 3 2" xfId="13846"/>
    <cellStyle name="20 % - Markeringsfarve5 6 2 2 4" xfId="3538"/>
    <cellStyle name="20 % - Markeringsfarve5 6 2 2 4 2" xfId="13847"/>
    <cellStyle name="20 % - Markeringsfarve5 6 2 2 5" xfId="3539"/>
    <cellStyle name="20 % - Markeringsfarve5 6 2 2 5 2" xfId="13848"/>
    <cellStyle name="20 % - Markeringsfarve5 6 2 2 6" xfId="3540"/>
    <cellStyle name="20 % - Markeringsfarve5 6 2 2 6 2" xfId="13849"/>
    <cellStyle name="20 % - Markeringsfarve5 6 2 2 7" xfId="13844"/>
    <cellStyle name="20 % - Markeringsfarve5 6 2 3" xfId="3541"/>
    <cellStyle name="20 % - Markeringsfarve5 6 2 3 2" xfId="3542"/>
    <cellStyle name="20 % - Markeringsfarve5 6 2 3 2 2" xfId="13851"/>
    <cellStyle name="20 % - Markeringsfarve5 6 2 3 3" xfId="3543"/>
    <cellStyle name="20 % - Markeringsfarve5 6 2 3 3 2" xfId="13852"/>
    <cellStyle name="20 % - Markeringsfarve5 6 2 3 4" xfId="3544"/>
    <cellStyle name="20 % - Markeringsfarve5 6 2 3 4 2" xfId="13853"/>
    <cellStyle name="20 % - Markeringsfarve5 6 2 3 5" xfId="3545"/>
    <cellStyle name="20 % - Markeringsfarve5 6 2 3 5 2" xfId="13854"/>
    <cellStyle name="20 % - Markeringsfarve5 6 2 3 6" xfId="3546"/>
    <cellStyle name="20 % - Markeringsfarve5 6 2 3 6 2" xfId="13855"/>
    <cellStyle name="20 % - Markeringsfarve5 6 2 3 7" xfId="13850"/>
    <cellStyle name="20 % - Markeringsfarve5 6 2 4" xfId="3547"/>
    <cellStyle name="20 % - Markeringsfarve5 6 2 4 2" xfId="13856"/>
    <cellStyle name="20 % - Markeringsfarve5 6 2 5" xfId="3548"/>
    <cellStyle name="20 % - Markeringsfarve5 6 2 5 2" xfId="13857"/>
    <cellStyle name="20 % - Markeringsfarve5 6 2 6" xfId="3549"/>
    <cellStyle name="20 % - Markeringsfarve5 6 2 6 2" xfId="13858"/>
    <cellStyle name="20 % - Markeringsfarve5 6 2 7" xfId="3550"/>
    <cellStyle name="20 % - Markeringsfarve5 6 2 7 2" xfId="13859"/>
    <cellStyle name="20 % - Markeringsfarve5 6 2 8" xfId="3551"/>
    <cellStyle name="20 % - Markeringsfarve5 6 2 8 2" xfId="13860"/>
    <cellStyle name="20 % - Markeringsfarve5 6 2 9" xfId="13843"/>
    <cellStyle name="20 % - Markeringsfarve5 6 3" xfId="3552"/>
    <cellStyle name="20 % - Markeringsfarve5 6 4" xfId="3553"/>
    <cellStyle name="20 % - Markeringsfarve5 6 4 2" xfId="3554"/>
    <cellStyle name="20 % - Markeringsfarve5 6 4 2 2" xfId="13862"/>
    <cellStyle name="20 % - Markeringsfarve5 6 4 3" xfId="3555"/>
    <cellStyle name="20 % - Markeringsfarve5 6 4 3 2" xfId="13863"/>
    <cellStyle name="20 % - Markeringsfarve5 6 4 4" xfId="3556"/>
    <cellStyle name="20 % - Markeringsfarve5 6 4 4 2" xfId="13864"/>
    <cellStyle name="20 % - Markeringsfarve5 6 4 5" xfId="3557"/>
    <cellStyle name="20 % - Markeringsfarve5 6 4 5 2" xfId="13865"/>
    <cellStyle name="20 % - Markeringsfarve5 6 4 6" xfId="3558"/>
    <cellStyle name="20 % - Markeringsfarve5 6 4 6 2" xfId="13866"/>
    <cellStyle name="20 % - Markeringsfarve5 6 4 7" xfId="13861"/>
    <cellStyle name="20 % - Markeringsfarve5 6 5" xfId="3559"/>
    <cellStyle name="20 % - Markeringsfarve5 6 5 2" xfId="3560"/>
    <cellStyle name="20 % - Markeringsfarve5 6 5 2 2" xfId="13868"/>
    <cellStyle name="20 % - Markeringsfarve5 6 5 3" xfId="3561"/>
    <cellStyle name="20 % - Markeringsfarve5 6 5 3 2" xfId="13869"/>
    <cellStyle name="20 % - Markeringsfarve5 6 5 4" xfId="3562"/>
    <cellStyle name="20 % - Markeringsfarve5 6 5 4 2" xfId="13870"/>
    <cellStyle name="20 % - Markeringsfarve5 6 5 5" xfId="3563"/>
    <cellStyle name="20 % - Markeringsfarve5 6 5 5 2" xfId="13871"/>
    <cellStyle name="20 % - Markeringsfarve5 6 5 6" xfId="3564"/>
    <cellStyle name="20 % - Markeringsfarve5 6 5 6 2" xfId="13872"/>
    <cellStyle name="20 % - Markeringsfarve5 6 5 7" xfId="13867"/>
    <cellStyle name="20 % - Markeringsfarve5 6 6" xfId="3565"/>
    <cellStyle name="20 % - Markeringsfarve5 6 6 2" xfId="13873"/>
    <cellStyle name="20 % - Markeringsfarve5 6 7" xfId="3566"/>
    <cellStyle name="20 % - Markeringsfarve5 6 7 2" xfId="13874"/>
    <cellStyle name="20 % - Markeringsfarve5 6 8" xfId="3567"/>
    <cellStyle name="20 % - Markeringsfarve5 6 8 2" xfId="13875"/>
    <cellStyle name="20 % - Markeringsfarve5 6 9" xfId="3568"/>
    <cellStyle name="20 % - Markeringsfarve5 6 9 2" xfId="13876"/>
    <cellStyle name="20 % - Markeringsfarve5 7" xfId="3569"/>
    <cellStyle name="20 % - Markeringsfarve5 8" xfId="3570"/>
    <cellStyle name="20 % - Markeringsfarve5 9" xfId="3571"/>
    <cellStyle name="20 % - Markeringsfarve6" xfId="3572" builtinId="50" customBuiltin="1"/>
    <cellStyle name="20 % - Markeringsfarve6 10" xfId="3573"/>
    <cellStyle name="20 % - Markeringsfarve6 11" xfId="3574"/>
    <cellStyle name="20 % - Markeringsfarve6 11 2" xfId="3575"/>
    <cellStyle name="20 % - Markeringsfarve6 11 2 2" xfId="13878"/>
    <cellStyle name="20 % - Markeringsfarve6 11 3" xfId="13877"/>
    <cellStyle name="20 % - Markeringsfarve6 12" xfId="3576"/>
    <cellStyle name="20 % - Markeringsfarve6 12 2" xfId="13879"/>
    <cellStyle name="20 % - Markeringsfarve6 13" xfId="3577"/>
    <cellStyle name="20 % - Markeringsfarve6 13 2" xfId="13880"/>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9" xfId="3583"/>
    <cellStyle name="20 % - Markeringsfarve6 19 2" xfId="13882"/>
    <cellStyle name="20 % - Markeringsfarve6 2" xfId="3584"/>
    <cellStyle name="20 % - Markeringsfarve6 2 10" xfId="3585"/>
    <cellStyle name="20 % - Markeringsfarve6 2 10 2" xfId="13883"/>
    <cellStyle name="20 % - Markeringsfarve6 2 11" xfId="3586"/>
    <cellStyle name="20 % - Markeringsfarve6 2 11 2" xfId="13884"/>
    <cellStyle name="20 % - Markeringsfarve6 2 12" xfId="3587"/>
    <cellStyle name="20 % - Markeringsfarve6 2 12 2" xfId="13885"/>
    <cellStyle name="20 % - Markeringsfarve6 2 13" xfId="3588"/>
    <cellStyle name="20 % - Markeringsfarve6 2 13 2" xfId="13886"/>
    <cellStyle name="20 % - Markeringsfarve6 2 14" xfId="3589"/>
    <cellStyle name="20 % - Markeringsfarve6 2 14 2" xfId="13887"/>
    <cellStyle name="20 % - Markeringsfarve6 2 15" xfId="3590"/>
    <cellStyle name="20 % - Markeringsfarve6 2 15 2" xfId="13888"/>
    <cellStyle name="20 % - Markeringsfarve6 2 16" xfId="3591"/>
    <cellStyle name="20 % - Markeringsfarve6 2 17" xfId="3592"/>
    <cellStyle name="20 % - Markeringsfarve6 2 17 2" xfId="13889"/>
    <cellStyle name="20 % - Markeringsfarve6 2 2" xfId="3593"/>
    <cellStyle name="20 % - Markeringsfarve6 2 2 10" xfId="3594"/>
    <cellStyle name="20 % - Markeringsfarve6 2 2 10 2" xfId="13891"/>
    <cellStyle name="20 % - Markeringsfarve6 2 2 11" xfId="3595"/>
    <cellStyle name="20 % - Markeringsfarve6 2 2 11 2" xfId="13892"/>
    <cellStyle name="20 % - Markeringsfarve6 2 2 12" xfId="3596"/>
    <cellStyle name="20 % - Markeringsfarve6 2 2 12 2" xfId="13893"/>
    <cellStyle name="20 % - Markeringsfarve6 2 2 13" xfId="3597"/>
    <cellStyle name="20 % - Markeringsfarve6 2 2 13 2" xfId="13894"/>
    <cellStyle name="20 % - Markeringsfarve6 2 2 14" xfId="3598"/>
    <cellStyle name="20 % - Markeringsfarve6 2 2 15" xfId="13890"/>
    <cellStyle name="20 % - Markeringsfarve6 2 2 2" xfId="3599"/>
    <cellStyle name="20 % - Markeringsfarve6 2 2 2 10" xfId="3600"/>
    <cellStyle name="20 % - Markeringsfarve6 2 2 2 10 2" xfId="13896"/>
    <cellStyle name="20 % - Markeringsfarve6 2 2 2 11" xfId="3601"/>
    <cellStyle name="20 % - Markeringsfarve6 2 2 2 11 2" xfId="13897"/>
    <cellStyle name="20 % - Markeringsfarve6 2 2 2 12" xfId="3602"/>
    <cellStyle name="20 % - Markeringsfarve6 2 2 2 12 2" xfId="13898"/>
    <cellStyle name="20 % - Markeringsfarve6 2 2 2 13" xfId="13895"/>
    <cellStyle name="20 % - Markeringsfarve6 2 2 2 2" xfId="3603"/>
    <cellStyle name="20 % - Markeringsfarve6 2 2 2 2 10" xfId="3604"/>
    <cellStyle name="20 % - Markeringsfarve6 2 2 2 2 10 2" xfId="13900"/>
    <cellStyle name="20 % - Markeringsfarve6 2 2 2 2 11" xfId="3605"/>
    <cellStyle name="20 % - Markeringsfarve6 2 2 2 2 11 2" xfId="13901"/>
    <cellStyle name="20 % - Markeringsfarve6 2 2 2 2 12" xfId="13899"/>
    <cellStyle name="20 % - Markeringsfarve6 2 2 2 2 2" xfId="3606"/>
    <cellStyle name="20 % - Markeringsfarve6 2 2 2 2 2 10" xfId="3607"/>
    <cellStyle name="20 % - Markeringsfarve6 2 2 2 2 2 10 2" xfId="13903"/>
    <cellStyle name="20 % - Markeringsfarve6 2 2 2 2 2 11" xfId="13902"/>
    <cellStyle name="20 % - Markeringsfarve6 2 2 2 2 2 2" xfId="3608"/>
    <cellStyle name="20 % - Markeringsfarve6 2 2 2 2 2 2 2" xfId="3609"/>
    <cellStyle name="20 % - Markeringsfarve6 2 2 2 2 2 2 2 2" xfId="13905"/>
    <cellStyle name="20 % - Markeringsfarve6 2 2 2 2 2 2 3" xfId="3610"/>
    <cellStyle name="20 % - Markeringsfarve6 2 2 2 2 2 2 3 2" xfId="13906"/>
    <cellStyle name="20 % - Markeringsfarve6 2 2 2 2 2 2 4" xfId="3611"/>
    <cellStyle name="20 % - Markeringsfarve6 2 2 2 2 2 2 4 2" xfId="13907"/>
    <cellStyle name="20 % - Markeringsfarve6 2 2 2 2 2 2 5" xfId="3612"/>
    <cellStyle name="20 % - Markeringsfarve6 2 2 2 2 2 2 5 2" xfId="13908"/>
    <cellStyle name="20 % - Markeringsfarve6 2 2 2 2 2 2 6" xfId="3613"/>
    <cellStyle name="20 % - Markeringsfarve6 2 2 2 2 2 2 6 2" xfId="13909"/>
    <cellStyle name="20 % - Markeringsfarve6 2 2 2 2 2 2 7" xfId="13904"/>
    <cellStyle name="20 % - Markeringsfarve6 2 2 2 2 2 3" xfId="3614"/>
    <cellStyle name="20 % - Markeringsfarve6 2 2 2 2 2 3 2" xfId="3615"/>
    <cellStyle name="20 % - Markeringsfarve6 2 2 2 2 2 3 2 2" xfId="13911"/>
    <cellStyle name="20 % - Markeringsfarve6 2 2 2 2 2 3 3" xfId="3616"/>
    <cellStyle name="20 % - Markeringsfarve6 2 2 2 2 2 3 3 2" xfId="13912"/>
    <cellStyle name="20 % - Markeringsfarve6 2 2 2 2 2 3 4" xfId="3617"/>
    <cellStyle name="20 % - Markeringsfarve6 2 2 2 2 2 3 4 2" xfId="13913"/>
    <cellStyle name="20 % - Markeringsfarve6 2 2 2 2 2 3 5" xfId="3618"/>
    <cellStyle name="20 % - Markeringsfarve6 2 2 2 2 2 3 5 2" xfId="13914"/>
    <cellStyle name="20 % - Markeringsfarve6 2 2 2 2 2 3 6" xfId="3619"/>
    <cellStyle name="20 % - Markeringsfarve6 2 2 2 2 2 3 6 2" xfId="13915"/>
    <cellStyle name="20 % - Markeringsfarve6 2 2 2 2 2 3 7" xfId="13910"/>
    <cellStyle name="20 % - Markeringsfarve6 2 2 2 2 2 4" xfId="3620"/>
    <cellStyle name="20 % - Markeringsfarve6 2 2 2 2 2 4 2" xfId="3621"/>
    <cellStyle name="20 % - Markeringsfarve6 2 2 2 2 2 4 2 2" xfId="13917"/>
    <cellStyle name="20 % - Markeringsfarve6 2 2 2 2 2 4 3" xfId="3622"/>
    <cellStyle name="20 % - Markeringsfarve6 2 2 2 2 2 4 3 2" xfId="13918"/>
    <cellStyle name="20 % - Markeringsfarve6 2 2 2 2 2 4 4" xfId="3623"/>
    <cellStyle name="20 % - Markeringsfarve6 2 2 2 2 2 4 4 2" xfId="13919"/>
    <cellStyle name="20 % - Markeringsfarve6 2 2 2 2 2 4 5" xfId="3624"/>
    <cellStyle name="20 % - Markeringsfarve6 2 2 2 2 2 4 5 2" xfId="13920"/>
    <cellStyle name="20 % - Markeringsfarve6 2 2 2 2 2 4 6" xfId="3625"/>
    <cellStyle name="20 % - Markeringsfarve6 2 2 2 2 2 4 6 2" xfId="13921"/>
    <cellStyle name="20 % - Markeringsfarve6 2 2 2 2 2 4 7" xfId="13916"/>
    <cellStyle name="20 % - Markeringsfarve6 2 2 2 2 2 5" xfId="3626"/>
    <cellStyle name="20 % - Markeringsfarve6 2 2 2 2 2 5 2" xfId="3627"/>
    <cellStyle name="20 % - Markeringsfarve6 2 2 2 2 2 5 2 2" xfId="13923"/>
    <cellStyle name="20 % - Markeringsfarve6 2 2 2 2 2 5 3" xfId="3628"/>
    <cellStyle name="20 % - Markeringsfarve6 2 2 2 2 2 5 3 2" xfId="13924"/>
    <cellStyle name="20 % - Markeringsfarve6 2 2 2 2 2 5 4" xfId="3629"/>
    <cellStyle name="20 % - Markeringsfarve6 2 2 2 2 2 5 4 2" xfId="13925"/>
    <cellStyle name="20 % - Markeringsfarve6 2 2 2 2 2 5 5" xfId="3630"/>
    <cellStyle name="20 % - Markeringsfarve6 2 2 2 2 2 5 5 2" xfId="13926"/>
    <cellStyle name="20 % - Markeringsfarve6 2 2 2 2 2 5 6" xfId="3631"/>
    <cellStyle name="20 % - Markeringsfarve6 2 2 2 2 2 5 6 2" xfId="13927"/>
    <cellStyle name="20 % - Markeringsfarve6 2 2 2 2 2 5 7" xfId="13922"/>
    <cellStyle name="20 % - Markeringsfarve6 2 2 2 2 2 6" xfId="3632"/>
    <cellStyle name="20 % - Markeringsfarve6 2 2 2 2 2 6 2" xfId="13928"/>
    <cellStyle name="20 % - Markeringsfarve6 2 2 2 2 2 7" xfId="3633"/>
    <cellStyle name="20 % - Markeringsfarve6 2 2 2 2 2 7 2" xfId="13929"/>
    <cellStyle name="20 % - Markeringsfarve6 2 2 2 2 2 8" xfId="3634"/>
    <cellStyle name="20 % - Markeringsfarve6 2 2 2 2 2 8 2" xfId="13930"/>
    <cellStyle name="20 % - Markeringsfarve6 2 2 2 2 2 9" xfId="3635"/>
    <cellStyle name="20 % - Markeringsfarve6 2 2 2 2 2 9 2" xfId="13931"/>
    <cellStyle name="20 % - Markeringsfarve6 2 2 2 2 3" xfId="3636"/>
    <cellStyle name="20 % - Markeringsfarve6 2 2 2 2 3 2" xfId="3637"/>
    <cellStyle name="20 % - Markeringsfarve6 2 2 2 2 3 2 2" xfId="13933"/>
    <cellStyle name="20 % - Markeringsfarve6 2 2 2 2 3 3" xfId="3638"/>
    <cellStyle name="20 % - Markeringsfarve6 2 2 2 2 3 3 2" xfId="13934"/>
    <cellStyle name="20 % - Markeringsfarve6 2 2 2 2 3 4" xfId="3639"/>
    <cellStyle name="20 % - Markeringsfarve6 2 2 2 2 3 4 2" xfId="13935"/>
    <cellStyle name="20 % - Markeringsfarve6 2 2 2 2 3 5" xfId="3640"/>
    <cellStyle name="20 % - Markeringsfarve6 2 2 2 2 3 5 2" xfId="13936"/>
    <cellStyle name="20 % - Markeringsfarve6 2 2 2 2 3 6" xfId="3641"/>
    <cellStyle name="20 % - Markeringsfarve6 2 2 2 2 3 6 2" xfId="13937"/>
    <cellStyle name="20 % - Markeringsfarve6 2 2 2 2 3 7" xfId="13932"/>
    <cellStyle name="20 % - Markeringsfarve6 2 2 2 2 4" xfId="3642"/>
    <cellStyle name="20 % - Markeringsfarve6 2 2 2 2 4 2" xfId="3643"/>
    <cellStyle name="20 % - Markeringsfarve6 2 2 2 2 4 2 2" xfId="13939"/>
    <cellStyle name="20 % - Markeringsfarve6 2 2 2 2 4 3" xfId="3644"/>
    <cellStyle name="20 % - Markeringsfarve6 2 2 2 2 4 3 2" xfId="13940"/>
    <cellStyle name="20 % - Markeringsfarve6 2 2 2 2 4 4" xfId="3645"/>
    <cellStyle name="20 % - Markeringsfarve6 2 2 2 2 4 4 2" xfId="13941"/>
    <cellStyle name="20 % - Markeringsfarve6 2 2 2 2 4 5" xfId="3646"/>
    <cellStyle name="20 % - Markeringsfarve6 2 2 2 2 4 5 2" xfId="13942"/>
    <cellStyle name="20 % - Markeringsfarve6 2 2 2 2 4 6" xfId="3647"/>
    <cellStyle name="20 % - Markeringsfarve6 2 2 2 2 4 6 2" xfId="13943"/>
    <cellStyle name="20 % - Markeringsfarve6 2 2 2 2 4 7" xfId="13938"/>
    <cellStyle name="20 % - Markeringsfarve6 2 2 2 2 5" xfId="3648"/>
    <cellStyle name="20 % - Markeringsfarve6 2 2 2 2 5 2" xfId="3649"/>
    <cellStyle name="20 % - Markeringsfarve6 2 2 2 2 5 2 2" xfId="13945"/>
    <cellStyle name="20 % - Markeringsfarve6 2 2 2 2 5 3" xfId="3650"/>
    <cellStyle name="20 % - Markeringsfarve6 2 2 2 2 5 3 2" xfId="13946"/>
    <cellStyle name="20 % - Markeringsfarve6 2 2 2 2 5 4" xfId="3651"/>
    <cellStyle name="20 % - Markeringsfarve6 2 2 2 2 5 4 2" xfId="13947"/>
    <cellStyle name="20 % - Markeringsfarve6 2 2 2 2 5 5" xfId="3652"/>
    <cellStyle name="20 % - Markeringsfarve6 2 2 2 2 5 5 2" xfId="13948"/>
    <cellStyle name="20 % - Markeringsfarve6 2 2 2 2 5 6" xfId="3653"/>
    <cellStyle name="20 % - Markeringsfarve6 2 2 2 2 5 6 2" xfId="13949"/>
    <cellStyle name="20 % - Markeringsfarve6 2 2 2 2 5 7" xfId="13944"/>
    <cellStyle name="20 % - Markeringsfarve6 2 2 2 2 6" xfId="3654"/>
    <cellStyle name="20 % - Markeringsfarve6 2 2 2 2 6 2" xfId="3655"/>
    <cellStyle name="20 % - Markeringsfarve6 2 2 2 2 6 2 2" xfId="13951"/>
    <cellStyle name="20 % - Markeringsfarve6 2 2 2 2 6 3" xfId="3656"/>
    <cellStyle name="20 % - Markeringsfarve6 2 2 2 2 6 3 2" xfId="13952"/>
    <cellStyle name="20 % - Markeringsfarve6 2 2 2 2 6 4" xfId="3657"/>
    <cellStyle name="20 % - Markeringsfarve6 2 2 2 2 6 4 2" xfId="13953"/>
    <cellStyle name="20 % - Markeringsfarve6 2 2 2 2 6 5" xfId="3658"/>
    <cellStyle name="20 % - Markeringsfarve6 2 2 2 2 6 5 2" xfId="13954"/>
    <cellStyle name="20 % - Markeringsfarve6 2 2 2 2 6 6" xfId="3659"/>
    <cellStyle name="20 % - Markeringsfarve6 2 2 2 2 6 6 2" xfId="13955"/>
    <cellStyle name="20 % - Markeringsfarve6 2 2 2 2 6 7" xfId="13950"/>
    <cellStyle name="20 % - Markeringsfarve6 2 2 2 2 7" xfId="3660"/>
    <cellStyle name="20 % - Markeringsfarve6 2 2 2 2 7 2" xfId="13956"/>
    <cellStyle name="20 % - Markeringsfarve6 2 2 2 2 8" xfId="3661"/>
    <cellStyle name="20 % - Markeringsfarve6 2 2 2 2 8 2" xfId="13957"/>
    <cellStyle name="20 % - Markeringsfarve6 2 2 2 2 9" xfId="3662"/>
    <cellStyle name="20 % - Markeringsfarve6 2 2 2 2 9 2" xfId="13958"/>
    <cellStyle name="20 % - Markeringsfarve6 2 2 2 3" xfId="3663"/>
    <cellStyle name="20 % - Markeringsfarve6 2 2 2 3 10" xfId="3664"/>
    <cellStyle name="20 % - Markeringsfarve6 2 2 2 3 10 2" xfId="13960"/>
    <cellStyle name="20 % - Markeringsfarve6 2 2 2 3 11" xfId="13959"/>
    <cellStyle name="20 % - Markeringsfarve6 2 2 2 3 2" xfId="3665"/>
    <cellStyle name="20 % - Markeringsfarve6 2 2 2 3 2 2" xfId="3666"/>
    <cellStyle name="20 % - Markeringsfarve6 2 2 2 3 2 2 2" xfId="13962"/>
    <cellStyle name="20 % - Markeringsfarve6 2 2 2 3 2 3" xfId="3667"/>
    <cellStyle name="20 % - Markeringsfarve6 2 2 2 3 2 3 2" xfId="13963"/>
    <cellStyle name="20 % - Markeringsfarve6 2 2 2 3 2 4" xfId="3668"/>
    <cellStyle name="20 % - Markeringsfarve6 2 2 2 3 2 4 2" xfId="13964"/>
    <cellStyle name="20 % - Markeringsfarve6 2 2 2 3 2 5" xfId="3669"/>
    <cellStyle name="20 % - Markeringsfarve6 2 2 2 3 2 5 2" xfId="13965"/>
    <cellStyle name="20 % - Markeringsfarve6 2 2 2 3 2 6" xfId="3670"/>
    <cellStyle name="20 % - Markeringsfarve6 2 2 2 3 2 6 2" xfId="13966"/>
    <cellStyle name="20 % - Markeringsfarve6 2 2 2 3 2 7" xfId="13961"/>
    <cellStyle name="20 % - Markeringsfarve6 2 2 2 3 3" xfId="3671"/>
    <cellStyle name="20 % - Markeringsfarve6 2 2 2 3 3 2" xfId="3672"/>
    <cellStyle name="20 % - Markeringsfarve6 2 2 2 3 3 2 2" xfId="13968"/>
    <cellStyle name="20 % - Markeringsfarve6 2 2 2 3 3 3" xfId="3673"/>
    <cellStyle name="20 % - Markeringsfarve6 2 2 2 3 3 3 2" xfId="13969"/>
    <cellStyle name="20 % - Markeringsfarve6 2 2 2 3 3 4" xfId="3674"/>
    <cellStyle name="20 % - Markeringsfarve6 2 2 2 3 3 4 2" xfId="13970"/>
    <cellStyle name="20 % - Markeringsfarve6 2 2 2 3 3 5" xfId="3675"/>
    <cellStyle name="20 % - Markeringsfarve6 2 2 2 3 3 5 2" xfId="13971"/>
    <cellStyle name="20 % - Markeringsfarve6 2 2 2 3 3 6" xfId="3676"/>
    <cellStyle name="20 % - Markeringsfarve6 2 2 2 3 3 6 2" xfId="13972"/>
    <cellStyle name="20 % - Markeringsfarve6 2 2 2 3 3 7" xfId="13967"/>
    <cellStyle name="20 % - Markeringsfarve6 2 2 2 3 4" xfId="3677"/>
    <cellStyle name="20 % - Markeringsfarve6 2 2 2 3 4 2" xfId="3678"/>
    <cellStyle name="20 % - Markeringsfarve6 2 2 2 3 4 2 2" xfId="13974"/>
    <cellStyle name="20 % - Markeringsfarve6 2 2 2 3 4 3" xfId="3679"/>
    <cellStyle name="20 % - Markeringsfarve6 2 2 2 3 4 3 2" xfId="13975"/>
    <cellStyle name="20 % - Markeringsfarve6 2 2 2 3 4 4" xfId="3680"/>
    <cellStyle name="20 % - Markeringsfarve6 2 2 2 3 4 4 2" xfId="13976"/>
    <cellStyle name="20 % - Markeringsfarve6 2 2 2 3 4 5" xfId="3681"/>
    <cellStyle name="20 % - Markeringsfarve6 2 2 2 3 4 5 2" xfId="13977"/>
    <cellStyle name="20 % - Markeringsfarve6 2 2 2 3 4 6" xfId="3682"/>
    <cellStyle name="20 % - Markeringsfarve6 2 2 2 3 4 6 2" xfId="13978"/>
    <cellStyle name="20 % - Markeringsfarve6 2 2 2 3 4 7" xfId="13973"/>
    <cellStyle name="20 % - Markeringsfarve6 2 2 2 3 5" xfId="3683"/>
    <cellStyle name="20 % - Markeringsfarve6 2 2 2 3 5 2" xfId="3684"/>
    <cellStyle name="20 % - Markeringsfarve6 2 2 2 3 5 2 2" xfId="13980"/>
    <cellStyle name="20 % - Markeringsfarve6 2 2 2 3 5 3" xfId="3685"/>
    <cellStyle name="20 % - Markeringsfarve6 2 2 2 3 5 3 2" xfId="13981"/>
    <cellStyle name="20 % - Markeringsfarve6 2 2 2 3 5 4" xfId="3686"/>
    <cellStyle name="20 % - Markeringsfarve6 2 2 2 3 5 4 2" xfId="13982"/>
    <cellStyle name="20 % - Markeringsfarve6 2 2 2 3 5 5" xfId="3687"/>
    <cellStyle name="20 % - Markeringsfarve6 2 2 2 3 5 5 2" xfId="13983"/>
    <cellStyle name="20 % - Markeringsfarve6 2 2 2 3 5 6" xfId="3688"/>
    <cellStyle name="20 % - Markeringsfarve6 2 2 2 3 5 6 2" xfId="13984"/>
    <cellStyle name="20 % - Markeringsfarve6 2 2 2 3 5 7" xfId="13979"/>
    <cellStyle name="20 % - Markeringsfarve6 2 2 2 3 6" xfId="3689"/>
    <cellStyle name="20 % - Markeringsfarve6 2 2 2 3 6 2" xfId="13985"/>
    <cellStyle name="20 % - Markeringsfarve6 2 2 2 3 7" xfId="3690"/>
    <cellStyle name="20 % - Markeringsfarve6 2 2 2 3 7 2" xfId="13986"/>
    <cellStyle name="20 % - Markeringsfarve6 2 2 2 3 8" xfId="3691"/>
    <cellStyle name="20 % - Markeringsfarve6 2 2 2 3 8 2" xfId="13987"/>
    <cellStyle name="20 % - Markeringsfarve6 2 2 2 3 9" xfId="3692"/>
    <cellStyle name="20 % - Markeringsfarve6 2 2 2 3 9 2" xfId="13988"/>
    <cellStyle name="20 % - Markeringsfarve6 2 2 2 4" xfId="3693"/>
    <cellStyle name="20 % - Markeringsfarve6 2 2 2 4 2" xfId="3694"/>
    <cellStyle name="20 % - Markeringsfarve6 2 2 2 4 2 2" xfId="13990"/>
    <cellStyle name="20 % - Markeringsfarve6 2 2 2 4 3" xfId="3695"/>
    <cellStyle name="20 % - Markeringsfarve6 2 2 2 4 3 2" xfId="13991"/>
    <cellStyle name="20 % - Markeringsfarve6 2 2 2 4 4" xfId="3696"/>
    <cellStyle name="20 % - Markeringsfarve6 2 2 2 4 4 2" xfId="13992"/>
    <cellStyle name="20 % - Markeringsfarve6 2 2 2 4 5" xfId="3697"/>
    <cellStyle name="20 % - Markeringsfarve6 2 2 2 4 5 2" xfId="13993"/>
    <cellStyle name="20 % - Markeringsfarve6 2 2 2 4 6" xfId="3698"/>
    <cellStyle name="20 % - Markeringsfarve6 2 2 2 4 6 2" xfId="13994"/>
    <cellStyle name="20 % - Markeringsfarve6 2 2 2 4 7" xfId="13989"/>
    <cellStyle name="20 % - Markeringsfarve6 2 2 2 5" xfId="3699"/>
    <cellStyle name="20 % - Markeringsfarve6 2 2 2 5 2" xfId="3700"/>
    <cellStyle name="20 % - Markeringsfarve6 2 2 2 5 2 2" xfId="13996"/>
    <cellStyle name="20 % - Markeringsfarve6 2 2 2 5 3" xfId="3701"/>
    <cellStyle name="20 % - Markeringsfarve6 2 2 2 5 3 2" xfId="13997"/>
    <cellStyle name="20 % - Markeringsfarve6 2 2 2 5 4" xfId="3702"/>
    <cellStyle name="20 % - Markeringsfarve6 2 2 2 5 4 2" xfId="13998"/>
    <cellStyle name="20 % - Markeringsfarve6 2 2 2 5 5" xfId="3703"/>
    <cellStyle name="20 % - Markeringsfarve6 2 2 2 5 5 2" xfId="13999"/>
    <cellStyle name="20 % - Markeringsfarve6 2 2 2 5 6" xfId="3704"/>
    <cellStyle name="20 % - Markeringsfarve6 2 2 2 5 6 2" xfId="14000"/>
    <cellStyle name="20 % - Markeringsfarve6 2 2 2 5 7" xfId="13995"/>
    <cellStyle name="20 % - Markeringsfarve6 2 2 2 6" xfId="3705"/>
    <cellStyle name="20 % - Markeringsfarve6 2 2 2 6 2" xfId="3706"/>
    <cellStyle name="20 % - Markeringsfarve6 2 2 2 6 2 2" xfId="14002"/>
    <cellStyle name="20 % - Markeringsfarve6 2 2 2 6 3" xfId="3707"/>
    <cellStyle name="20 % - Markeringsfarve6 2 2 2 6 3 2" xfId="14003"/>
    <cellStyle name="20 % - Markeringsfarve6 2 2 2 6 4" xfId="3708"/>
    <cellStyle name="20 % - Markeringsfarve6 2 2 2 6 4 2" xfId="14004"/>
    <cellStyle name="20 % - Markeringsfarve6 2 2 2 6 5" xfId="3709"/>
    <cellStyle name="20 % - Markeringsfarve6 2 2 2 6 5 2" xfId="14005"/>
    <cellStyle name="20 % - Markeringsfarve6 2 2 2 6 6" xfId="3710"/>
    <cellStyle name="20 % - Markeringsfarve6 2 2 2 6 6 2" xfId="14006"/>
    <cellStyle name="20 % - Markeringsfarve6 2 2 2 6 7" xfId="14001"/>
    <cellStyle name="20 % - Markeringsfarve6 2 2 2 7" xfId="3711"/>
    <cellStyle name="20 % - Markeringsfarve6 2 2 2 7 2" xfId="3712"/>
    <cellStyle name="20 % - Markeringsfarve6 2 2 2 7 2 2" xfId="14008"/>
    <cellStyle name="20 % - Markeringsfarve6 2 2 2 7 3" xfId="3713"/>
    <cellStyle name="20 % - Markeringsfarve6 2 2 2 7 3 2" xfId="14009"/>
    <cellStyle name="20 % - Markeringsfarve6 2 2 2 7 4" xfId="3714"/>
    <cellStyle name="20 % - Markeringsfarve6 2 2 2 7 4 2" xfId="14010"/>
    <cellStyle name="20 % - Markeringsfarve6 2 2 2 7 5" xfId="3715"/>
    <cellStyle name="20 % - Markeringsfarve6 2 2 2 7 5 2" xfId="14011"/>
    <cellStyle name="20 % - Markeringsfarve6 2 2 2 7 6" xfId="3716"/>
    <cellStyle name="20 % - Markeringsfarve6 2 2 2 7 6 2" xfId="14012"/>
    <cellStyle name="20 % - Markeringsfarve6 2 2 2 7 7" xfId="14007"/>
    <cellStyle name="20 % - Markeringsfarve6 2 2 2 8" xfId="3717"/>
    <cellStyle name="20 % - Markeringsfarve6 2 2 2 8 2" xfId="14013"/>
    <cellStyle name="20 % - Markeringsfarve6 2 2 2 9" xfId="3718"/>
    <cellStyle name="20 % - Markeringsfarve6 2 2 2 9 2" xfId="14014"/>
    <cellStyle name="20 % - Markeringsfarve6 2 2 3" xfId="3719"/>
    <cellStyle name="20 % - Markeringsfarve6 2 2 3 10" xfId="3720"/>
    <cellStyle name="20 % - Markeringsfarve6 2 2 3 10 2" xfId="14016"/>
    <cellStyle name="20 % - Markeringsfarve6 2 2 3 11" xfId="3721"/>
    <cellStyle name="20 % - Markeringsfarve6 2 2 3 11 2" xfId="14017"/>
    <cellStyle name="20 % - Markeringsfarve6 2 2 3 12" xfId="14015"/>
    <cellStyle name="20 % - Markeringsfarve6 2 2 3 2" xfId="3722"/>
    <cellStyle name="20 % - Markeringsfarve6 2 2 3 2 10" xfId="3723"/>
    <cellStyle name="20 % - Markeringsfarve6 2 2 3 2 10 2" xfId="14019"/>
    <cellStyle name="20 % - Markeringsfarve6 2 2 3 2 11" xfId="14018"/>
    <cellStyle name="20 % - Markeringsfarve6 2 2 3 2 2" xfId="3724"/>
    <cellStyle name="20 % - Markeringsfarve6 2 2 3 2 2 10" xfId="14020"/>
    <cellStyle name="20 % - Markeringsfarve6 2 2 3 2 2 2" xfId="3725"/>
    <cellStyle name="20 % - Markeringsfarve6 2 2 3 2 2 2 2" xfId="3726"/>
    <cellStyle name="20 % - Markeringsfarve6 2 2 3 2 2 2 2 2" xfId="14022"/>
    <cellStyle name="20 % - Markeringsfarve6 2 2 3 2 2 2 3" xfId="3727"/>
    <cellStyle name="20 % - Markeringsfarve6 2 2 3 2 2 2 3 2" xfId="14023"/>
    <cellStyle name="20 % - Markeringsfarve6 2 2 3 2 2 2 4" xfId="3728"/>
    <cellStyle name="20 % - Markeringsfarve6 2 2 3 2 2 2 4 2" xfId="14024"/>
    <cellStyle name="20 % - Markeringsfarve6 2 2 3 2 2 2 5" xfId="3729"/>
    <cellStyle name="20 % - Markeringsfarve6 2 2 3 2 2 2 5 2" xfId="14025"/>
    <cellStyle name="20 % - Markeringsfarve6 2 2 3 2 2 2 6" xfId="3730"/>
    <cellStyle name="20 % - Markeringsfarve6 2 2 3 2 2 2 6 2" xfId="14026"/>
    <cellStyle name="20 % - Markeringsfarve6 2 2 3 2 2 2 7" xfId="14021"/>
    <cellStyle name="20 % - Markeringsfarve6 2 2 3 2 2 3" xfId="3731"/>
    <cellStyle name="20 % - Markeringsfarve6 2 2 3 2 2 3 2" xfId="3732"/>
    <cellStyle name="20 % - Markeringsfarve6 2 2 3 2 2 3 2 2" xfId="14028"/>
    <cellStyle name="20 % - Markeringsfarve6 2 2 3 2 2 3 3" xfId="3733"/>
    <cellStyle name="20 % - Markeringsfarve6 2 2 3 2 2 3 3 2" xfId="14029"/>
    <cellStyle name="20 % - Markeringsfarve6 2 2 3 2 2 3 4" xfId="3734"/>
    <cellStyle name="20 % - Markeringsfarve6 2 2 3 2 2 3 4 2" xfId="14030"/>
    <cellStyle name="20 % - Markeringsfarve6 2 2 3 2 2 3 5" xfId="3735"/>
    <cellStyle name="20 % - Markeringsfarve6 2 2 3 2 2 3 5 2" xfId="14031"/>
    <cellStyle name="20 % - Markeringsfarve6 2 2 3 2 2 3 6" xfId="3736"/>
    <cellStyle name="20 % - Markeringsfarve6 2 2 3 2 2 3 6 2" xfId="14032"/>
    <cellStyle name="20 % - Markeringsfarve6 2 2 3 2 2 3 7" xfId="14027"/>
    <cellStyle name="20 % - Markeringsfarve6 2 2 3 2 2 4" xfId="3737"/>
    <cellStyle name="20 % - Markeringsfarve6 2 2 3 2 2 4 2" xfId="3738"/>
    <cellStyle name="20 % - Markeringsfarve6 2 2 3 2 2 4 2 2" xfId="14034"/>
    <cellStyle name="20 % - Markeringsfarve6 2 2 3 2 2 4 3" xfId="3739"/>
    <cellStyle name="20 % - Markeringsfarve6 2 2 3 2 2 4 3 2" xfId="14035"/>
    <cellStyle name="20 % - Markeringsfarve6 2 2 3 2 2 4 4" xfId="3740"/>
    <cellStyle name="20 % - Markeringsfarve6 2 2 3 2 2 4 4 2" xfId="14036"/>
    <cellStyle name="20 % - Markeringsfarve6 2 2 3 2 2 4 5" xfId="3741"/>
    <cellStyle name="20 % - Markeringsfarve6 2 2 3 2 2 4 5 2" xfId="14037"/>
    <cellStyle name="20 % - Markeringsfarve6 2 2 3 2 2 4 6" xfId="3742"/>
    <cellStyle name="20 % - Markeringsfarve6 2 2 3 2 2 4 6 2" xfId="14038"/>
    <cellStyle name="20 % - Markeringsfarve6 2 2 3 2 2 4 7" xfId="14033"/>
    <cellStyle name="20 % - Markeringsfarve6 2 2 3 2 2 5" xfId="3743"/>
    <cellStyle name="20 % - Markeringsfarve6 2 2 3 2 2 5 2" xfId="14039"/>
    <cellStyle name="20 % - Markeringsfarve6 2 2 3 2 2 6" xfId="3744"/>
    <cellStyle name="20 % - Markeringsfarve6 2 2 3 2 2 6 2" xfId="14040"/>
    <cellStyle name="20 % - Markeringsfarve6 2 2 3 2 2 7" xfId="3745"/>
    <cellStyle name="20 % - Markeringsfarve6 2 2 3 2 2 7 2" xfId="14041"/>
    <cellStyle name="20 % - Markeringsfarve6 2 2 3 2 2 8" xfId="3746"/>
    <cellStyle name="20 % - Markeringsfarve6 2 2 3 2 2 8 2" xfId="14042"/>
    <cellStyle name="20 % - Markeringsfarve6 2 2 3 2 2 9" xfId="3747"/>
    <cellStyle name="20 % - Markeringsfarve6 2 2 3 2 2 9 2" xfId="14043"/>
    <cellStyle name="20 % - Markeringsfarve6 2 2 3 2 3" xfId="3748"/>
    <cellStyle name="20 % - Markeringsfarve6 2 2 3 2 3 2" xfId="3749"/>
    <cellStyle name="20 % - Markeringsfarve6 2 2 3 2 3 2 2" xfId="14045"/>
    <cellStyle name="20 % - Markeringsfarve6 2 2 3 2 3 3" xfId="3750"/>
    <cellStyle name="20 % - Markeringsfarve6 2 2 3 2 3 3 2" xfId="14046"/>
    <cellStyle name="20 % - Markeringsfarve6 2 2 3 2 3 4" xfId="3751"/>
    <cellStyle name="20 % - Markeringsfarve6 2 2 3 2 3 4 2" xfId="14047"/>
    <cellStyle name="20 % - Markeringsfarve6 2 2 3 2 3 5" xfId="3752"/>
    <cellStyle name="20 % - Markeringsfarve6 2 2 3 2 3 5 2" xfId="14048"/>
    <cellStyle name="20 % - Markeringsfarve6 2 2 3 2 3 6" xfId="3753"/>
    <cellStyle name="20 % - Markeringsfarve6 2 2 3 2 3 6 2" xfId="14049"/>
    <cellStyle name="20 % - Markeringsfarve6 2 2 3 2 3 7" xfId="14044"/>
    <cellStyle name="20 % - Markeringsfarve6 2 2 3 2 4" xfId="3754"/>
    <cellStyle name="20 % - Markeringsfarve6 2 2 3 2 4 2" xfId="3755"/>
    <cellStyle name="20 % - Markeringsfarve6 2 2 3 2 4 2 2" xfId="14051"/>
    <cellStyle name="20 % - Markeringsfarve6 2 2 3 2 4 3" xfId="3756"/>
    <cellStyle name="20 % - Markeringsfarve6 2 2 3 2 4 3 2" xfId="14052"/>
    <cellStyle name="20 % - Markeringsfarve6 2 2 3 2 4 4" xfId="3757"/>
    <cellStyle name="20 % - Markeringsfarve6 2 2 3 2 4 4 2" xfId="14053"/>
    <cellStyle name="20 % - Markeringsfarve6 2 2 3 2 4 5" xfId="3758"/>
    <cellStyle name="20 % - Markeringsfarve6 2 2 3 2 4 5 2" xfId="14054"/>
    <cellStyle name="20 % - Markeringsfarve6 2 2 3 2 4 6" xfId="3759"/>
    <cellStyle name="20 % - Markeringsfarve6 2 2 3 2 4 6 2" xfId="14055"/>
    <cellStyle name="20 % - Markeringsfarve6 2 2 3 2 4 7" xfId="14050"/>
    <cellStyle name="20 % - Markeringsfarve6 2 2 3 2 5" xfId="3760"/>
    <cellStyle name="20 % - Markeringsfarve6 2 2 3 2 5 2" xfId="3761"/>
    <cellStyle name="20 % - Markeringsfarve6 2 2 3 2 5 2 2" xfId="14057"/>
    <cellStyle name="20 % - Markeringsfarve6 2 2 3 2 5 3" xfId="3762"/>
    <cellStyle name="20 % - Markeringsfarve6 2 2 3 2 5 3 2" xfId="14058"/>
    <cellStyle name="20 % - Markeringsfarve6 2 2 3 2 5 4" xfId="3763"/>
    <cellStyle name="20 % - Markeringsfarve6 2 2 3 2 5 4 2" xfId="14059"/>
    <cellStyle name="20 % - Markeringsfarve6 2 2 3 2 5 5" xfId="3764"/>
    <cellStyle name="20 % - Markeringsfarve6 2 2 3 2 5 5 2" xfId="14060"/>
    <cellStyle name="20 % - Markeringsfarve6 2 2 3 2 5 6" xfId="3765"/>
    <cellStyle name="20 % - Markeringsfarve6 2 2 3 2 5 6 2" xfId="14061"/>
    <cellStyle name="20 % - Markeringsfarve6 2 2 3 2 5 7" xfId="14056"/>
    <cellStyle name="20 % - Markeringsfarve6 2 2 3 2 6" xfId="3766"/>
    <cellStyle name="20 % - Markeringsfarve6 2 2 3 2 6 2" xfId="14062"/>
    <cellStyle name="20 % - Markeringsfarve6 2 2 3 2 7" xfId="3767"/>
    <cellStyle name="20 % - Markeringsfarve6 2 2 3 2 7 2" xfId="14063"/>
    <cellStyle name="20 % - Markeringsfarve6 2 2 3 2 8" xfId="3768"/>
    <cellStyle name="20 % - Markeringsfarve6 2 2 3 2 8 2" xfId="14064"/>
    <cellStyle name="20 % - Markeringsfarve6 2 2 3 2 9" xfId="3769"/>
    <cellStyle name="20 % - Markeringsfarve6 2 2 3 2 9 2" xfId="14065"/>
    <cellStyle name="20 % - Markeringsfarve6 2 2 3 3" xfId="3770"/>
    <cellStyle name="20 % - Markeringsfarve6 2 2 3 3 10" xfId="14066"/>
    <cellStyle name="20 % - Markeringsfarve6 2 2 3 3 2" xfId="3771"/>
    <cellStyle name="20 % - Markeringsfarve6 2 2 3 3 2 2" xfId="3772"/>
    <cellStyle name="20 % - Markeringsfarve6 2 2 3 3 2 2 2" xfId="14068"/>
    <cellStyle name="20 % - Markeringsfarve6 2 2 3 3 2 3" xfId="3773"/>
    <cellStyle name="20 % - Markeringsfarve6 2 2 3 3 2 3 2" xfId="14069"/>
    <cellStyle name="20 % - Markeringsfarve6 2 2 3 3 2 4" xfId="3774"/>
    <cellStyle name="20 % - Markeringsfarve6 2 2 3 3 2 4 2" xfId="14070"/>
    <cellStyle name="20 % - Markeringsfarve6 2 2 3 3 2 5" xfId="3775"/>
    <cellStyle name="20 % - Markeringsfarve6 2 2 3 3 2 5 2" xfId="14071"/>
    <cellStyle name="20 % - Markeringsfarve6 2 2 3 3 2 6" xfId="3776"/>
    <cellStyle name="20 % - Markeringsfarve6 2 2 3 3 2 6 2" xfId="14072"/>
    <cellStyle name="20 % - Markeringsfarve6 2 2 3 3 2 7" xfId="14067"/>
    <cellStyle name="20 % - Markeringsfarve6 2 2 3 3 3" xfId="3777"/>
    <cellStyle name="20 % - Markeringsfarve6 2 2 3 3 3 2" xfId="3778"/>
    <cellStyle name="20 % - Markeringsfarve6 2 2 3 3 3 2 2" xfId="14074"/>
    <cellStyle name="20 % - Markeringsfarve6 2 2 3 3 3 3" xfId="3779"/>
    <cellStyle name="20 % - Markeringsfarve6 2 2 3 3 3 3 2" xfId="14075"/>
    <cellStyle name="20 % - Markeringsfarve6 2 2 3 3 3 4" xfId="3780"/>
    <cellStyle name="20 % - Markeringsfarve6 2 2 3 3 3 4 2" xfId="14076"/>
    <cellStyle name="20 % - Markeringsfarve6 2 2 3 3 3 5" xfId="3781"/>
    <cellStyle name="20 % - Markeringsfarve6 2 2 3 3 3 5 2" xfId="14077"/>
    <cellStyle name="20 % - Markeringsfarve6 2 2 3 3 3 6" xfId="3782"/>
    <cellStyle name="20 % - Markeringsfarve6 2 2 3 3 3 6 2" xfId="14078"/>
    <cellStyle name="20 % - Markeringsfarve6 2 2 3 3 3 7" xfId="14073"/>
    <cellStyle name="20 % - Markeringsfarve6 2 2 3 3 4" xfId="3783"/>
    <cellStyle name="20 % - Markeringsfarve6 2 2 3 3 4 2" xfId="3784"/>
    <cellStyle name="20 % - Markeringsfarve6 2 2 3 3 4 2 2" xfId="14080"/>
    <cellStyle name="20 % - Markeringsfarve6 2 2 3 3 4 3" xfId="3785"/>
    <cellStyle name="20 % - Markeringsfarve6 2 2 3 3 4 3 2" xfId="14081"/>
    <cellStyle name="20 % - Markeringsfarve6 2 2 3 3 4 4" xfId="3786"/>
    <cellStyle name="20 % - Markeringsfarve6 2 2 3 3 4 4 2" xfId="14082"/>
    <cellStyle name="20 % - Markeringsfarve6 2 2 3 3 4 5" xfId="3787"/>
    <cellStyle name="20 % - Markeringsfarve6 2 2 3 3 4 5 2" xfId="14083"/>
    <cellStyle name="20 % - Markeringsfarve6 2 2 3 3 4 6" xfId="3788"/>
    <cellStyle name="20 % - Markeringsfarve6 2 2 3 3 4 6 2" xfId="14084"/>
    <cellStyle name="20 % - Markeringsfarve6 2 2 3 3 4 7" xfId="14079"/>
    <cellStyle name="20 % - Markeringsfarve6 2 2 3 3 5" xfId="3789"/>
    <cellStyle name="20 % - Markeringsfarve6 2 2 3 3 5 2" xfId="14085"/>
    <cellStyle name="20 % - Markeringsfarve6 2 2 3 3 6" xfId="3790"/>
    <cellStyle name="20 % - Markeringsfarve6 2 2 3 3 6 2" xfId="14086"/>
    <cellStyle name="20 % - Markeringsfarve6 2 2 3 3 7" xfId="3791"/>
    <cellStyle name="20 % - Markeringsfarve6 2 2 3 3 7 2" xfId="14087"/>
    <cellStyle name="20 % - Markeringsfarve6 2 2 3 3 8" xfId="3792"/>
    <cellStyle name="20 % - Markeringsfarve6 2 2 3 3 8 2" xfId="14088"/>
    <cellStyle name="20 % - Markeringsfarve6 2 2 3 3 9" xfId="3793"/>
    <cellStyle name="20 % - Markeringsfarve6 2 2 3 3 9 2" xfId="14089"/>
    <cellStyle name="20 % - Markeringsfarve6 2 2 3 4" xfId="3794"/>
    <cellStyle name="20 % - Markeringsfarve6 2 2 3 4 2" xfId="3795"/>
    <cellStyle name="20 % - Markeringsfarve6 2 2 3 4 2 2" xfId="14091"/>
    <cellStyle name="20 % - Markeringsfarve6 2 2 3 4 3" xfId="3796"/>
    <cellStyle name="20 % - Markeringsfarve6 2 2 3 4 3 2" xfId="14092"/>
    <cellStyle name="20 % - Markeringsfarve6 2 2 3 4 4" xfId="3797"/>
    <cellStyle name="20 % - Markeringsfarve6 2 2 3 4 4 2" xfId="14093"/>
    <cellStyle name="20 % - Markeringsfarve6 2 2 3 4 5" xfId="3798"/>
    <cellStyle name="20 % - Markeringsfarve6 2 2 3 4 5 2" xfId="14094"/>
    <cellStyle name="20 % - Markeringsfarve6 2 2 3 4 6" xfId="3799"/>
    <cellStyle name="20 % - Markeringsfarve6 2 2 3 4 6 2" xfId="14095"/>
    <cellStyle name="20 % - Markeringsfarve6 2 2 3 4 7" xfId="14090"/>
    <cellStyle name="20 % - Markeringsfarve6 2 2 3 5" xfId="3800"/>
    <cellStyle name="20 % - Markeringsfarve6 2 2 3 5 2" xfId="3801"/>
    <cellStyle name="20 % - Markeringsfarve6 2 2 3 5 2 2" xfId="14097"/>
    <cellStyle name="20 % - Markeringsfarve6 2 2 3 5 3" xfId="3802"/>
    <cellStyle name="20 % - Markeringsfarve6 2 2 3 5 3 2" xfId="14098"/>
    <cellStyle name="20 % - Markeringsfarve6 2 2 3 5 4" xfId="3803"/>
    <cellStyle name="20 % - Markeringsfarve6 2 2 3 5 4 2" xfId="14099"/>
    <cellStyle name="20 % - Markeringsfarve6 2 2 3 5 5" xfId="3804"/>
    <cellStyle name="20 % - Markeringsfarve6 2 2 3 5 5 2" xfId="14100"/>
    <cellStyle name="20 % - Markeringsfarve6 2 2 3 5 6" xfId="3805"/>
    <cellStyle name="20 % - Markeringsfarve6 2 2 3 5 6 2" xfId="14101"/>
    <cellStyle name="20 % - Markeringsfarve6 2 2 3 5 7" xfId="14096"/>
    <cellStyle name="20 % - Markeringsfarve6 2 2 3 6" xfId="3806"/>
    <cellStyle name="20 % - Markeringsfarve6 2 2 3 6 2" xfId="3807"/>
    <cellStyle name="20 % - Markeringsfarve6 2 2 3 6 2 2" xfId="14103"/>
    <cellStyle name="20 % - Markeringsfarve6 2 2 3 6 3" xfId="3808"/>
    <cellStyle name="20 % - Markeringsfarve6 2 2 3 6 3 2" xfId="14104"/>
    <cellStyle name="20 % - Markeringsfarve6 2 2 3 6 4" xfId="3809"/>
    <cellStyle name="20 % - Markeringsfarve6 2 2 3 6 4 2" xfId="14105"/>
    <cellStyle name="20 % - Markeringsfarve6 2 2 3 6 5" xfId="3810"/>
    <cellStyle name="20 % - Markeringsfarve6 2 2 3 6 5 2" xfId="14106"/>
    <cellStyle name="20 % - Markeringsfarve6 2 2 3 6 6" xfId="3811"/>
    <cellStyle name="20 % - Markeringsfarve6 2 2 3 6 6 2" xfId="14107"/>
    <cellStyle name="20 % - Markeringsfarve6 2 2 3 6 7" xfId="14102"/>
    <cellStyle name="20 % - Markeringsfarve6 2 2 3 7" xfId="3812"/>
    <cellStyle name="20 % - Markeringsfarve6 2 2 3 7 2" xfId="14108"/>
    <cellStyle name="20 % - Markeringsfarve6 2 2 3 8" xfId="3813"/>
    <cellStyle name="20 % - Markeringsfarve6 2 2 3 8 2" xfId="14109"/>
    <cellStyle name="20 % - Markeringsfarve6 2 2 3 9" xfId="3814"/>
    <cellStyle name="20 % - Markeringsfarve6 2 2 3 9 2" xfId="14110"/>
    <cellStyle name="20 % - Markeringsfarve6 2 2 4" xfId="3815"/>
    <cellStyle name="20 % - Markeringsfarve6 2 2 4 10" xfId="3816"/>
    <cellStyle name="20 % - Markeringsfarve6 2 2 4 10 2" xfId="14112"/>
    <cellStyle name="20 % - Markeringsfarve6 2 2 4 11" xfId="14111"/>
    <cellStyle name="20 % - Markeringsfarve6 2 2 4 2" xfId="3817"/>
    <cellStyle name="20 % - Markeringsfarve6 2 2 4 2 10" xfId="14113"/>
    <cellStyle name="20 % - Markeringsfarve6 2 2 4 2 2" xfId="3818"/>
    <cellStyle name="20 % - Markeringsfarve6 2 2 4 2 2 2" xfId="3819"/>
    <cellStyle name="20 % - Markeringsfarve6 2 2 4 2 2 2 2" xfId="14115"/>
    <cellStyle name="20 % - Markeringsfarve6 2 2 4 2 2 3" xfId="3820"/>
    <cellStyle name="20 % - Markeringsfarve6 2 2 4 2 2 3 2" xfId="14116"/>
    <cellStyle name="20 % - Markeringsfarve6 2 2 4 2 2 4" xfId="3821"/>
    <cellStyle name="20 % - Markeringsfarve6 2 2 4 2 2 4 2" xfId="14117"/>
    <cellStyle name="20 % - Markeringsfarve6 2 2 4 2 2 5" xfId="3822"/>
    <cellStyle name="20 % - Markeringsfarve6 2 2 4 2 2 5 2" xfId="14118"/>
    <cellStyle name="20 % - Markeringsfarve6 2 2 4 2 2 6" xfId="3823"/>
    <cellStyle name="20 % - Markeringsfarve6 2 2 4 2 2 6 2" xfId="14119"/>
    <cellStyle name="20 % - Markeringsfarve6 2 2 4 2 2 7" xfId="14114"/>
    <cellStyle name="20 % - Markeringsfarve6 2 2 4 2 3" xfId="3824"/>
    <cellStyle name="20 % - Markeringsfarve6 2 2 4 2 3 2" xfId="3825"/>
    <cellStyle name="20 % - Markeringsfarve6 2 2 4 2 3 2 2" xfId="14121"/>
    <cellStyle name="20 % - Markeringsfarve6 2 2 4 2 3 3" xfId="3826"/>
    <cellStyle name="20 % - Markeringsfarve6 2 2 4 2 3 3 2" xfId="14122"/>
    <cellStyle name="20 % - Markeringsfarve6 2 2 4 2 3 4" xfId="3827"/>
    <cellStyle name="20 % - Markeringsfarve6 2 2 4 2 3 4 2" xfId="14123"/>
    <cellStyle name="20 % - Markeringsfarve6 2 2 4 2 3 5" xfId="3828"/>
    <cellStyle name="20 % - Markeringsfarve6 2 2 4 2 3 5 2" xfId="14124"/>
    <cellStyle name="20 % - Markeringsfarve6 2 2 4 2 3 6" xfId="3829"/>
    <cellStyle name="20 % - Markeringsfarve6 2 2 4 2 3 6 2" xfId="14125"/>
    <cellStyle name="20 % - Markeringsfarve6 2 2 4 2 3 7" xfId="14120"/>
    <cellStyle name="20 % - Markeringsfarve6 2 2 4 2 4" xfId="3830"/>
    <cellStyle name="20 % - Markeringsfarve6 2 2 4 2 4 2" xfId="3831"/>
    <cellStyle name="20 % - Markeringsfarve6 2 2 4 2 4 2 2" xfId="14127"/>
    <cellStyle name="20 % - Markeringsfarve6 2 2 4 2 4 3" xfId="3832"/>
    <cellStyle name="20 % - Markeringsfarve6 2 2 4 2 4 3 2" xfId="14128"/>
    <cellStyle name="20 % - Markeringsfarve6 2 2 4 2 4 4" xfId="3833"/>
    <cellStyle name="20 % - Markeringsfarve6 2 2 4 2 4 4 2" xfId="14129"/>
    <cellStyle name="20 % - Markeringsfarve6 2 2 4 2 4 5" xfId="3834"/>
    <cellStyle name="20 % - Markeringsfarve6 2 2 4 2 4 5 2" xfId="14130"/>
    <cellStyle name="20 % - Markeringsfarve6 2 2 4 2 4 6" xfId="3835"/>
    <cellStyle name="20 % - Markeringsfarve6 2 2 4 2 4 6 2" xfId="14131"/>
    <cellStyle name="20 % - Markeringsfarve6 2 2 4 2 4 7" xfId="14126"/>
    <cellStyle name="20 % - Markeringsfarve6 2 2 4 2 5" xfId="3836"/>
    <cellStyle name="20 % - Markeringsfarve6 2 2 4 2 5 2" xfId="14132"/>
    <cellStyle name="20 % - Markeringsfarve6 2 2 4 2 6" xfId="3837"/>
    <cellStyle name="20 % - Markeringsfarve6 2 2 4 2 6 2" xfId="14133"/>
    <cellStyle name="20 % - Markeringsfarve6 2 2 4 2 7" xfId="3838"/>
    <cellStyle name="20 % - Markeringsfarve6 2 2 4 2 7 2" xfId="14134"/>
    <cellStyle name="20 % - Markeringsfarve6 2 2 4 2 8" xfId="3839"/>
    <cellStyle name="20 % - Markeringsfarve6 2 2 4 2 8 2" xfId="14135"/>
    <cellStyle name="20 % - Markeringsfarve6 2 2 4 2 9" xfId="3840"/>
    <cellStyle name="20 % - Markeringsfarve6 2 2 4 2 9 2" xfId="14136"/>
    <cellStyle name="20 % - Markeringsfarve6 2 2 4 3" xfId="3841"/>
    <cellStyle name="20 % - Markeringsfarve6 2 2 4 3 2" xfId="3842"/>
    <cellStyle name="20 % - Markeringsfarve6 2 2 4 3 2 2" xfId="14138"/>
    <cellStyle name="20 % - Markeringsfarve6 2 2 4 3 3" xfId="3843"/>
    <cellStyle name="20 % - Markeringsfarve6 2 2 4 3 3 2" xfId="14139"/>
    <cellStyle name="20 % - Markeringsfarve6 2 2 4 3 4" xfId="3844"/>
    <cellStyle name="20 % - Markeringsfarve6 2 2 4 3 4 2" xfId="14140"/>
    <cellStyle name="20 % - Markeringsfarve6 2 2 4 3 5" xfId="3845"/>
    <cellStyle name="20 % - Markeringsfarve6 2 2 4 3 5 2" xfId="14141"/>
    <cellStyle name="20 % - Markeringsfarve6 2 2 4 3 6" xfId="3846"/>
    <cellStyle name="20 % - Markeringsfarve6 2 2 4 3 6 2" xfId="14142"/>
    <cellStyle name="20 % - Markeringsfarve6 2 2 4 3 7" xfId="14137"/>
    <cellStyle name="20 % - Markeringsfarve6 2 2 4 4" xfId="3847"/>
    <cellStyle name="20 % - Markeringsfarve6 2 2 4 4 2" xfId="3848"/>
    <cellStyle name="20 % - Markeringsfarve6 2 2 4 4 2 2" xfId="14144"/>
    <cellStyle name="20 % - Markeringsfarve6 2 2 4 4 3" xfId="3849"/>
    <cellStyle name="20 % - Markeringsfarve6 2 2 4 4 3 2" xfId="14145"/>
    <cellStyle name="20 % - Markeringsfarve6 2 2 4 4 4" xfId="3850"/>
    <cellStyle name="20 % - Markeringsfarve6 2 2 4 4 4 2" xfId="14146"/>
    <cellStyle name="20 % - Markeringsfarve6 2 2 4 4 5" xfId="3851"/>
    <cellStyle name="20 % - Markeringsfarve6 2 2 4 4 5 2" xfId="14147"/>
    <cellStyle name="20 % - Markeringsfarve6 2 2 4 4 6" xfId="3852"/>
    <cellStyle name="20 % - Markeringsfarve6 2 2 4 4 6 2" xfId="14148"/>
    <cellStyle name="20 % - Markeringsfarve6 2 2 4 4 7" xfId="14143"/>
    <cellStyle name="20 % - Markeringsfarve6 2 2 4 5" xfId="3853"/>
    <cellStyle name="20 % - Markeringsfarve6 2 2 4 5 2" xfId="3854"/>
    <cellStyle name="20 % - Markeringsfarve6 2 2 4 5 2 2" xfId="14150"/>
    <cellStyle name="20 % - Markeringsfarve6 2 2 4 5 3" xfId="3855"/>
    <cellStyle name="20 % - Markeringsfarve6 2 2 4 5 3 2" xfId="14151"/>
    <cellStyle name="20 % - Markeringsfarve6 2 2 4 5 4" xfId="3856"/>
    <cellStyle name="20 % - Markeringsfarve6 2 2 4 5 4 2" xfId="14152"/>
    <cellStyle name="20 % - Markeringsfarve6 2 2 4 5 5" xfId="3857"/>
    <cellStyle name="20 % - Markeringsfarve6 2 2 4 5 5 2" xfId="14153"/>
    <cellStyle name="20 % - Markeringsfarve6 2 2 4 5 6" xfId="3858"/>
    <cellStyle name="20 % - Markeringsfarve6 2 2 4 5 6 2" xfId="14154"/>
    <cellStyle name="20 % - Markeringsfarve6 2 2 4 5 7" xfId="14149"/>
    <cellStyle name="20 % - Markeringsfarve6 2 2 4 6" xfId="3859"/>
    <cellStyle name="20 % - Markeringsfarve6 2 2 4 6 2" xfId="14155"/>
    <cellStyle name="20 % - Markeringsfarve6 2 2 4 7" xfId="3860"/>
    <cellStyle name="20 % - Markeringsfarve6 2 2 4 7 2" xfId="14156"/>
    <cellStyle name="20 % - Markeringsfarve6 2 2 4 8" xfId="3861"/>
    <cellStyle name="20 % - Markeringsfarve6 2 2 4 8 2" xfId="14157"/>
    <cellStyle name="20 % - Markeringsfarve6 2 2 4 9" xfId="3862"/>
    <cellStyle name="20 % - Markeringsfarve6 2 2 4 9 2" xfId="14158"/>
    <cellStyle name="20 % - Markeringsfarve6 2 2 5" xfId="3863"/>
    <cellStyle name="20 % - Markeringsfarve6 2 2 5 10" xfId="14159"/>
    <cellStyle name="20 % - Markeringsfarve6 2 2 5 2" xfId="3864"/>
    <cellStyle name="20 % - Markeringsfarve6 2 2 5 2 2" xfId="3865"/>
    <cellStyle name="20 % - Markeringsfarve6 2 2 5 2 2 2" xfId="14161"/>
    <cellStyle name="20 % - Markeringsfarve6 2 2 5 2 3" xfId="3866"/>
    <cellStyle name="20 % - Markeringsfarve6 2 2 5 2 3 2" xfId="14162"/>
    <cellStyle name="20 % - Markeringsfarve6 2 2 5 2 4" xfId="3867"/>
    <cellStyle name="20 % - Markeringsfarve6 2 2 5 2 4 2" xfId="14163"/>
    <cellStyle name="20 % - Markeringsfarve6 2 2 5 2 5" xfId="3868"/>
    <cellStyle name="20 % - Markeringsfarve6 2 2 5 2 5 2" xfId="14164"/>
    <cellStyle name="20 % - Markeringsfarve6 2 2 5 2 6" xfId="3869"/>
    <cellStyle name="20 % - Markeringsfarve6 2 2 5 2 6 2" xfId="14165"/>
    <cellStyle name="20 % - Markeringsfarve6 2 2 5 2 7" xfId="14160"/>
    <cellStyle name="20 % - Markeringsfarve6 2 2 5 3" xfId="3870"/>
    <cellStyle name="20 % - Markeringsfarve6 2 2 5 3 2" xfId="3871"/>
    <cellStyle name="20 % - Markeringsfarve6 2 2 5 3 2 2" xfId="14167"/>
    <cellStyle name="20 % - Markeringsfarve6 2 2 5 3 3" xfId="3872"/>
    <cellStyle name="20 % - Markeringsfarve6 2 2 5 3 3 2" xfId="14168"/>
    <cellStyle name="20 % - Markeringsfarve6 2 2 5 3 4" xfId="3873"/>
    <cellStyle name="20 % - Markeringsfarve6 2 2 5 3 4 2" xfId="14169"/>
    <cellStyle name="20 % - Markeringsfarve6 2 2 5 3 5" xfId="3874"/>
    <cellStyle name="20 % - Markeringsfarve6 2 2 5 3 5 2" xfId="14170"/>
    <cellStyle name="20 % - Markeringsfarve6 2 2 5 3 6" xfId="3875"/>
    <cellStyle name="20 % - Markeringsfarve6 2 2 5 3 6 2" xfId="14171"/>
    <cellStyle name="20 % - Markeringsfarve6 2 2 5 3 7" xfId="14166"/>
    <cellStyle name="20 % - Markeringsfarve6 2 2 5 4" xfId="3876"/>
    <cellStyle name="20 % - Markeringsfarve6 2 2 5 4 2" xfId="3877"/>
    <cellStyle name="20 % - Markeringsfarve6 2 2 5 4 2 2" xfId="14173"/>
    <cellStyle name="20 % - Markeringsfarve6 2 2 5 4 3" xfId="3878"/>
    <cellStyle name="20 % - Markeringsfarve6 2 2 5 4 3 2" xfId="14174"/>
    <cellStyle name="20 % - Markeringsfarve6 2 2 5 4 4" xfId="3879"/>
    <cellStyle name="20 % - Markeringsfarve6 2 2 5 4 4 2" xfId="14175"/>
    <cellStyle name="20 % - Markeringsfarve6 2 2 5 4 5" xfId="3880"/>
    <cellStyle name="20 % - Markeringsfarve6 2 2 5 4 5 2" xfId="14176"/>
    <cellStyle name="20 % - Markeringsfarve6 2 2 5 4 6" xfId="3881"/>
    <cellStyle name="20 % - Markeringsfarve6 2 2 5 4 6 2" xfId="14177"/>
    <cellStyle name="20 % - Markeringsfarve6 2 2 5 4 7" xfId="14172"/>
    <cellStyle name="20 % - Markeringsfarve6 2 2 5 5" xfId="3882"/>
    <cellStyle name="20 % - Markeringsfarve6 2 2 5 5 2" xfId="14178"/>
    <cellStyle name="20 % - Markeringsfarve6 2 2 5 6" xfId="3883"/>
    <cellStyle name="20 % - Markeringsfarve6 2 2 5 6 2" xfId="14179"/>
    <cellStyle name="20 % - Markeringsfarve6 2 2 5 7" xfId="3884"/>
    <cellStyle name="20 % - Markeringsfarve6 2 2 5 7 2" xfId="14180"/>
    <cellStyle name="20 % - Markeringsfarve6 2 2 5 8" xfId="3885"/>
    <cellStyle name="20 % - Markeringsfarve6 2 2 5 8 2" xfId="14181"/>
    <cellStyle name="20 % - Markeringsfarve6 2 2 5 9" xfId="3886"/>
    <cellStyle name="20 % - Markeringsfarve6 2 2 5 9 2" xfId="14182"/>
    <cellStyle name="20 % - Markeringsfarve6 2 2 6" xfId="3887"/>
    <cellStyle name="20 % - Markeringsfarve6 2 2 6 2" xfId="3888"/>
    <cellStyle name="20 % - Markeringsfarve6 2 2 6 2 2" xfId="14184"/>
    <cellStyle name="20 % - Markeringsfarve6 2 2 6 3" xfId="3889"/>
    <cellStyle name="20 % - Markeringsfarve6 2 2 6 3 2" xfId="14185"/>
    <cellStyle name="20 % - Markeringsfarve6 2 2 6 4" xfId="3890"/>
    <cellStyle name="20 % - Markeringsfarve6 2 2 6 4 2" xfId="14186"/>
    <cellStyle name="20 % - Markeringsfarve6 2 2 6 5" xfId="3891"/>
    <cellStyle name="20 % - Markeringsfarve6 2 2 6 5 2" xfId="14187"/>
    <cellStyle name="20 % - Markeringsfarve6 2 2 6 6" xfId="3892"/>
    <cellStyle name="20 % - Markeringsfarve6 2 2 6 6 2" xfId="14188"/>
    <cellStyle name="20 % - Markeringsfarve6 2 2 6 7" xfId="14183"/>
    <cellStyle name="20 % - Markeringsfarve6 2 2 7" xfId="3893"/>
    <cellStyle name="20 % - Markeringsfarve6 2 2 7 2" xfId="3894"/>
    <cellStyle name="20 % - Markeringsfarve6 2 2 7 2 2" xfId="14190"/>
    <cellStyle name="20 % - Markeringsfarve6 2 2 7 3" xfId="3895"/>
    <cellStyle name="20 % - Markeringsfarve6 2 2 7 3 2" xfId="14191"/>
    <cellStyle name="20 % - Markeringsfarve6 2 2 7 4" xfId="3896"/>
    <cellStyle name="20 % - Markeringsfarve6 2 2 7 4 2" xfId="14192"/>
    <cellStyle name="20 % - Markeringsfarve6 2 2 7 5" xfId="3897"/>
    <cellStyle name="20 % - Markeringsfarve6 2 2 7 5 2" xfId="14193"/>
    <cellStyle name="20 % - Markeringsfarve6 2 2 7 6" xfId="3898"/>
    <cellStyle name="20 % - Markeringsfarve6 2 2 7 6 2" xfId="14194"/>
    <cellStyle name="20 % - Markeringsfarve6 2 2 7 7" xfId="14189"/>
    <cellStyle name="20 % - Markeringsfarve6 2 2 8" xfId="3899"/>
    <cellStyle name="20 % - Markeringsfarve6 2 2 8 2" xfId="3900"/>
    <cellStyle name="20 % - Markeringsfarve6 2 2 8 2 2" xfId="14196"/>
    <cellStyle name="20 % - Markeringsfarve6 2 2 8 3" xfId="3901"/>
    <cellStyle name="20 % - Markeringsfarve6 2 2 8 3 2" xfId="14197"/>
    <cellStyle name="20 % - Markeringsfarve6 2 2 8 4" xfId="3902"/>
    <cellStyle name="20 % - Markeringsfarve6 2 2 8 4 2" xfId="14198"/>
    <cellStyle name="20 % - Markeringsfarve6 2 2 8 5" xfId="3903"/>
    <cellStyle name="20 % - Markeringsfarve6 2 2 8 5 2" xfId="14199"/>
    <cellStyle name="20 % - Markeringsfarve6 2 2 8 6" xfId="3904"/>
    <cellStyle name="20 % - Markeringsfarve6 2 2 8 6 2" xfId="14200"/>
    <cellStyle name="20 % - Markeringsfarve6 2 2 8 7" xfId="14195"/>
    <cellStyle name="20 % - Markeringsfarve6 2 2 9" xfId="3905"/>
    <cellStyle name="20 % - Markeringsfarve6 2 2 9 2" xfId="14201"/>
    <cellStyle name="20 % - Markeringsfarve6 2 2_Budget" xfId="3906"/>
    <cellStyle name="20 % - Markeringsfarve6 2 3" xfId="3907"/>
    <cellStyle name="20 % - Markeringsfarve6 2 3 10" xfId="3908"/>
    <cellStyle name="20 % - Markeringsfarve6 2 3 10 2" xfId="14203"/>
    <cellStyle name="20 % - Markeringsfarve6 2 3 11" xfId="3909"/>
    <cellStyle name="20 % - Markeringsfarve6 2 3 11 2" xfId="14204"/>
    <cellStyle name="20 % - Markeringsfarve6 2 3 12" xfId="3910"/>
    <cellStyle name="20 % - Markeringsfarve6 2 3 12 2" xfId="14205"/>
    <cellStyle name="20 % - Markeringsfarve6 2 3 13" xfId="3911"/>
    <cellStyle name="20 % - Markeringsfarve6 2 3 14" xfId="14202"/>
    <cellStyle name="20 % - Markeringsfarve6 2 3 2" xfId="3912"/>
    <cellStyle name="20 % - Markeringsfarve6 2 3 2 10" xfId="3913"/>
    <cellStyle name="20 % - Markeringsfarve6 2 3 2 10 2" xfId="14207"/>
    <cellStyle name="20 % - Markeringsfarve6 2 3 2 11" xfId="3914"/>
    <cellStyle name="20 % - Markeringsfarve6 2 3 2 11 2" xfId="14208"/>
    <cellStyle name="20 % - Markeringsfarve6 2 3 2 12" xfId="14206"/>
    <cellStyle name="20 % - Markeringsfarve6 2 3 2 2" xfId="3915"/>
    <cellStyle name="20 % - Markeringsfarve6 2 3 2 2 10" xfId="3916"/>
    <cellStyle name="20 % - Markeringsfarve6 2 3 2 2 10 2" xfId="14210"/>
    <cellStyle name="20 % - Markeringsfarve6 2 3 2 2 11" xfId="14209"/>
    <cellStyle name="20 % - Markeringsfarve6 2 3 2 2 2" xfId="3917"/>
    <cellStyle name="20 % - Markeringsfarve6 2 3 2 2 2 2" xfId="3918"/>
    <cellStyle name="20 % - Markeringsfarve6 2 3 2 2 2 2 2" xfId="14212"/>
    <cellStyle name="20 % - Markeringsfarve6 2 3 2 2 2 3" xfId="3919"/>
    <cellStyle name="20 % - Markeringsfarve6 2 3 2 2 2 3 2" xfId="14213"/>
    <cellStyle name="20 % - Markeringsfarve6 2 3 2 2 2 4" xfId="3920"/>
    <cellStyle name="20 % - Markeringsfarve6 2 3 2 2 2 4 2" xfId="14214"/>
    <cellStyle name="20 % - Markeringsfarve6 2 3 2 2 2 5" xfId="3921"/>
    <cellStyle name="20 % - Markeringsfarve6 2 3 2 2 2 5 2" xfId="14215"/>
    <cellStyle name="20 % - Markeringsfarve6 2 3 2 2 2 6" xfId="3922"/>
    <cellStyle name="20 % - Markeringsfarve6 2 3 2 2 2 6 2" xfId="14216"/>
    <cellStyle name="20 % - Markeringsfarve6 2 3 2 2 2 7" xfId="14211"/>
    <cellStyle name="20 % - Markeringsfarve6 2 3 2 2 3" xfId="3923"/>
    <cellStyle name="20 % - Markeringsfarve6 2 3 2 2 3 2" xfId="3924"/>
    <cellStyle name="20 % - Markeringsfarve6 2 3 2 2 3 2 2" xfId="14218"/>
    <cellStyle name="20 % - Markeringsfarve6 2 3 2 2 3 3" xfId="3925"/>
    <cellStyle name="20 % - Markeringsfarve6 2 3 2 2 3 3 2" xfId="14219"/>
    <cellStyle name="20 % - Markeringsfarve6 2 3 2 2 3 4" xfId="3926"/>
    <cellStyle name="20 % - Markeringsfarve6 2 3 2 2 3 4 2" xfId="14220"/>
    <cellStyle name="20 % - Markeringsfarve6 2 3 2 2 3 5" xfId="3927"/>
    <cellStyle name="20 % - Markeringsfarve6 2 3 2 2 3 5 2" xfId="14221"/>
    <cellStyle name="20 % - Markeringsfarve6 2 3 2 2 3 6" xfId="3928"/>
    <cellStyle name="20 % - Markeringsfarve6 2 3 2 2 3 6 2" xfId="14222"/>
    <cellStyle name="20 % - Markeringsfarve6 2 3 2 2 3 7" xfId="14217"/>
    <cellStyle name="20 % - Markeringsfarve6 2 3 2 2 4" xfId="3929"/>
    <cellStyle name="20 % - Markeringsfarve6 2 3 2 2 4 2" xfId="3930"/>
    <cellStyle name="20 % - Markeringsfarve6 2 3 2 2 4 2 2" xfId="14224"/>
    <cellStyle name="20 % - Markeringsfarve6 2 3 2 2 4 3" xfId="3931"/>
    <cellStyle name="20 % - Markeringsfarve6 2 3 2 2 4 3 2" xfId="14225"/>
    <cellStyle name="20 % - Markeringsfarve6 2 3 2 2 4 4" xfId="3932"/>
    <cellStyle name="20 % - Markeringsfarve6 2 3 2 2 4 4 2" xfId="14226"/>
    <cellStyle name="20 % - Markeringsfarve6 2 3 2 2 4 5" xfId="3933"/>
    <cellStyle name="20 % - Markeringsfarve6 2 3 2 2 4 5 2" xfId="14227"/>
    <cellStyle name="20 % - Markeringsfarve6 2 3 2 2 4 6" xfId="3934"/>
    <cellStyle name="20 % - Markeringsfarve6 2 3 2 2 4 6 2" xfId="14228"/>
    <cellStyle name="20 % - Markeringsfarve6 2 3 2 2 4 7" xfId="14223"/>
    <cellStyle name="20 % - Markeringsfarve6 2 3 2 2 5" xfId="3935"/>
    <cellStyle name="20 % - Markeringsfarve6 2 3 2 2 5 2" xfId="3936"/>
    <cellStyle name="20 % - Markeringsfarve6 2 3 2 2 5 2 2" xfId="14230"/>
    <cellStyle name="20 % - Markeringsfarve6 2 3 2 2 5 3" xfId="3937"/>
    <cellStyle name="20 % - Markeringsfarve6 2 3 2 2 5 3 2" xfId="14231"/>
    <cellStyle name="20 % - Markeringsfarve6 2 3 2 2 5 4" xfId="3938"/>
    <cellStyle name="20 % - Markeringsfarve6 2 3 2 2 5 4 2" xfId="14232"/>
    <cellStyle name="20 % - Markeringsfarve6 2 3 2 2 5 5" xfId="3939"/>
    <cellStyle name="20 % - Markeringsfarve6 2 3 2 2 5 5 2" xfId="14233"/>
    <cellStyle name="20 % - Markeringsfarve6 2 3 2 2 5 6" xfId="3940"/>
    <cellStyle name="20 % - Markeringsfarve6 2 3 2 2 5 6 2" xfId="14234"/>
    <cellStyle name="20 % - Markeringsfarve6 2 3 2 2 5 7" xfId="14229"/>
    <cellStyle name="20 % - Markeringsfarve6 2 3 2 2 6" xfId="3941"/>
    <cellStyle name="20 % - Markeringsfarve6 2 3 2 2 6 2" xfId="14235"/>
    <cellStyle name="20 % - Markeringsfarve6 2 3 2 2 7" xfId="3942"/>
    <cellStyle name="20 % - Markeringsfarve6 2 3 2 2 7 2" xfId="14236"/>
    <cellStyle name="20 % - Markeringsfarve6 2 3 2 2 8" xfId="3943"/>
    <cellStyle name="20 % - Markeringsfarve6 2 3 2 2 8 2" xfId="14237"/>
    <cellStyle name="20 % - Markeringsfarve6 2 3 2 2 9" xfId="3944"/>
    <cellStyle name="20 % - Markeringsfarve6 2 3 2 2 9 2" xfId="14238"/>
    <cellStyle name="20 % - Markeringsfarve6 2 3 2 3" xfId="3945"/>
    <cellStyle name="20 % - Markeringsfarve6 2 3 2 3 2" xfId="3946"/>
    <cellStyle name="20 % - Markeringsfarve6 2 3 2 3 2 2" xfId="14240"/>
    <cellStyle name="20 % - Markeringsfarve6 2 3 2 3 3" xfId="3947"/>
    <cellStyle name="20 % - Markeringsfarve6 2 3 2 3 3 2" xfId="14241"/>
    <cellStyle name="20 % - Markeringsfarve6 2 3 2 3 4" xfId="3948"/>
    <cellStyle name="20 % - Markeringsfarve6 2 3 2 3 4 2" xfId="14242"/>
    <cellStyle name="20 % - Markeringsfarve6 2 3 2 3 5" xfId="3949"/>
    <cellStyle name="20 % - Markeringsfarve6 2 3 2 3 5 2" xfId="14243"/>
    <cellStyle name="20 % - Markeringsfarve6 2 3 2 3 6" xfId="3950"/>
    <cellStyle name="20 % - Markeringsfarve6 2 3 2 3 6 2" xfId="14244"/>
    <cellStyle name="20 % - Markeringsfarve6 2 3 2 3 7" xfId="14239"/>
    <cellStyle name="20 % - Markeringsfarve6 2 3 2 4" xfId="3951"/>
    <cellStyle name="20 % - Markeringsfarve6 2 3 2 4 2" xfId="3952"/>
    <cellStyle name="20 % - Markeringsfarve6 2 3 2 4 2 2" xfId="14246"/>
    <cellStyle name="20 % - Markeringsfarve6 2 3 2 4 3" xfId="3953"/>
    <cellStyle name="20 % - Markeringsfarve6 2 3 2 4 3 2" xfId="14247"/>
    <cellStyle name="20 % - Markeringsfarve6 2 3 2 4 4" xfId="3954"/>
    <cellStyle name="20 % - Markeringsfarve6 2 3 2 4 4 2" xfId="14248"/>
    <cellStyle name="20 % - Markeringsfarve6 2 3 2 4 5" xfId="3955"/>
    <cellStyle name="20 % - Markeringsfarve6 2 3 2 4 5 2" xfId="14249"/>
    <cellStyle name="20 % - Markeringsfarve6 2 3 2 4 6" xfId="3956"/>
    <cellStyle name="20 % - Markeringsfarve6 2 3 2 4 6 2" xfId="14250"/>
    <cellStyle name="20 % - Markeringsfarve6 2 3 2 4 7" xfId="14245"/>
    <cellStyle name="20 % - Markeringsfarve6 2 3 2 5" xfId="3957"/>
    <cellStyle name="20 % - Markeringsfarve6 2 3 2 5 2" xfId="3958"/>
    <cellStyle name="20 % - Markeringsfarve6 2 3 2 5 2 2" xfId="14252"/>
    <cellStyle name="20 % - Markeringsfarve6 2 3 2 5 3" xfId="3959"/>
    <cellStyle name="20 % - Markeringsfarve6 2 3 2 5 3 2" xfId="14253"/>
    <cellStyle name="20 % - Markeringsfarve6 2 3 2 5 4" xfId="3960"/>
    <cellStyle name="20 % - Markeringsfarve6 2 3 2 5 4 2" xfId="14254"/>
    <cellStyle name="20 % - Markeringsfarve6 2 3 2 5 5" xfId="3961"/>
    <cellStyle name="20 % - Markeringsfarve6 2 3 2 5 5 2" xfId="14255"/>
    <cellStyle name="20 % - Markeringsfarve6 2 3 2 5 6" xfId="3962"/>
    <cellStyle name="20 % - Markeringsfarve6 2 3 2 5 6 2" xfId="14256"/>
    <cellStyle name="20 % - Markeringsfarve6 2 3 2 5 7" xfId="14251"/>
    <cellStyle name="20 % - Markeringsfarve6 2 3 2 6" xfId="3963"/>
    <cellStyle name="20 % - Markeringsfarve6 2 3 2 6 2" xfId="3964"/>
    <cellStyle name="20 % - Markeringsfarve6 2 3 2 6 2 2" xfId="14258"/>
    <cellStyle name="20 % - Markeringsfarve6 2 3 2 6 3" xfId="3965"/>
    <cellStyle name="20 % - Markeringsfarve6 2 3 2 6 3 2" xfId="14259"/>
    <cellStyle name="20 % - Markeringsfarve6 2 3 2 6 4" xfId="3966"/>
    <cellStyle name="20 % - Markeringsfarve6 2 3 2 6 4 2" xfId="14260"/>
    <cellStyle name="20 % - Markeringsfarve6 2 3 2 6 5" xfId="3967"/>
    <cellStyle name="20 % - Markeringsfarve6 2 3 2 6 5 2" xfId="14261"/>
    <cellStyle name="20 % - Markeringsfarve6 2 3 2 6 6" xfId="3968"/>
    <cellStyle name="20 % - Markeringsfarve6 2 3 2 6 6 2" xfId="14262"/>
    <cellStyle name="20 % - Markeringsfarve6 2 3 2 6 7" xfId="14257"/>
    <cellStyle name="20 % - Markeringsfarve6 2 3 2 7" xfId="3969"/>
    <cellStyle name="20 % - Markeringsfarve6 2 3 2 7 2" xfId="14263"/>
    <cellStyle name="20 % - Markeringsfarve6 2 3 2 8" xfId="3970"/>
    <cellStyle name="20 % - Markeringsfarve6 2 3 2 8 2" xfId="14264"/>
    <cellStyle name="20 % - Markeringsfarve6 2 3 2 9" xfId="3971"/>
    <cellStyle name="20 % - Markeringsfarve6 2 3 2 9 2" xfId="14265"/>
    <cellStyle name="20 % - Markeringsfarve6 2 3 3" xfId="3972"/>
    <cellStyle name="20 % - Markeringsfarve6 2 3 3 10" xfId="3973"/>
    <cellStyle name="20 % - Markeringsfarve6 2 3 3 10 2" xfId="14267"/>
    <cellStyle name="20 % - Markeringsfarve6 2 3 3 11" xfId="14266"/>
    <cellStyle name="20 % - Markeringsfarve6 2 3 3 2" xfId="3974"/>
    <cellStyle name="20 % - Markeringsfarve6 2 3 3 2 2" xfId="3975"/>
    <cellStyle name="20 % - Markeringsfarve6 2 3 3 2 2 2" xfId="14269"/>
    <cellStyle name="20 % - Markeringsfarve6 2 3 3 2 3" xfId="3976"/>
    <cellStyle name="20 % - Markeringsfarve6 2 3 3 2 3 2" xfId="14270"/>
    <cellStyle name="20 % - Markeringsfarve6 2 3 3 2 4" xfId="3977"/>
    <cellStyle name="20 % - Markeringsfarve6 2 3 3 2 4 2" xfId="14271"/>
    <cellStyle name="20 % - Markeringsfarve6 2 3 3 2 5" xfId="3978"/>
    <cellStyle name="20 % - Markeringsfarve6 2 3 3 2 5 2" xfId="14272"/>
    <cellStyle name="20 % - Markeringsfarve6 2 3 3 2 6" xfId="3979"/>
    <cellStyle name="20 % - Markeringsfarve6 2 3 3 2 6 2" xfId="14273"/>
    <cellStyle name="20 % - Markeringsfarve6 2 3 3 2 7" xfId="14268"/>
    <cellStyle name="20 % - Markeringsfarve6 2 3 3 3" xfId="3980"/>
    <cellStyle name="20 % - Markeringsfarve6 2 3 3 3 2" xfId="3981"/>
    <cellStyle name="20 % - Markeringsfarve6 2 3 3 3 2 2" xfId="14275"/>
    <cellStyle name="20 % - Markeringsfarve6 2 3 3 3 3" xfId="3982"/>
    <cellStyle name="20 % - Markeringsfarve6 2 3 3 3 3 2" xfId="14276"/>
    <cellStyle name="20 % - Markeringsfarve6 2 3 3 3 4" xfId="3983"/>
    <cellStyle name="20 % - Markeringsfarve6 2 3 3 3 4 2" xfId="14277"/>
    <cellStyle name="20 % - Markeringsfarve6 2 3 3 3 5" xfId="3984"/>
    <cellStyle name="20 % - Markeringsfarve6 2 3 3 3 5 2" xfId="14278"/>
    <cellStyle name="20 % - Markeringsfarve6 2 3 3 3 6" xfId="3985"/>
    <cellStyle name="20 % - Markeringsfarve6 2 3 3 3 6 2" xfId="14279"/>
    <cellStyle name="20 % - Markeringsfarve6 2 3 3 3 7" xfId="14274"/>
    <cellStyle name="20 % - Markeringsfarve6 2 3 3 4" xfId="3986"/>
    <cellStyle name="20 % - Markeringsfarve6 2 3 3 4 2" xfId="3987"/>
    <cellStyle name="20 % - Markeringsfarve6 2 3 3 4 2 2" xfId="14281"/>
    <cellStyle name="20 % - Markeringsfarve6 2 3 3 4 3" xfId="3988"/>
    <cellStyle name="20 % - Markeringsfarve6 2 3 3 4 3 2" xfId="14282"/>
    <cellStyle name="20 % - Markeringsfarve6 2 3 3 4 4" xfId="3989"/>
    <cellStyle name="20 % - Markeringsfarve6 2 3 3 4 4 2" xfId="14283"/>
    <cellStyle name="20 % - Markeringsfarve6 2 3 3 4 5" xfId="3990"/>
    <cellStyle name="20 % - Markeringsfarve6 2 3 3 4 5 2" xfId="14284"/>
    <cellStyle name="20 % - Markeringsfarve6 2 3 3 4 6" xfId="3991"/>
    <cellStyle name="20 % - Markeringsfarve6 2 3 3 4 6 2" xfId="14285"/>
    <cellStyle name="20 % - Markeringsfarve6 2 3 3 4 7" xfId="14280"/>
    <cellStyle name="20 % - Markeringsfarve6 2 3 3 5" xfId="3992"/>
    <cellStyle name="20 % - Markeringsfarve6 2 3 3 5 2" xfId="3993"/>
    <cellStyle name="20 % - Markeringsfarve6 2 3 3 5 2 2" xfId="14287"/>
    <cellStyle name="20 % - Markeringsfarve6 2 3 3 5 3" xfId="3994"/>
    <cellStyle name="20 % - Markeringsfarve6 2 3 3 5 3 2" xfId="14288"/>
    <cellStyle name="20 % - Markeringsfarve6 2 3 3 5 4" xfId="3995"/>
    <cellStyle name="20 % - Markeringsfarve6 2 3 3 5 4 2" xfId="14289"/>
    <cellStyle name="20 % - Markeringsfarve6 2 3 3 5 5" xfId="3996"/>
    <cellStyle name="20 % - Markeringsfarve6 2 3 3 5 5 2" xfId="14290"/>
    <cellStyle name="20 % - Markeringsfarve6 2 3 3 5 6" xfId="3997"/>
    <cellStyle name="20 % - Markeringsfarve6 2 3 3 5 6 2" xfId="14291"/>
    <cellStyle name="20 % - Markeringsfarve6 2 3 3 5 7" xfId="14286"/>
    <cellStyle name="20 % - Markeringsfarve6 2 3 3 6" xfId="3998"/>
    <cellStyle name="20 % - Markeringsfarve6 2 3 3 6 2" xfId="14292"/>
    <cellStyle name="20 % - Markeringsfarve6 2 3 3 7" xfId="3999"/>
    <cellStyle name="20 % - Markeringsfarve6 2 3 3 7 2" xfId="14293"/>
    <cellStyle name="20 % - Markeringsfarve6 2 3 3 8" xfId="4000"/>
    <cellStyle name="20 % - Markeringsfarve6 2 3 3 8 2" xfId="14294"/>
    <cellStyle name="20 % - Markeringsfarve6 2 3 3 9" xfId="4001"/>
    <cellStyle name="20 % - Markeringsfarve6 2 3 3 9 2" xfId="14295"/>
    <cellStyle name="20 % - Markeringsfarve6 2 3 4" xfId="4002"/>
    <cellStyle name="20 % - Markeringsfarve6 2 3 4 2" xfId="4003"/>
    <cellStyle name="20 % - Markeringsfarve6 2 3 4 2 2" xfId="14297"/>
    <cellStyle name="20 % - Markeringsfarve6 2 3 4 3" xfId="4004"/>
    <cellStyle name="20 % - Markeringsfarve6 2 3 4 3 2" xfId="14298"/>
    <cellStyle name="20 % - Markeringsfarve6 2 3 4 4" xfId="4005"/>
    <cellStyle name="20 % - Markeringsfarve6 2 3 4 4 2" xfId="14299"/>
    <cellStyle name="20 % - Markeringsfarve6 2 3 4 5" xfId="4006"/>
    <cellStyle name="20 % - Markeringsfarve6 2 3 4 5 2" xfId="14300"/>
    <cellStyle name="20 % - Markeringsfarve6 2 3 4 6" xfId="4007"/>
    <cellStyle name="20 % - Markeringsfarve6 2 3 4 6 2" xfId="14301"/>
    <cellStyle name="20 % - Markeringsfarve6 2 3 4 7" xfId="14296"/>
    <cellStyle name="20 % - Markeringsfarve6 2 3 5" xfId="4008"/>
    <cellStyle name="20 % - Markeringsfarve6 2 3 5 2" xfId="4009"/>
    <cellStyle name="20 % - Markeringsfarve6 2 3 5 2 2" xfId="14303"/>
    <cellStyle name="20 % - Markeringsfarve6 2 3 5 3" xfId="4010"/>
    <cellStyle name="20 % - Markeringsfarve6 2 3 5 3 2" xfId="14304"/>
    <cellStyle name="20 % - Markeringsfarve6 2 3 5 4" xfId="4011"/>
    <cellStyle name="20 % - Markeringsfarve6 2 3 5 4 2" xfId="14305"/>
    <cellStyle name="20 % - Markeringsfarve6 2 3 5 5" xfId="4012"/>
    <cellStyle name="20 % - Markeringsfarve6 2 3 5 5 2" xfId="14306"/>
    <cellStyle name="20 % - Markeringsfarve6 2 3 5 6" xfId="4013"/>
    <cellStyle name="20 % - Markeringsfarve6 2 3 5 6 2" xfId="14307"/>
    <cellStyle name="20 % - Markeringsfarve6 2 3 5 7" xfId="14302"/>
    <cellStyle name="20 % - Markeringsfarve6 2 3 6" xfId="4014"/>
    <cellStyle name="20 % - Markeringsfarve6 2 3 6 2" xfId="4015"/>
    <cellStyle name="20 % - Markeringsfarve6 2 3 6 2 2" xfId="14309"/>
    <cellStyle name="20 % - Markeringsfarve6 2 3 6 3" xfId="4016"/>
    <cellStyle name="20 % - Markeringsfarve6 2 3 6 3 2" xfId="14310"/>
    <cellStyle name="20 % - Markeringsfarve6 2 3 6 4" xfId="4017"/>
    <cellStyle name="20 % - Markeringsfarve6 2 3 6 4 2" xfId="14311"/>
    <cellStyle name="20 % - Markeringsfarve6 2 3 6 5" xfId="4018"/>
    <cellStyle name="20 % - Markeringsfarve6 2 3 6 5 2" xfId="14312"/>
    <cellStyle name="20 % - Markeringsfarve6 2 3 6 6" xfId="4019"/>
    <cellStyle name="20 % - Markeringsfarve6 2 3 6 6 2" xfId="14313"/>
    <cellStyle name="20 % - Markeringsfarve6 2 3 6 7" xfId="14308"/>
    <cellStyle name="20 % - Markeringsfarve6 2 3 7" xfId="4020"/>
    <cellStyle name="20 % - Markeringsfarve6 2 3 7 2" xfId="4021"/>
    <cellStyle name="20 % - Markeringsfarve6 2 3 7 2 2" xfId="14315"/>
    <cellStyle name="20 % - Markeringsfarve6 2 3 7 3" xfId="4022"/>
    <cellStyle name="20 % - Markeringsfarve6 2 3 7 3 2" xfId="14316"/>
    <cellStyle name="20 % - Markeringsfarve6 2 3 7 4" xfId="4023"/>
    <cellStyle name="20 % - Markeringsfarve6 2 3 7 4 2" xfId="14317"/>
    <cellStyle name="20 % - Markeringsfarve6 2 3 7 5" xfId="4024"/>
    <cellStyle name="20 % - Markeringsfarve6 2 3 7 5 2" xfId="14318"/>
    <cellStyle name="20 % - Markeringsfarve6 2 3 7 6" xfId="4025"/>
    <cellStyle name="20 % - Markeringsfarve6 2 3 7 6 2" xfId="14319"/>
    <cellStyle name="20 % - Markeringsfarve6 2 3 7 7" xfId="14314"/>
    <cellStyle name="20 % - Markeringsfarve6 2 3 8" xfId="4026"/>
    <cellStyle name="20 % - Markeringsfarve6 2 3 8 2" xfId="14320"/>
    <cellStyle name="20 % - Markeringsfarve6 2 3 9" xfId="4027"/>
    <cellStyle name="20 % - Markeringsfarve6 2 3 9 2" xfId="14321"/>
    <cellStyle name="20 % - Markeringsfarve6 2 4" xfId="4028"/>
    <cellStyle name="20 % - Markeringsfarve6 2 4 10" xfId="4029"/>
    <cellStyle name="20 % - Markeringsfarve6 2 4 10 2" xfId="14323"/>
    <cellStyle name="20 % - Markeringsfarve6 2 4 11" xfId="4030"/>
    <cellStyle name="20 % - Markeringsfarve6 2 4 11 2" xfId="14324"/>
    <cellStyle name="20 % - Markeringsfarve6 2 4 12" xfId="14322"/>
    <cellStyle name="20 % - Markeringsfarve6 2 4 2" xfId="4031"/>
    <cellStyle name="20 % - Markeringsfarve6 2 4 2 10" xfId="4032"/>
    <cellStyle name="20 % - Markeringsfarve6 2 4 2 10 2" xfId="14326"/>
    <cellStyle name="20 % - Markeringsfarve6 2 4 2 11" xfId="14325"/>
    <cellStyle name="20 % - Markeringsfarve6 2 4 2 2" xfId="4033"/>
    <cellStyle name="20 % - Markeringsfarve6 2 4 2 2 10" xfId="14327"/>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Markeringsfarve1" xfId="4322" builtinId="31" customBuiltin="1"/>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xfId="5036" builtinId="35" customBuiltin="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xfId="5750" builtinId="39" customBuiltin="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xfId="6464" builtinId="43" customBuiltin="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xfId="7178" builtinId="47" customBuiltin="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xfId="7892" builtinId="51" customBuiltin="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Markeringsfarve1" xfId="8642" builtinId="32" customBuiltin="1"/>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xfId="8656" builtinId="36" customBuiltin="1"/>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xfId="8670" builtinId="40" customBuiltin="1"/>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xfId="8692" builtinId="44" customBuiltin="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xfId="8714" builtinId="48" customBuiltin="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xfId="8728" builtinId="52" customBuiltin="1"/>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6" xfId="19169"/>
    <cellStyle name="Komma 20" xfId="10402"/>
    <cellStyle name="Komma 22" xfId="20487"/>
    <cellStyle name="Komma 3" xfId="8946"/>
    <cellStyle name="Komma 3 2" xfId="8947"/>
    <cellStyle name="Komma 3 2 2" xfId="10360"/>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4" xfId="10407"/>
    <cellStyle name="Komma 5 14 2" xfId="19209"/>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7" xfId="19266"/>
    <cellStyle name="Komma 7" xfId="9042"/>
    <cellStyle name="Komma 7 2" xfId="9043"/>
    <cellStyle name="Komma 7 2 2" xfId="19273"/>
    <cellStyle name="Komma 7 3" xfId="9044"/>
    <cellStyle name="Komma 7 3 2" xfId="19274"/>
    <cellStyle name="Komma 7 4" xfId="10408"/>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er celle" xfId="9050" builtinId="23" customBuiltin="1"/>
    <cellStyle name="Kontroller celle 2" xfId="9051"/>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xfId="9066" builtinId="29" customBuiltin="1"/>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xfId="9080" builtinId="33" customBuiltin="1"/>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xfId="9094" builtinId="37" customBuiltin="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xfId="9108" builtinId="41" customBuiltin="1"/>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xfId="9122" builtinId="45" customBuiltin="1"/>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xfId="9136" builtinId="49" customBuiltin="1"/>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3" xfId="10409"/>
    <cellStyle name="Normal 10 13 2" xfId="19389"/>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3" xfId="10410"/>
    <cellStyle name="Normal 13 3 2" xfId="19436"/>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4" xfId="10403"/>
    <cellStyle name="Normal 24 2" xfId="10405"/>
    <cellStyle name="Normal 25" xfId="10404"/>
    <cellStyle name="Normal 25 2" xfId="20486"/>
    <cellStyle name="Normal 26" xfId="20488"/>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7" xfId="10412"/>
    <cellStyle name="Normal 5 17 2" xfId="19498"/>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7" xfId="10413"/>
    <cellStyle name="Normal 6 7 2" xfId="20168"/>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4201584</xdr:colOff>
      <xdr:row>0</xdr:row>
      <xdr:rowOff>74084</xdr:rowOff>
    </xdr:from>
    <xdr:to>
      <xdr:col>5</xdr:col>
      <xdr:colOff>490508</xdr:colOff>
      <xdr:row>5</xdr:row>
      <xdr:rowOff>31751</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9584" y="74084"/>
          <a:ext cx="1781674" cy="867834"/>
        </a:xfrm>
        <a:prstGeom prst="rect">
          <a:avLst/>
        </a:prstGeom>
      </xdr:spPr>
    </xdr:pic>
    <xdr:clientData/>
  </xdr:twoCellAnchor>
</xdr:wsDr>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Helene.Skovhoj.Henriksen@uvm.dk" TargetMode="External"/><Relationship Id="rId13" Type="http://schemas.openxmlformats.org/officeDocument/2006/relationships/hyperlink" Target="mailto:Lene.Mandal@uvm.dk" TargetMode="External"/><Relationship Id="rId18" Type="http://schemas.openxmlformats.org/officeDocument/2006/relationships/hyperlink" Target="mailto:Kasper.Nielsen@uvm.dk" TargetMode="External"/><Relationship Id="rId26" Type="http://schemas.openxmlformats.org/officeDocument/2006/relationships/hyperlink" Target="mailto:Lene.Mandal@uvm.dk" TargetMode="External"/><Relationship Id="rId3" Type="http://schemas.openxmlformats.org/officeDocument/2006/relationships/hyperlink" Target="mailto:Mikkel.Skydsgaard@uvm.dk" TargetMode="External"/><Relationship Id="rId21" Type="http://schemas.openxmlformats.org/officeDocument/2006/relationships/hyperlink" Target="mailto:Lene.Mandal@uvm.dk" TargetMode="External"/><Relationship Id="rId34" Type="http://schemas.openxmlformats.org/officeDocument/2006/relationships/hyperlink" Target="mailto:lise.tarpgaard@uvm.dk" TargetMode="External"/><Relationship Id="rId7" Type="http://schemas.openxmlformats.org/officeDocument/2006/relationships/hyperlink" Target="mailto:Helene.Skovhoj.Henriksen@uvm.dk" TargetMode="External"/><Relationship Id="rId12" Type="http://schemas.openxmlformats.org/officeDocument/2006/relationships/hyperlink" Target="mailto:Ejnar.Lomholt@uvm.dk" TargetMode="External"/><Relationship Id="rId17" Type="http://schemas.openxmlformats.org/officeDocument/2006/relationships/hyperlink" Target="mailto:Helene.Skovhoj.Henriksen@uvm.dk" TargetMode="External"/><Relationship Id="rId25" Type="http://schemas.openxmlformats.org/officeDocument/2006/relationships/hyperlink" Target="mailto:Mikkel.Skydsgaard@uvm.dk" TargetMode="External"/><Relationship Id="rId33" Type="http://schemas.openxmlformats.org/officeDocument/2006/relationships/hyperlink" Target="mailto:Marie.Andersen@uvm.dk" TargetMode="External"/><Relationship Id="rId38" Type="http://schemas.openxmlformats.org/officeDocument/2006/relationships/printerSettings" Target="../printerSettings/printerSettings2.bin"/><Relationship Id="rId2" Type="http://schemas.openxmlformats.org/officeDocument/2006/relationships/hyperlink" Target="mailto:Kasper.Nielsen@uvm.dk" TargetMode="External"/><Relationship Id="rId16" Type="http://schemas.openxmlformats.org/officeDocument/2006/relationships/hyperlink" Target="mailto:Tobias.Weltzer.Soborg@uvm.dk" TargetMode="External"/><Relationship Id="rId20" Type="http://schemas.openxmlformats.org/officeDocument/2006/relationships/hyperlink" Target="mailto:Tobias.Weltzer.Soborg@uvm.dk" TargetMode="External"/><Relationship Id="rId29" Type="http://schemas.openxmlformats.org/officeDocument/2006/relationships/hyperlink" Target="mailto:Tobias.Weltzer.Soborg@uvm.dk" TargetMode="External"/><Relationship Id="rId1" Type="http://schemas.openxmlformats.org/officeDocument/2006/relationships/hyperlink" Target="mailto:Helene.Skovhoj.Henriksen@uvm.dk" TargetMode="External"/><Relationship Id="rId6" Type="http://schemas.openxmlformats.org/officeDocument/2006/relationships/hyperlink" Target="mailto:Kasper.Nielsen@uvm.dk" TargetMode="External"/><Relationship Id="rId11" Type="http://schemas.openxmlformats.org/officeDocument/2006/relationships/hyperlink" Target="mailto:Ejnar.Lomholt@uvm.dk" TargetMode="External"/><Relationship Id="rId24" Type="http://schemas.openxmlformats.org/officeDocument/2006/relationships/hyperlink" Target="mailto:Helene.Skovhoj.Henriksen@uvm.dk" TargetMode="External"/><Relationship Id="rId32" Type="http://schemas.openxmlformats.org/officeDocument/2006/relationships/hyperlink" Target="mailto:Marie.Andersen@uvm.dk" TargetMode="External"/><Relationship Id="rId37" Type="http://schemas.openxmlformats.org/officeDocument/2006/relationships/hyperlink" Target="mailto:Lene.Mandal@uvm.dk" TargetMode="External"/><Relationship Id="rId5" Type="http://schemas.openxmlformats.org/officeDocument/2006/relationships/hyperlink" Target="mailto:Tobias.Weltzer.Soborg@uvm.dk" TargetMode="External"/><Relationship Id="rId15" Type="http://schemas.openxmlformats.org/officeDocument/2006/relationships/hyperlink" Target="mailto:Signe.Friis.Christiansen@uvm.dk" TargetMode="External"/><Relationship Id="rId23" Type="http://schemas.openxmlformats.org/officeDocument/2006/relationships/hyperlink" Target="mailto:ida.ladekarl@uvm.dk" TargetMode="External"/><Relationship Id="rId28" Type="http://schemas.openxmlformats.org/officeDocument/2006/relationships/hyperlink" Target="mailto:olivia.harbsmeier@uvm.dk" TargetMode="External"/><Relationship Id="rId36" Type="http://schemas.openxmlformats.org/officeDocument/2006/relationships/hyperlink" Target="mailto:Signe.Friis.Christiansen@uvm.dk" TargetMode="External"/><Relationship Id="rId10" Type="http://schemas.openxmlformats.org/officeDocument/2006/relationships/hyperlink" Target="mailto:Helene.Skovhoj.Henriksen@uvm.dk" TargetMode="External"/><Relationship Id="rId19" Type="http://schemas.openxmlformats.org/officeDocument/2006/relationships/hyperlink" Target="mailto:Kasper.Nielsen@uvm.dk" TargetMode="External"/><Relationship Id="rId31" Type="http://schemas.openxmlformats.org/officeDocument/2006/relationships/hyperlink" Target="mailto:Marie.Andersen@uvm.dk" TargetMode="External"/><Relationship Id="rId4" Type="http://schemas.openxmlformats.org/officeDocument/2006/relationships/hyperlink" Target="mailto:Marie.Andersen@uvm.dk" TargetMode="External"/><Relationship Id="rId9" Type="http://schemas.openxmlformats.org/officeDocument/2006/relationships/hyperlink" Target="mailto:Helene.Skovhoj.Henriksen@uvm.dk" TargetMode="External"/><Relationship Id="rId14" Type="http://schemas.openxmlformats.org/officeDocument/2006/relationships/hyperlink" Target="mailto:Kasper.Nielsen@uvm.dk" TargetMode="External"/><Relationship Id="rId22" Type="http://schemas.openxmlformats.org/officeDocument/2006/relationships/hyperlink" Target="mailto:Sofie.Amalie.Engelbrecht@uvm.dk" TargetMode="External"/><Relationship Id="rId27" Type="http://schemas.openxmlformats.org/officeDocument/2006/relationships/hyperlink" Target="mailto:Mikkel.Skydsgaard@uvm.dk" TargetMode="External"/><Relationship Id="rId30" Type="http://schemas.openxmlformats.org/officeDocument/2006/relationships/hyperlink" Target="mailto:Marie.Andersen@uvm.dk" TargetMode="External"/><Relationship Id="rId35" Type="http://schemas.openxmlformats.org/officeDocument/2006/relationships/hyperlink" Target="mailto:Lise.Tarpgaard@uvm.d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2"/>
  <sheetViews>
    <sheetView tabSelected="1" zoomScale="90" zoomScaleNormal="90" workbookViewId="0">
      <selection activeCell="B7" sqref="B7:E7"/>
    </sheetView>
  </sheetViews>
  <sheetFormatPr defaultColWidth="8.7109375" defaultRowHeight="12.75" x14ac:dyDescent="0.2"/>
  <cols>
    <col min="1" max="1" width="2.28515625" style="512" customWidth="1"/>
    <col min="2" max="2" width="50.28515625" style="512" customWidth="1"/>
    <col min="3" max="3" width="26.140625" style="512" customWidth="1"/>
    <col min="4" max="4" width="5" style="512" customWidth="1"/>
    <col min="5" max="5" width="82.42578125" style="512" customWidth="1"/>
    <col min="6" max="16384" width="8.7109375" style="512"/>
  </cols>
  <sheetData>
    <row r="1" spans="2:5" ht="18" customHeight="1" x14ac:dyDescent="0.2"/>
    <row r="2" spans="2:5" ht="14.1" customHeight="1" x14ac:dyDescent="0.25">
      <c r="B2" s="513" t="s">
        <v>922</v>
      </c>
    </row>
    <row r="3" spans="2:5" ht="14.1" customHeight="1" x14ac:dyDescent="0.2">
      <c r="B3" s="512" t="s">
        <v>704</v>
      </c>
    </row>
    <row r="4" spans="2:5" ht="14.1" customHeight="1" x14ac:dyDescent="0.2">
      <c r="B4" s="512" t="s">
        <v>703</v>
      </c>
    </row>
    <row r="5" spans="2:5" ht="14.1" customHeight="1" x14ac:dyDescent="0.2">
      <c r="B5" s="512" t="s">
        <v>728</v>
      </c>
      <c r="E5" s="514" t="s">
        <v>921</v>
      </c>
    </row>
    <row r="6" spans="2:5" ht="14.1" customHeight="1" thickBot="1" x14ac:dyDescent="0.25"/>
    <row r="7" spans="2:5" ht="18.75" customHeight="1" thickBot="1" x14ac:dyDescent="0.25">
      <c r="B7" s="694" t="s">
        <v>920</v>
      </c>
      <c r="C7" s="695"/>
      <c r="D7" s="695"/>
      <c r="E7" s="696"/>
    </row>
    <row r="8" spans="2:5" ht="13.5" customHeight="1" x14ac:dyDescent="0.2">
      <c r="B8" s="512" t="s">
        <v>548</v>
      </c>
    </row>
    <row r="9" spans="2:5" ht="18" customHeight="1" x14ac:dyDescent="0.2">
      <c r="B9" s="515" t="s">
        <v>194</v>
      </c>
    </row>
    <row r="10" spans="2:5" ht="13.5" customHeight="1" x14ac:dyDescent="0.2">
      <c r="B10" s="516" t="s">
        <v>789</v>
      </c>
    </row>
    <row r="11" spans="2:5" ht="12.75" customHeight="1" thickBot="1" x14ac:dyDescent="0.25"/>
    <row r="12" spans="2:5" ht="13.5" customHeight="1" x14ac:dyDescent="0.2">
      <c r="B12" s="517" t="s">
        <v>0</v>
      </c>
      <c r="C12" s="518"/>
      <c r="D12" s="518"/>
      <c r="E12" s="519" t="s">
        <v>773</v>
      </c>
    </row>
    <row r="13" spans="2:5" ht="13.5" customHeight="1" x14ac:dyDescent="0.2">
      <c r="B13" s="520" t="s">
        <v>66</v>
      </c>
      <c r="C13" s="521"/>
      <c r="D13" s="521"/>
      <c r="E13" s="522" t="s">
        <v>371</v>
      </c>
    </row>
    <row r="14" spans="2:5" ht="11.25" customHeight="1" x14ac:dyDescent="0.2">
      <c r="B14" s="520" t="s">
        <v>138</v>
      </c>
      <c r="C14" s="521"/>
      <c r="D14" s="521"/>
      <c r="E14" s="522" t="s">
        <v>552</v>
      </c>
    </row>
    <row r="15" spans="2:5" ht="11.25" customHeight="1" x14ac:dyDescent="0.2">
      <c r="B15" s="520" t="s">
        <v>377</v>
      </c>
      <c r="C15" s="521"/>
      <c r="D15" s="521"/>
      <c r="E15" s="522" t="s">
        <v>198</v>
      </c>
    </row>
    <row r="16" spans="2:5" ht="11.25" customHeight="1" x14ac:dyDescent="0.2">
      <c r="B16" s="523" t="s">
        <v>532</v>
      </c>
      <c r="C16" s="521"/>
      <c r="D16" s="521"/>
      <c r="E16" s="522" t="s">
        <v>60</v>
      </c>
    </row>
    <row r="17" spans="2:5" x14ac:dyDescent="0.2">
      <c r="B17" s="520" t="s">
        <v>328</v>
      </c>
      <c r="C17" s="521"/>
      <c r="D17" s="521"/>
      <c r="E17" s="522" t="s">
        <v>436</v>
      </c>
    </row>
    <row r="18" spans="2:5" x14ac:dyDescent="0.2">
      <c r="B18" s="520" t="s">
        <v>370</v>
      </c>
      <c r="C18" s="521"/>
      <c r="D18" s="521"/>
      <c r="E18" s="522" t="s">
        <v>224</v>
      </c>
    </row>
    <row r="19" spans="2:5" x14ac:dyDescent="0.2">
      <c r="B19" s="520" t="s">
        <v>492</v>
      </c>
      <c r="C19" s="521"/>
      <c r="D19" s="521"/>
      <c r="E19" s="522" t="s">
        <v>364</v>
      </c>
    </row>
    <row r="20" spans="2:5" x14ac:dyDescent="0.2">
      <c r="B20" s="520" t="s">
        <v>77</v>
      </c>
      <c r="C20" s="521"/>
      <c r="D20" s="521"/>
      <c r="E20" s="522" t="s">
        <v>126</v>
      </c>
    </row>
    <row r="21" spans="2:5" x14ac:dyDescent="0.2">
      <c r="B21" s="520" t="s">
        <v>425</v>
      </c>
      <c r="C21" s="521"/>
      <c r="D21" s="521"/>
      <c r="E21" s="522" t="s">
        <v>197</v>
      </c>
    </row>
    <row r="22" spans="2:5" x14ac:dyDescent="0.2">
      <c r="B22" s="520" t="s">
        <v>544</v>
      </c>
      <c r="C22" s="521"/>
      <c r="D22" s="521"/>
      <c r="E22" s="522" t="s">
        <v>367</v>
      </c>
    </row>
    <row r="23" spans="2:5" x14ac:dyDescent="0.2">
      <c r="B23" s="520" t="s">
        <v>345</v>
      </c>
      <c r="C23" s="521"/>
      <c r="D23" s="521"/>
      <c r="E23" s="522" t="s">
        <v>437</v>
      </c>
    </row>
    <row r="24" spans="2:5" x14ac:dyDescent="0.2">
      <c r="B24" s="520" t="s">
        <v>112</v>
      </c>
      <c r="C24" s="521"/>
      <c r="D24" s="521"/>
      <c r="E24" s="522" t="s">
        <v>353</v>
      </c>
    </row>
    <row r="25" spans="2:5" x14ac:dyDescent="0.2">
      <c r="B25" s="520" t="s">
        <v>329</v>
      </c>
      <c r="C25" s="521"/>
      <c r="D25" s="521"/>
      <c r="E25" s="522" t="s">
        <v>401</v>
      </c>
    </row>
    <row r="26" spans="2:5" x14ac:dyDescent="0.2">
      <c r="B26" s="520" t="s">
        <v>204</v>
      </c>
      <c r="C26" s="521"/>
      <c r="D26" s="521"/>
      <c r="E26" s="522" t="s">
        <v>397</v>
      </c>
    </row>
    <row r="27" spans="2:5" x14ac:dyDescent="0.2">
      <c r="B27" s="520" t="s">
        <v>399</v>
      </c>
      <c r="C27" s="521"/>
      <c r="D27" s="521"/>
      <c r="E27" s="524" t="s">
        <v>533</v>
      </c>
    </row>
    <row r="28" spans="2:5" x14ac:dyDescent="0.2">
      <c r="B28" s="520" t="s">
        <v>212</v>
      </c>
      <c r="C28" s="521"/>
      <c r="D28" s="521"/>
      <c r="E28" s="522" t="s">
        <v>508</v>
      </c>
    </row>
    <row r="29" spans="2:5" ht="13.5" thickBot="1" x14ac:dyDescent="0.25">
      <c r="B29" s="525" t="s">
        <v>914</v>
      </c>
      <c r="C29" s="526"/>
      <c r="D29" s="526"/>
      <c r="E29" s="527"/>
    </row>
    <row r="31" spans="2:5" ht="15.75" x14ac:dyDescent="0.25">
      <c r="B31" s="513" t="s">
        <v>784</v>
      </c>
    </row>
    <row r="32" spans="2:5" x14ac:dyDescent="0.2">
      <c r="B32" s="512" t="s">
        <v>354</v>
      </c>
    </row>
  </sheetData>
  <mergeCells count="1">
    <mergeCell ref="B7:E7"/>
  </mergeCells>
  <phoneticPr fontId="6" type="noConversion"/>
  <hyperlinks>
    <hyperlink ref="B13" location="'34.01. Adgangsgivende kurser'!A1" display="Adgangsgivende kurser"/>
    <hyperlink ref="B14" location="'42.02. Almengymnasiale udd.'!A1" display="Almengymnasiale uddannelser "/>
    <hyperlink ref="B17" location="'22.11.-22.15.  Efterskoler m.v.'!A1" display="Efterskoler (inkl. takst for elevstøtte fra konto 98.51)"/>
    <hyperlink ref="B20" location="'41.01. Erhvervsgymn. udd.'!A1" display="Erhvervsgymnasiale uddannelser"/>
    <hyperlink ref="B21" location="'31.01. Erhvervsudd.'!A1" display="Erhvervsuddannelser"/>
    <hyperlink ref="B23" location="'36.01. Fiskeriudd.'!A1" display="Fiskeriuddannelsen"/>
    <hyperlink ref="B24" location="'32.01. Fodterapeutudd.'!A1" display="Fodterapeutuddannelsen"/>
    <hyperlink ref="B25" location="'22.01. Frie grundskoler'!A1" display="Frie grundskoler"/>
    <hyperlink ref="B26" location="'22.22. Bidrag til frie gr+efter'!A1" display="Frie grundskoler og efterskoler, bidrag til"/>
    <hyperlink ref="B27" location="'42.11. Gymnasiale suppl.kurser'!A1" display="Gymnasiale suppleringskurser"/>
    <hyperlink ref="B28" location="'41.01. Erhvervsgymn. udd.'!A1" display="Hhx og Htx"/>
    <hyperlink ref="B15" location="'74.02. Almen voksenudd.'!A1" display="Almen voksenuddannelse"/>
    <hyperlink ref="E15" location="'38.21. Skolehjem +landbr kostaf'!A1" display="Skolehjem  ( kostafdeling på institutioner for erhvervsrettet uddannelser - herunder erhvervsskoler )"/>
    <hyperlink ref="E12" location="'71.11. Frie fagskoler'!A1" display="Håndarbejdsskoler"/>
    <hyperlink ref="E13" location="'83.01. Introkurser og brobygn.'!A1" display="Introduktionskurser til ungdomsuddannelser"/>
    <hyperlink ref="B19" location="'52.01 EGU kommunal refusion'!A1" display="EGU-kommunal refusion"/>
    <hyperlink ref="B32" location="Kontaktpersoner!A1" display="Kontaktpersoner for de forskellige uddannelsesområder"/>
    <hyperlink ref="B18" location="'83.01. Introkurser og brobygn.'!A1" display="Brobygning til ungdomsuddannelser"/>
    <hyperlink ref="B12" location="'75.02. Adgangskurser'!A1" display="Adgangskurser "/>
    <hyperlink ref="B16" location="'72.01AMU indenf.FKB'!A1" display="AMU-uddannelser, EVE-finansieret (inden for fælles kompetencebeskriv.) ekskl. moms"/>
    <hyperlink ref="B22" location="'31.02 EUX'!A1" display="EUX - Kompetencegivende eksamen "/>
    <hyperlink ref="E14" location="'53.01 Kombineret Ungdomsuddanne'!A1" display="Kombineret Ungdomsuddannelse"/>
    <hyperlink ref="E21" location="'38.21. Skolehjem +landbr kostaf'!A1" display="Skolehjem  (kostafdeliner på institutioner for erhvervsrettede uddannelser)"/>
    <hyperlink ref="E22" location="'31.12. Skolepraktik'!A1" display="Skolepraktik"/>
    <hyperlink ref="E23" location="'31.11. 31.13 AER sk.prak.ydelse'!A1" display="Skolepraktikydelse (AER)"/>
    <hyperlink ref="E24" location="'31.01. Erhvervsudd.'!A1" display="Social- og sundhedsuddannelser"/>
    <hyperlink ref="E25" location="'72.41. TAMU'!A1" display="TAMU"/>
    <hyperlink ref="E16" location="'35.01. Lokomotivførerudd.'!A1" display="Lokomotivføreruddannelsen"/>
    <hyperlink ref="E17" location="'31.11. 31.13 AER sk.prak.ydelse'!A1" display="Praktikpladsaftaler, tilskud til (AER)"/>
    <hyperlink ref="E18" location="'43.01. Private gymnasier HF'!A1" display="Private gymnasier og HF"/>
    <hyperlink ref="E20" location="'76.11. Pædagogikum'!A1" display="Pædagogikum ved gymnasiale uddannelser"/>
    <hyperlink ref="E26" location="'74.02. Almen voksenudd.'!A1" display="VUC Almen voksenuddannelse ( se også STX, Enkeltfag FVU,AVU og Ordblindeundervisning"/>
    <hyperlink ref="E27" location="' 72.03 ÅU udenf.FBK'!A1" display="Åben Uddannelse EVE - Finansieret (uden for fælles kompetencebeskrivelse) ekskl. moms"/>
    <hyperlink ref="E28" location="'75.01. Hhx- og htx-enkeltfag'!A1" display="Hhx- og htx-enkeltfag"/>
    <hyperlink ref="E19" location="'51.11. Produktionsskoler'!A1" display="Produktionsskoler"/>
    <hyperlink ref="B29" location="'55.01 Forberedende Grunduddan.'!A1" display="Noob"/>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enableFormatConditionsCalculation="0"/>
  <dimension ref="A1:H9"/>
  <sheetViews>
    <sheetView zoomScale="80" zoomScaleNormal="80" workbookViewId="0">
      <selection activeCell="A2" sqref="A2"/>
    </sheetView>
  </sheetViews>
  <sheetFormatPr defaultRowHeight="12.75" x14ac:dyDescent="0.2"/>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8" ht="21" thickBot="1" x14ac:dyDescent="0.25">
      <c r="A1" s="705" t="s">
        <v>923</v>
      </c>
      <c r="B1" s="706"/>
      <c r="C1" s="5"/>
      <c r="D1" s="11" t="s">
        <v>200</v>
      </c>
      <c r="E1" s="11"/>
      <c r="F1" s="12" t="s">
        <v>130</v>
      </c>
    </row>
    <row r="2" spans="1:8" s="103" customFormat="1" ht="21" thickBot="1" x14ac:dyDescent="0.25">
      <c r="A2" s="100"/>
      <c r="B2" s="100"/>
      <c r="C2" s="5"/>
      <c r="D2" s="11"/>
      <c r="E2" s="11"/>
      <c r="F2" s="11"/>
    </row>
    <row r="3" spans="1:8" ht="12.75" customHeight="1" thickBot="1" x14ac:dyDescent="0.25">
      <c r="A3" s="41"/>
      <c r="B3" s="290" t="s">
        <v>111</v>
      </c>
      <c r="C3" s="42" t="s">
        <v>112</v>
      </c>
      <c r="D3" s="43"/>
      <c r="E3" s="43"/>
      <c r="F3" s="44"/>
      <c r="G3" s="5"/>
      <c r="H3" s="5"/>
    </row>
    <row r="4" spans="1:8" x14ac:dyDescent="0.2">
      <c r="A4" s="509"/>
      <c r="B4" s="509"/>
      <c r="C4" s="509"/>
      <c r="D4" s="17"/>
      <c r="E4" s="17"/>
      <c r="F4" s="45"/>
      <c r="G4" s="509"/>
      <c r="H4" s="509"/>
    </row>
    <row r="5" spans="1:8" x14ac:dyDescent="0.2">
      <c r="A5" s="46"/>
      <c r="B5" s="340" t="s">
        <v>70</v>
      </c>
      <c r="C5" s="47" t="s">
        <v>71</v>
      </c>
      <c r="D5" s="48"/>
      <c r="E5" s="48"/>
      <c r="F5" s="49" t="s">
        <v>72</v>
      </c>
      <c r="G5" s="50"/>
      <c r="H5" s="50"/>
    </row>
    <row r="6" spans="1:8" ht="26.1" customHeight="1" x14ac:dyDescent="0.2">
      <c r="A6" s="51" t="s">
        <v>78</v>
      </c>
      <c r="B6" s="52" t="s">
        <v>413</v>
      </c>
      <c r="C6" s="53" t="s">
        <v>294</v>
      </c>
      <c r="D6" s="53" t="s">
        <v>295</v>
      </c>
      <c r="E6" s="144" t="s">
        <v>296</v>
      </c>
      <c r="F6" s="53" t="s">
        <v>294</v>
      </c>
      <c r="G6" s="53" t="s">
        <v>295</v>
      </c>
      <c r="H6" s="53" t="s">
        <v>296</v>
      </c>
    </row>
    <row r="7" spans="1:8" x14ac:dyDescent="0.2">
      <c r="A7" s="56"/>
      <c r="B7" s="57"/>
      <c r="C7" s="57" t="s">
        <v>415</v>
      </c>
      <c r="D7" s="57" t="s">
        <v>415</v>
      </c>
      <c r="E7" s="57" t="s">
        <v>415</v>
      </c>
      <c r="F7" s="121" t="s">
        <v>415</v>
      </c>
      <c r="G7" s="17" t="s">
        <v>415</v>
      </c>
      <c r="H7" s="17" t="s">
        <v>416</v>
      </c>
    </row>
    <row r="8" spans="1:8" x14ac:dyDescent="0.2">
      <c r="A8" s="58">
        <v>3481</v>
      </c>
      <c r="B8" s="59" t="s">
        <v>112</v>
      </c>
      <c r="C8" s="60">
        <v>79700</v>
      </c>
      <c r="D8" s="60">
        <v>10020</v>
      </c>
      <c r="E8" s="60">
        <v>19130</v>
      </c>
      <c r="F8" s="642">
        <v>85279</v>
      </c>
      <c r="G8" s="643">
        <v>11122.2</v>
      </c>
      <c r="H8" s="643">
        <v>22764.7</v>
      </c>
    </row>
    <row r="9" spans="1:8" x14ac:dyDescent="0.2">
      <c r="A9" s="570"/>
      <c r="B9" s="570"/>
      <c r="C9" s="570"/>
      <c r="D9" s="570"/>
      <c r="E9" s="570"/>
      <c r="F9" s="571"/>
      <c r="G9" s="570"/>
      <c r="H9" s="57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enableFormatConditionsCalculation="0"/>
  <dimension ref="A1:J9"/>
  <sheetViews>
    <sheetView topLeftCell="B1" zoomScale="80" zoomScaleNormal="80" workbookViewId="0">
      <selection activeCell="A2" sqref="A2"/>
    </sheetView>
  </sheetViews>
  <sheetFormatPr defaultRowHeight="12.75" x14ac:dyDescent="0.2"/>
  <cols>
    <col min="1" max="1" width="7.28515625" customWidth="1"/>
    <col min="2" max="2" width="40.7109375" customWidth="1"/>
    <col min="3" max="4" width="11.5703125" customWidth="1"/>
    <col min="5" max="5" width="13.7109375" customWidth="1"/>
    <col min="6"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x14ac:dyDescent="0.25">
      <c r="A1" s="705" t="s">
        <v>923</v>
      </c>
      <c r="B1" s="706"/>
      <c r="C1" s="5"/>
      <c r="D1" s="11" t="s">
        <v>200</v>
      </c>
      <c r="E1" s="11"/>
      <c r="F1" s="12" t="s">
        <v>130</v>
      </c>
      <c r="G1" s="1"/>
      <c r="H1" s="1"/>
      <c r="I1" s="1"/>
      <c r="J1" s="1"/>
    </row>
    <row r="2" spans="1:10" ht="12.75" customHeight="1" thickBot="1" x14ac:dyDescent="0.25">
      <c r="A2" s="41"/>
      <c r="B2" s="290" t="s">
        <v>113</v>
      </c>
      <c r="C2" s="42" t="s">
        <v>114</v>
      </c>
      <c r="D2" s="43"/>
      <c r="E2" s="41"/>
      <c r="F2" s="44"/>
      <c r="G2" s="5"/>
      <c r="H2" s="5"/>
    </row>
    <row r="3" spans="1:10" x14ac:dyDescent="0.2">
      <c r="A3" s="509"/>
      <c r="B3" s="509"/>
      <c r="C3" s="509"/>
      <c r="D3" s="17"/>
      <c r="E3" s="509"/>
      <c r="F3" s="45"/>
      <c r="G3" s="509"/>
      <c r="H3" s="509"/>
    </row>
    <row r="4" spans="1:10" x14ac:dyDescent="0.2">
      <c r="A4" s="46"/>
      <c r="B4" s="340" t="s">
        <v>70</v>
      </c>
      <c r="C4" s="47" t="s">
        <v>71</v>
      </c>
      <c r="D4" s="48"/>
      <c r="E4" s="48"/>
      <c r="F4" s="49" t="s">
        <v>72</v>
      </c>
      <c r="G4" s="50"/>
      <c r="H4" s="50"/>
    </row>
    <row r="5" spans="1:10" ht="26.1" customHeight="1" x14ac:dyDescent="0.2">
      <c r="A5" s="51" t="s">
        <v>78</v>
      </c>
      <c r="B5" s="52" t="s">
        <v>413</v>
      </c>
      <c r="C5" s="53" t="s">
        <v>294</v>
      </c>
      <c r="D5" s="53" t="s">
        <v>295</v>
      </c>
      <c r="E5" s="54" t="s">
        <v>296</v>
      </c>
      <c r="F5" s="53" t="s">
        <v>294</v>
      </c>
      <c r="G5" s="53" t="s">
        <v>295</v>
      </c>
      <c r="H5" s="55" t="s">
        <v>296</v>
      </c>
    </row>
    <row r="6" spans="1:10" x14ac:dyDescent="0.2">
      <c r="A6" s="56"/>
      <c r="B6" s="57"/>
      <c r="C6" s="57" t="s">
        <v>415</v>
      </c>
      <c r="D6" s="57" t="s">
        <v>415</v>
      </c>
      <c r="E6" s="57" t="s">
        <v>416</v>
      </c>
      <c r="F6" s="121" t="s">
        <v>415</v>
      </c>
      <c r="G6" s="17" t="s">
        <v>415</v>
      </c>
      <c r="H6" s="17" t="s">
        <v>416</v>
      </c>
    </row>
    <row r="7" spans="1:10" x14ac:dyDescent="0.2">
      <c r="A7" s="58">
        <v>3432</v>
      </c>
      <c r="B7" s="59" t="s">
        <v>115</v>
      </c>
      <c r="C7" s="60">
        <v>118140</v>
      </c>
      <c r="D7" s="60">
        <v>10020</v>
      </c>
      <c r="E7" s="61">
        <v>13720</v>
      </c>
      <c r="F7" s="642">
        <v>126409.8</v>
      </c>
      <c r="G7" s="643">
        <v>11122.2</v>
      </c>
      <c r="H7" s="643">
        <v>16326.8</v>
      </c>
    </row>
    <row r="8" spans="1:10" x14ac:dyDescent="0.2">
      <c r="A8" s="58">
        <v>3431</v>
      </c>
      <c r="B8" s="59" t="s">
        <v>420</v>
      </c>
      <c r="C8" s="60">
        <v>60490</v>
      </c>
      <c r="D8" s="60">
        <v>10020</v>
      </c>
      <c r="E8" s="61">
        <v>13720</v>
      </c>
      <c r="F8" s="62">
        <v>64724.3</v>
      </c>
      <c r="G8" s="60">
        <v>11122.2</v>
      </c>
      <c r="H8" s="60">
        <v>16326.8</v>
      </c>
    </row>
    <row r="9" spans="1:10" x14ac:dyDescent="0.2">
      <c r="A9" s="570"/>
      <c r="B9" s="570"/>
      <c r="C9" s="570"/>
      <c r="D9" s="570"/>
      <c r="E9" s="570"/>
      <c r="F9" s="571"/>
      <c r="G9" s="570"/>
      <c r="H9" s="57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dimension ref="A1:J8"/>
  <sheetViews>
    <sheetView zoomScale="80" zoomScaleNormal="80" workbookViewId="0">
      <selection activeCell="A2" sqref="A2"/>
    </sheetView>
  </sheetViews>
  <sheetFormatPr defaultRowHeight="12.75" x14ac:dyDescent="0.2"/>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x14ac:dyDescent="0.25">
      <c r="A1" s="705" t="s">
        <v>923</v>
      </c>
      <c r="B1" s="706"/>
      <c r="C1" s="5"/>
      <c r="D1" s="11" t="s">
        <v>200</v>
      </c>
      <c r="E1" s="11"/>
      <c r="F1" s="12" t="s">
        <v>130</v>
      </c>
      <c r="G1" s="1"/>
      <c r="H1" s="1"/>
      <c r="I1" s="1"/>
      <c r="J1" s="1"/>
    </row>
    <row r="2" spans="1:10" ht="12.75" customHeight="1" thickBot="1" x14ac:dyDescent="0.25">
      <c r="A2" s="41"/>
      <c r="B2" s="290" t="s">
        <v>59</v>
      </c>
      <c r="C2" s="42" t="s">
        <v>60</v>
      </c>
      <c r="D2" s="43"/>
      <c r="E2" s="41"/>
      <c r="F2" s="44"/>
      <c r="G2" s="5"/>
      <c r="H2" s="5"/>
    </row>
    <row r="3" spans="1:10" x14ac:dyDescent="0.2">
      <c r="A3" s="509"/>
      <c r="B3" s="509"/>
      <c r="C3" s="509"/>
      <c r="D3" s="17"/>
      <c r="E3" s="509"/>
      <c r="F3" s="45"/>
      <c r="G3" s="509"/>
      <c r="H3" s="509"/>
    </row>
    <row r="4" spans="1:10" x14ac:dyDescent="0.2">
      <c r="A4" s="46"/>
      <c r="B4" s="340" t="s">
        <v>70</v>
      </c>
      <c r="C4" s="47" t="s">
        <v>71</v>
      </c>
      <c r="D4" s="48"/>
      <c r="E4" s="48"/>
      <c r="F4" s="49" t="s">
        <v>72</v>
      </c>
      <c r="G4" s="50"/>
      <c r="H4" s="50"/>
    </row>
    <row r="5" spans="1:10" ht="25.5" x14ac:dyDescent="0.2">
      <c r="A5" s="51" t="s">
        <v>78</v>
      </c>
      <c r="B5" s="52" t="s">
        <v>413</v>
      </c>
      <c r="C5" s="53" t="s">
        <v>294</v>
      </c>
      <c r="D5" s="53" t="s">
        <v>295</v>
      </c>
      <c r="E5" s="54" t="s">
        <v>296</v>
      </c>
      <c r="F5" s="53" t="s">
        <v>294</v>
      </c>
      <c r="G5" s="53" t="s">
        <v>295</v>
      </c>
      <c r="H5" s="55" t="s">
        <v>296</v>
      </c>
    </row>
    <row r="6" spans="1:10" ht="26.1" customHeight="1" x14ac:dyDescent="0.2">
      <c r="A6" s="56"/>
      <c r="B6" s="57"/>
      <c r="C6" s="57" t="s">
        <v>415</v>
      </c>
      <c r="D6" s="57" t="s">
        <v>415</v>
      </c>
      <c r="E6" s="57" t="s">
        <v>416</v>
      </c>
      <c r="F6" s="121" t="s">
        <v>415</v>
      </c>
      <c r="G6" s="17" t="s">
        <v>415</v>
      </c>
      <c r="H6" s="17" t="s">
        <v>416</v>
      </c>
    </row>
    <row r="7" spans="1:10" x14ac:dyDescent="0.2">
      <c r="A7" s="58">
        <v>3470</v>
      </c>
      <c r="B7" s="59" t="s">
        <v>60</v>
      </c>
      <c r="C7" s="60">
        <v>112300</v>
      </c>
      <c r="D7" s="60">
        <v>16710</v>
      </c>
      <c r="E7" s="61">
        <v>24170</v>
      </c>
      <c r="F7" s="642">
        <v>120161</v>
      </c>
      <c r="G7" s="643">
        <v>18548.100000000002</v>
      </c>
      <c r="H7" s="643">
        <v>28762.3</v>
      </c>
    </row>
    <row r="8" spans="1:10" x14ac:dyDescent="0.2">
      <c r="A8" s="570"/>
      <c r="B8" s="570"/>
      <c r="C8" s="570"/>
      <c r="D8" s="570"/>
      <c r="E8" s="570"/>
      <c r="F8" s="571"/>
      <c r="G8" s="570"/>
      <c r="H8" s="570"/>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enableFormatConditionsCalculation="0"/>
  <dimension ref="A1:J9"/>
  <sheetViews>
    <sheetView zoomScale="80" zoomScaleNormal="80" workbookViewId="0">
      <selection activeCell="A2" sqref="A2"/>
    </sheetView>
  </sheetViews>
  <sheetFormatPr defaultRowHeight="12.75" x14ac:dyDescent="0.2"/>
  <cols>
    <col min="1" max="1" width="8.28515625" customWidth="1"/>
    <col min="2" max="2" width="40.7109375" customWidth="1"/>
    <col min="3" max="10" width="11.5703125" customWidth="1"/>
  </cols>
  <sheetData>
    <row r="1" spans="1:10" ht="21" thickBot="1" x14ac:dyDescent="0.25">
      <c r="A1" s="705" t="s">
        <v>923</v>
      </c>
      <c r="B1" s="706"/>
      <c r="C1" s="5"/>
      <c r="D1" s="11" t="s">
        <v>200</v>
      </c>
      <c r="E1" s="11"/>
      <c r="F1" s="12" t="s">
        <v>130</v>
      </c>
      <c r="G1" s="1"/>
      <c r="H1" s="1"/>
      <c r="I1" s="1"/>
      <c r="J1" s="1"/>
    </row>
    <row r="2" spans="1:10" ht="12.75" customHeight="1" thickBot="1" x14ac:dyDescent="0.25">
      <c r="A2" s="41"/>
      <c r="B2" s="290" t="s">
        <v>343</v>
      </c>
      <c r="C2" s="42" t="s">
        <v>345</v>
      </c>
      <c r="D2" s="42"/>
      <c r="E2" s="43"/>
      <c r="F2" s="41"/>
      <c r="G2" s="44"/>
      <c r="H2" s="44"/>
      <c r="I2" s="5"/>
      <c r="J2" s="5"/>
    </row>
    <row r="3" spans="1:10" x14ac:dyDescent="0.2">
      <c r="A3" s="509"/>
      <c r="B3" s="509"/>
      <c r="C3" s="509"/>
      <c r="D3" s="509"/>
      <c r="E3" s="17"/>
      <c r="F3" s="509"/>
      <c r="G3" s="45"/>
      <c r="H3" s="107"/>
      <c r="I3" s="509"/>
      <c r="J3" s="509"/>
    </row>
    <row r="4" spans="1:10" x14ac:dyDescent="0.2">
      <c r="A4" s="46"/>
      <c r="B4" s="340" t="s">
        <v>70</v>
      </c>
      <c r="C4" s="47" t="s">
        <v>71</v>
      </c>
      <c r="D4" s="47"/>
      <c r="E4" s="48"/>
      <c r="F4" s="48"/>
      <c r="G4" s="49" t="s">
        <v>72</v>
      </c>
      <c r="H4" s="145"/>
      <c r="I4" s="50"/>
      <c r="J4" s="50"/>
    </row>
    <row r="5" spans="1:10" ht="26.1" customHeight="1" x14ac:dyDescent="0.2">
      <c r="A5" s="51" t="s">
        <v>78</v>
      </c>
      <c r="B5" s="52" t="s">
        <v>413</v>
      </c>
      <c r="C5" s="53" t="s">
        <v>294</v>
      </c>
      <c r="D5" s="53" t="s">
        <v>227</v>
      </c>
      <c r="E5" s="53" t="s">
        <v>295</v>
      </c>
      <c r="F5" s="54" t="s">
        <v>296</v>
      </c>
      <c r="G5" s="53" t="s">
        <v>294</v>
      </c>
      <c r="H5" s="53" t="s">
        <v>227</v>
      </c>
      <c r="I5" s="53" t="s">
        <v>295</v>
      </c>
      <c r="J5" s="55" t="s">
        <v>296</v>
      </c>
    </row>
    <row r="6" spans="1:10" x14ac:dyDescent="0.2">
      <c r="A6" s="56"/>
      <c r="B6" s="57"/>
      <c r="C6" s="57" t="s">
        <v>415</v>
      </c>
      <c r="D6" s="57" t="s">
        <v>433</v>
      </c>
      <c r="E6" s="57" t="s">
        <v>415</v>
      </c>
      <c r="F6" s="57" t="s">
        <v>416</v>
      </c>
      <c r="G6" s="121" t="s">
        <v>415</v>
      </c>
      <c r="H6" s="17" t="s">
        <v>433</v>
      </c>
      <c r="I6" s="17" t="s">
        <v>415</v>
      </c>
      <c r="J6" s="17" t="s">
        <v>416</v>
      </c>
    </row>
    <row r="7" spans="1:10" x14ac:dyDescent="0.2">
      <c r="A7" s="58">
        <v>36</v>
      </c>
      <c r="B7" s="59" t="s">
        <v>356</v>
      </c>
      <c r="C7" s="60">
        <v>98940</v>
      </c>
      <c r="D7" s="60">
        <v>7190</v>
      </c>
      <c r="E7" s="60">
        <v>13600</v>
      </c>
      <c r="F7" s="61">
        <v>13720</v>
      </c>
      <c r="G7" s="642">
        <v>105865.8</v>
      </c>
      <c r="H7" s="643">
        <v>7693.3</v>
      </c>
      <c r="I7" s="643">
        <v>15096.000000000002</v>
      </c>
      <c r="J7" s="643">
        <v>16326.8</v>
      </c>
    </row>
    <row r="8" spans="1:10" x14ac:dyDescent="0.2">
      <c r="A8" s="58">
        <v>37</v>
      </c>
      <c r="B8" s="59" t="s">
        <v>357</v>
      </c>
      <c r="C8" s="60">
        <v>158160</v>
      </c>
      <c r="D8" s="60">
        <v>2630</v>
      </c>
      <c r="E8" s="60">
        <v>16710</v>
      </c>
      <c r="F8" s="61">
        <v>46960</v>
      </c>
      <c r="G8" s="62">
        <v>169231.2</v>
      </c>
      <c r="H8" s="60">
        <v>2814.1000000000004</v>
      </c>
      <c r="I8" s="60">
        <v>18548.100000000002</v>
      </c>
      <c r="J8" s="60">
        <v>55882.399999999994</v>
      </c>
    </row>
    <row r="9" spans="1:10" x14ac:dyDescent="0.2">
      <c r="A9" s="570"/>
      <c r="B9" s="570"/>
      <c r="C9" s="570"/>
      <c r="D9" s="570"/>
      <c r="E9" s="570"/>
      <c r="F9" s="570"/>
      <c r="G9" s="571"/>
      <c r="H9" s="570"/>
      <c r="I9" s="570"/>
      <c r="J9" s="570"/>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enableFormatConditionsCalculation="0">
    <tabColor theme="0"/>
  </sheetPr>
  <dimension ref="A1:J18"/>
  <sheetViews>
    <sheetView zoomScale="80" zoomScaleNormal="80" workbookViewId="0">
      <selection activeCell="A2" sqref="A2"/>
    </sheetView>
  </sheetViews>
  <sheetFormatPr defaultRowHeight="12.75" x14ac:dyDescent="0.2"/>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705" t="s">
        <v>923</v>
      </c>
      <c r="B1" s="706"/>
      <c r="C1" s="5"/>
      <c r="D1" s="11" t="s">
        <v>200</v>
      </c>
      <c r="E1" s="11"/>
      <c r="F1" s="12" t="s">
        <v>130</v>
      </c>
      <c r="G1" s="1"/>
      <c r="H1" s="1"/>
      <c r="I1" s="1"/>
      <c r="J1" s="1"/>
    </row>
    <row r="2" spans="1:10" ht="12.75" customHeight="1" thickBot="1" x14ac:dyDescent="0.25"/>
    <row r="3" spans="1:10" ht="13.5" thickBot="1" x14ac:dyDescent="0.25">
      <c r="A3" s="180"/>
      <c r="B3" s="181" t="s">
        <v>373</v>
      </c>
      <c r="C3" s="182" t="s">
        <v>374</v>
      </c>
      <c r="D3" s="183"/>
      <c r="E3" s="183"/>
      <c r="F3" s="180"/>
      <c r="G3" s="184"/>
      <c r="H3" s="184"/>
      <c r="I3" s="185"/>
      <c r="J3" s="185"/>
    </row>
    <row r="4" spans="1:10" x14ac:dyDescent="0.2">
      <c r="A4" s="186"/>
      <c r="B4" s="186"/>
      <c r="C4" s="186"/>
      <c r="D4" s="187"/>
      <c r="E4" s="187"/>
      <c r="F4" s="186"/>
      <c r="G4" s="188"/>
      <c r="H4" s="186"/>
      <c r="I4" s="186"/>
      <c r="J4" s="186"/>
    </row>
    <row r="5" spans="1:10" x14ac:dyDescent="0.2">
      <c r="A5" s="189"/>
      <c r="B5" s="190" t="s">
        <v>70</v>
      </c>
      <c r="C5" s="191" t="s">
        <v>71</v>
      </c>
      <c r="D5" s="191"/>
      <c r="E5" s="192"/>
      <c r="F5" s="192"/>
      <c r="G5" s="193" t="s">
        <v>72</v>
      </c>
      <c r="H5" s="194"/>
      <c r="I5" s="194"/>
      <c r="J5" s="194"/>
    </row>
    <row r="6" spans="1:10" ht="25.5" x14ac:dyDescent="0.2">
      <c r="A6" s="195" t="s">
        <v>226</v>
      </c>
      <c r="B6" s="196" t="s">
        <v>413</v>
      </c>
      <c r="C6" s="197" t="s">
        <v>295</v>
      </c>
      <c r="D6" s="197" t="s">
        <v>375</v>
      </c>
      <c r="E6" s="198" t="s">
        <v>939</v>
      </c>
      <c r="F6" s="199" t="s">
        <v>734</v>
      </c>
      <c r="G6" s="197" t="s">
        <v>295</v>
      </c>
      <c r="H6" s="197" t="s">
        <v>940</v>
      </c>
      <c r="I6" s="198" t="s">
        <v>939</v>
      </c>
      <c r="J6" s="198" t="s">
        <v>734</v>
      </c>
    </row>
    <row r="7" spans="1:10" x14ac:dyDescent="0.2">
      <c r="A7" s="200" t="s">
        <v>228</v>
      </c>
      <c r="B7" s="201"/>
      <c r="C7" s="201" t="s">
        <v>415</v>
      </c>
      <c r="D7" s="201" t="s">
        <v>415</v>
      </c>
      <c r="E7" s="201" t="s">
        <v>415</v>
      </c>
      <c r="F7" s="202" t="s">
        <v>416</v>
      </c>
      <c r="G7" s="201" t="s">
        <v>415</v>
      </c>
      <c r="H7" s="201" t="s">
        <v>415</v>
      </c>
      <c r="I7" s="201" t="s">
        <v>415</v>
      </c>
      <c r="J7" s="201" t="s">
        <v>416</v>
      </c>
    </row>
    <row r="8" spans="1:10" x14ac:dyDescent="0.2">
      <c r="A8" s="203">
        <v>8610</v>
      </c>
      <c r="B8" s="204" t="s">
        <v>242</v>
      </c>
      <c r="C8" s="205" t="s">
        <v>304</v>
      </c>
      <c r="D8" s="206">
        <v>9460</v>
      </c>
      <c r="E8" s="207">
        <v>21660</v>
      </c>
      <c r="F8" s="208" t="s">
        <v>304</v>
      </c>
      <c r="G8" s="209" t="s">
        <v>304</v>
      </c>
      <c r="H8" s="207">
        <v>10501</v>
      </c>
      <c r="I8" s="207">
        <v>21660</v>
      </c>
      <c r="J8" s="205" t="s">
        <v>304</v>
      </c>
    </row>
    <row r="9" spans="1:10" x14ac:dyDescent="0.2">
      <c r="A9" s="203">
        <v>8620</v>
      </c>
      <c r="B9" s="204" t="s">
        <v>243</v>
      </c>
      <c r="C9" s="205" t="s">
        <v>304</v>
      </c>
      <c r="D9" s="208" t="s">
        <v>304</v>
      </c>
      <c r="E9" s="205" t="s">
        <v>304</v>
      </c>
      <c r="F9" s="206">
        <v>15340</v>
      </c>
      <c r="G9" s="209" t="s">
        <v>304</v>
      </c>
      <c r="H9" s="205" t="s">
        <v>304</v>
      </c>
      <c r="I9" s="205" t="s">
        <v>304</v>
      </c>
      <c r="J9" s="207">
        <v>18255</v>
      </c>
    </row>
    <row r="10" spans="1:10" x14ac:dyDescent="0.2">
      <c r="A10" s="203">
        <v>9610</v>
      </c>
      <c r="B10" s="204" t="s">
        <v>244</v>
      </c>
      <c r="C10" s="207">
        <v>17110</v>
      </c>
      <c r="D10" s="206">
        <v>8740</v>
      </c>
      <c r="E10" s="207">
        <v>21660</v>
      </c>
      <c r="F10" s="208" t="s">
        <v>304</v>
      </c>
      <c r="G10" s="210">
        <v>18992</v>
      </c>
      <c r="H10" s="206">
        <v>9789</v>
      </c>
      <c r="I10" s="207">
        <v>21660</v>
      </c>
      <c r="J10" s="205" t="s">
        <v>304</v>
      </c>
    </row>
    <row r="11" spans="1:10" x14ac:dyDescent="0.2">
      <c r="A11" s="203">
        <v>9620</v>
      </c>
      <c r="B11" s="204" t="s">
        <v>245</v>
      </c>
      <c r="C11" s="205" t="s">
        <v>304</v>
      </c>
      <c r="D11" s="208" t="s">
        <v>304</v>
      </c>
      <c r="E11" s="205" t="s">
        <v>304</v>
      </c>
      <c r="F11" s="206">
        <v>15350</v>
      </c>
      <c r="G11" s="209" t="s">
        <v>304</v>
      </c>
      <c r="H11" s="208" t="s">
        <v>304</v>
      </c>
      <c r="I11" s="205" t="s">
        <v>304</v>
      </c>
      <c r="J11" s="207">
        <v>18267</v>
      </c>
    </row>
    <row r="12" spans="1:10" x14ac:dyDescent="0.2">
      <c r="A12" s="211"/>
      <c r="B12" s="211"/>
      <c r="C12" s="211"/>
      <c r="D12" s="211"/>
      <c r="E12" s="211"/>
      <c r="F12" s="212"/>
      <c r="G12" s="211"/>
      <c r="H12" s="562"/>
      <c r="I12" s="211"/>
      <c r="J12" s="211"/>
    </row>
    <row r="13" spans="1:10" x14ac:dyDescent="0.2">
      <c r="A13" s="213"/>
      <c r="B13" s="213"/>
      <c r="C13" s="213"/>
      <c r="D13" s="213"/>
      <c r="E13" s="213"/>
      <c r="F13" s="213"/>
      <c r="G13" s="213"/>
      <c r="H13" s="211"/>
      <c r="I13" s="213"/>
      <c r="J13" s="213"/>
    </row>
    <row r="14" spans="1:10" x14ac:dyDescent="0.2">
      <c r="A14" s="214"/>
      <c r="B14" s="211"/>
      <c r="C14" s="211"/>
      <c r="D14" s="211"/>
      <c r="E14" s="211"/>
      <c r="F14" s="211"/>
      <c r="G14" s="211"/>
      <c r="H14" s="211"/>
      <c r="I14" s="211"/>
      <c r="J14" s="211"/>
    </row>
    <row r="15" spans="1:10" x14ac:dyDescent="0.2">
      <c r="A15" s="215"/>
      <c r="B15" s="215" t="s">
        <v>941</v>
      </c>
      <c r="C15" s="215"/>
      <c r="D15" s="215"/>
      <c r="E15" s="215"/>
      <c r="F15" s="216"/>
      <c r="G15" s="215"/>
      <c r="H15" s="211"/>
      <c r="I15" s="217"/>
      <c r="J15" s="217"/>
    </row>
    <row r="16" spans="1:10" x14ac:dyDescent="0.2">
      <c r="A16" s="215"/>
      <c r="B16" s="215" t="s">
        <v>942</v>
      </c>
      <c r="C16" s="215"/>
      <c r="D16" s="215"/>
      <c r="E16" s="215"/>
      <c r="F16" s="215"/>
      <c r="G16" s="215"/>
      <c r="H16" s="215"/>
      <c r="I16" s="217"/>
      <c r="J16" s="217"/>
    </row>
    <row r="17" spans="1:10" x14ac:dyDescent="0.2">
      <c r="A17" s="153"/>
      <c r="B17" s="218"/>
      <c r="C17" s="219"/>
      <c r="D17" s="219"/>
      <c r="E17" s="219"/>
      <c r="F17" s="219"/>
      <c r="G17" s="215"/>
      <c r="H17" s="215"/>
      <c r="I17" s="217"/>
      <c r="J17" s="217"/>
    </row>
    <row r="18" spans="1:10" x14ac:dyDescent="0.2">
      <c r="A18" s="153"/>
      <c r="B18" s="215" t="s">
        <v>943</v>
      </c>
      <c r="C18" s="215"/>
      <c r="D18" s="215"/>
      <c r="E18" s="215"/>
      <c r="F18" s="215"/>
      <c r="G18" s="219"/>
      <c r="H18" s="219"/>
      <c r="I18" s="217"/>
      <c r="J18" s="21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AA29"/>
  <sheetViews>
    <sheetView zoomScale="80" zoomScaleNormal="80" workbookViewId="0">
      <selection activeCell="A2" sqref="A2"/>
    </sheetView>
  </sheetViews>
  <sheetFormatPr defaultRowHeight="12.75" x14ac:dyDescent="0.2"/>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x14ac:dyDescent="0.25">
      <c r="A1" s="705" t="s">
        <v>923</v>
      </c>
      <c r="B1" s="706"/>
      <c r="C1" s="5"/>
      <c r="D1" s="11" t="s">
        <v>200</v>
      </c>
      <c r="E1" s="11"/>
      <c r="F1" s="12" t="s">
        <v>130</v>
      </c>
      <c r="G1" s="1"/>
      <c r="H1" s="1"/>
      <c r="I1" s="1"/>
      <c r="J1" s="1"/>
    </row>
    <row r="2" spans="1:11" ht="13.5" thickBot="1" x14ac:dyDescent="0.25">
      <c r="A2" s="41"/>
      <c r="B2" s="290" t="s">
        <v>516</v>
      </c>
      <c r="C2" s="42" t="s">
        <v>77</v>
      </c>
      <c r="D2" s="43"/>
      <c r="E2" s="43"/>
      <c r="F2" s="41"/>
      <c r="G2" s="44"/>
      <c r="H2" s="44"/>
      <c r="I2" s="5"/>
      <c r="J2" s="5"/>
      <c r="K2" s="509"/>
    </row>
    <row r="3" spans="1:11" x14ac:dyDescent="0.2">
      <c r="A3" s="509"/>
      <c r="B3" s="509"/>
      <c r="C3" s="509"/>
      <c r="D3" s="17"/>
      <c r="E3" s="17"/>
      <c r="F3" s="509"/>
      <c r="G3" s="45"/>
      <c r="H3" s="509"/>
      <c r="I3" s="509"/>
      <c r="J3" s="509"/>
      <c r="K3" s="509"/>
    </row>
    <row r="4" spans="1:11" ht="12.75" customHeight="1" x14ac:dyDescent="0.2">
      <c r="A4" s="46"/>
      <c r="B4" s="340" t="s">
        <v>70</v>
      </c>
      <c r="C4" s="47" t="s">
        <v>71</v>
      </c>
      <c r="D4" s="47"/>
      <c r="E4" s="48"/>
      <c r="F4" s="48"/>
      <c r="G4" s="49" t="s">
        <v>72</v>
      </c>
      <c r="H4" s="50"/>
      <c r="I4" s="50"/>
      <c r="J4" s="50"/>
      <c r="K4" s="509"/>
    </row>
    <row r="5" spans="1:11" ht="26.1" customHeight="1" x14ac:dyDescent="0.2">
      <c r="A5" s="51" t="s">
        <v>226</v>
      </c>
      <c r="B5" s="52" t="s">
        <v>413</v>
      </c>
      <c r="C5" s="53" t="s">
        <v>294</v>
      </c>
      <c r="D5" s="53" t="s">
        <v>227</v>
      </c>
      <c r="E5" s="53" t="s">
        <v>295</v>
      </c>
      <c r="F5" s="54" t="s">
        <v>296</v>
      </c>
      <c r="G5" s="53" t="s">
        <v>294</v>
      </c>
      <c r="H5" s="53" t="s">
        <v>227</v>
      </c>
      <c r="I5" s="53" t="s">
        <v>295</v>
      </c>
      <c r="J5" s="53" t="s">
        <v>296</v>
      </c>
      <c r="K5" s="509"/>
    </row>
    <row r="6" spans="1:11" x14ac:dyDescent="0.2">
      <c r="A6" s="56" t="s">
        <v>228</v>
      </c>
      <c r="B6" s="57"/>
      <c r="C6" s="57" t="s">
        <v>415</v>
      </c>
      <c r="D6" s="57" t="s">
        <v>433</v>
      </c>
      <c r="E6" s="57" t="s">
        <v>415</v>
      </c>
      <c r="F6" s="57" t="s">
        <v>416</v>
      </c>
      <c r="G6" s="116" t="s">
        <v>415</v>
      </c>
      <c r="H6" s="57" t="s">
        <v>433</v>
      </c>
      <c r="I6" s="57" t="s">
        <v>415</v>
      </c>
      <c r="J6" s="57" t="s">
        <v>416</v>
      </c>
      <c r="K6" s="509"/>
    </row>
    <row r="7" spans="1:11" ht="19.5" x14ac:dyDescent="0.35">
      <c r="A7" s="46"/>
      <c r="B7" s="710" t="s">
        <v>512</v>
      </c>
      <c r="C7" s="711"/>
      <c r="D7" s="711"/>
      <c r="E7" s="711"/>
      <c r="F7" s="711"/>
      <c r="G7" s="711"/>
      <c r="H7" s="711"/>
      <c r="I7" s="711"/>
      <c r="J7" s="711"/>
      <c r="K7" s="509"/>
    </row>
    <row r="8" spans="1:11" x14ac:dyDescent="0.2">
      <c r="A8" s="58">
        <v>3044</v>
      </c>
      <c r="B8" s="59" t="s">
        <v>709</v>
      </c>
      <c r="C8" s="60">
        <v>67480</v>
      </c>
      <c r="D8" s="61">
        <f>D9</f>
        <v>14020</v>
      </c>
      <c r="E8" s="61">
        <f t="shared" ref="E8:F8" si="0">E9</f>
        <v>5340</v>
      </c>
      <c r="F8" s="61">
        <f t="shared" si="0"/>
        <v>4990</v>
      </c>
      <c r="G8" s="62">
        <f>+C8*1.05</f>
        <v>70854</v>
      </c>
      <c r="H8" s="61">
        <f>+D8*1.05</f>
        <v>14721</v>
      </c>
      <c r="I8" s="60">
        <f>+E8*1.1</f>
        <v>5874.0000000000009</v>
      </c>
      <c r="J8" s="61">
        <f>+F8*1.19</f>
        <v>5938.0999999999995</v>
      </c>
      <c r="K8" s="509"/>
    </row>
    <row r="9" spans="1:11" x14ac:dyDescent="0.2">
      <c r="A9" s="58">
        <v>3010</v>
      </c>
      <c r="B9" s="59" t="s">
        <v>421</v>
      </c>
      <c r="C9" s="60">
        <v>51080</v>
      </c>
      <c r="D9" s="61">
        <v>14020</v>
      </c>
      <c r="E9" s="60">
        <v>5340</v>
      </c>
      <c r="F9" s="61">
        <v>4990</v>
      </c>
      <c r="G9" s="62">
        <f>+C9*1.05</f>
        <v>53634</v>
      </c>
      <c r="H9" s="61">
        <f>+D9*1.05</f>
        <v>14721</v>
      </c>
      <c r="I9" s="60">
        <f>+E9*1.1</f>
        <v>5874.0000000000009</v>
      </c>
      <c r="J9" s="61">
        <f>+F9*1.19</f>
        <v>5938.0999999999995</v>
      </c>
      <c r="K9" s="509"/>
    </row>
    <row r="10" spans="1:11" x14ac:dyDescent="0.2">
      <c r="A10" s="58">
        <v>1980</v>
      </c>
      <c r="B10" s="59" t="s">
        <v>710</v>
      </c>
      <c r="C10" s="63" t="s">
        <v>304</v>
      </c>
      <c r="D10" s="64" t="s">
        <v>304</v>
      </c>
      <c r="E10" s="63" t="s">
        <v>304</v>
      </c>
      <c r="F10" s="64" t="s">
        <v>304</v>
      </c>
      <c r="G10" s="65" t="s">
        <v>304</v>
      </c>
      <c r="H10" s="64" t="s">
        <v>304</v>
      </c>
      <c r="I10" s="63" t="s">
        <v>304</v>
      </c>
      <c r="J10" s="64" t="s">
        <v>304</v>
      </c>
      <c r="K10" s="509"/>
    </row>
    <row r="11" spans="1:11" ht="19.5" x14ac:dyDescent="0.35">
      <c r="A11" s="46"/>
      <c r="B11" s="710" t="s">
        <v>422</v>
      </c>
      <c r="C11" s="711"/>
      <c r="D11" s="711"/>
      <c r="E11" s="711"/>
      <c r="F11" s="711"/>
      <c r="G11" s="711"/>
      <c r="H11" s="711"/>
      <c r="I11" s="711"/>
      <c r="J11" s="711"/>
      <c r="K11" s="509"/>
    </row>
    <row r="12" spans="1:11" x14ac:dyDescent="0.2">
      <c r="A12" s="58">
        <v>3310</v>
      </c>
      <c r="B12" s="59" t="s">
        <v>422</v>
      </c>
      <c r="C12" s="60">
        <v>58500</v>
      </c>
      <c r="D12" s="61">
        <v>20570</v>
      </c>
      <c r="E12" s="60">
        <v>7520</v>
      </c>
      <c r="F12" s="61">
        <v>9370</v>
      </c>
      <c r="G12" s="62">
        <f>+C12*1.05</f>
        <v>61425</v>
      </c>
      <c r="H12" s="61">
        <f>+D12*1.05</f>
        <v>21598.5</v>
      </c>
      <c r="I12" s="60">
        <f>+E12*1.11</f>
        <v>8347.2000000000007</v>
      </c>
      <c r="J12" s="61">
        <f>+F12*1.19</f>
        <v>11150.3</v>
      </c>
      <c r="K12" s="509"/>
    </row>
    <row r="13" spans="1:11" x14ac:dyDescent="0.2">
      <c r="A13" s="58">
        <v>1080</v>
      </c>
      <c r="B13" s="59" t="s">
        <v>711</v>
      </c>
      <c r="C13" s="63" t="s">
        <v>304</v>
      </c>
      <c r="D13" s="64" t="s">
        <v>304</v>
      </c>
      <c r="E13" s="63" t="s">
        <v>304</v>
      </c>
      <c r="F13" s="64" t="s">
        <v>304</v>
      </c>
      <c r="G13" s="65" t="s">
        <v>304</v>
      </c>
      <c r="H13" s="64" t="s">
        <v>304</v>
      </c>
      <c r="I13" s="63" t="s">
        <v>304</v>
      </c>
      <c r="J13" s="64" t="s">
        <v>304</v>
      </c>
      <c r="K13" s="509"/>
    </row>
    <row r="14" spans="1:11" x14ac:dyDescent="0.2">
      <c r="A14" s="46"/>
      <c r="B14" s="67"/>
      <c r="C14" s="17"/>
      <c r="D14" s="104"/>
      <c r="E14" s="17"/>
      <c r="F14" s="68"/>
      <c r="G14" s="17"/>
      <c r="H14" s="104"/>
      <c r="I14" s="17"/>
      <c r="J14" s="104"/>
      <c r="K14" s="509"/>
    </row>
    <row r="15" spans="1:11" x14ac:dyDescent="0.2">
      <c r="A15" s="70"/>
      <c r="B15" s="69"/>
      <c r="C15" s="70"/>
      <c r="D15" s="70"/>
      <c r="E15" s="70"/>
      <c r="F15" s="52"/>
      <c r="G15" s="568"/>
      <c r="H15" s="568"/>
      <c r="I15" s="568"/>
      <c r="J15" s="70"/>
      <c r="K15" s="509"/>
    </row>
    <row r="16" spans="1:11" x14ac:dyDescent="0.2">
      <c r="A16" s="108"/>
      <c r="B16" s="106" t="s">
        <v>712</v>
      </c>
      <c r="C16" s="108"/>
      <c r="D16" s="108"/>
      <c r="E16" s="108"/>
      <c r="F16" s="108"/>
      <c r="G16" s="86"/>
      <c r="H16" s="108"/>
      <c r="I16" s="108"/>
      <c r="J16" s="108"/>
      <c r="K16" s="509"/>
    </row>
    <row r="17" spans="1:27" x14ac:dyDescent="0.2">
      <c r="A17" s="509"/>
      <c r="B17" s="509"/>
      <c r="C17" s="509"/>
      <c r="D17" s="509"/>
      <c r="E17" s="509"/>
      <c r="F17" s="509"/>
      <c r="G17" s="86"/>
      <c r="H17" s="509"/>
      <c r="I17" s="509"/>
      <c r="J17" s="509"/>
      <c r="K17" s="509"/>
    </row>
    <row r="18" spans="1:27" x14ac:dyDescent="0.2">
      <c r="A18" s="104" t="s">
        <v>759</v>
      </c>
      <c r="B18" s="509"/>
      <c r="C18" s="509"/>
      <c r="D18" s="509"/>
      <c r="E18" s="509"/>
      <c r="F18" s="509"/>
      <c r="G18" s="546"/>
      <c r="H18" s="509"/>
      <c r="I18" s="509"/>
      <c r="J18" s="509"/>
      <c r="K18" s="509"/>
    </row>
    <row r="19" spans="1:27" x14ac:dyDescent="0.2">
      <c r="A19" s="509" t="s">
        <v>536</v>
      </c>
      <c r="B19" s="421">
        <v>4370</v>
      </c>
      <c r="C19" s="509"/>
      <c r="D19" s="509"/>
      <c r="E19" s="509"/>
      <c r="F19" s="509"/>
      <c r="G19" s="509"/>
      <c r="H19" s="509"/>
      <c r="I19" s="509"/>
      <c r="J19" s="509"/>
      <c r="K19" s="509"/>
    </row>
    <row r="20" spans="1:27" x14ac:dyDescent="0.2">
      <c r="A20" s="509" t="s">
        <v>537</v>
      </c>
      <c r="B20" s="421">
        <v>4860</v>
      </c>
      <c r="C20" s="699"/>
      <c r="D20" s="699"/>
      <c r="E20" s="699"/>
      <c r="F20" s="699"/>
      <c r="G20" s="699"/>
      <c r="H20" s="699"/>
      <c r="I20" s="699"/>
      <c r="J20" s="699"/>
      <c r="K20" s="699"/>
    </row>
    <row r="21" spans="1:27" x14ac:dyDescent="0.2">
      <c r="A21" s="509" t="s">
        <v>538</v>
      </c>
      <c r="B21" s="421">
        <v>5240</v>
      </c>
      <c r="C21" s="509"/>
      <c r="D21" s="509"/>
      <c r="E21" s="509"/>
      <c r="F21" s="509"/>
      <c r="G21" s="509"/>
      <c r="H21" s="509"/>
      <c r="I21" s="509"/>
      <c r="J21" s="509"/>
      <c r="K21" s="509"/>
    </row>
    <row r="25" spans="1:27" x14ac:dyDescent="0.2">
      <c r="S25" s="699"/>
      <c r="T25" s="699"/>
      <c r="U25" s="699"/>
      <c r="V25" s="699"/>
      <c r="W25" s="699"/>
      <c r="X25" s="699"/>
      <c r="Y25" s="699"/>
      <c r="Z25" s="699"/>
      <c r="AA25" s="699"/>
    </row>
    <row r="29" spans="1:27" x14ac:dyDescent="0.2">
      <c r="S29" s="699"/>
      <c r="T29" s="699"/>
      <c r="U29" s="699"/>
      <c r="V29" s="699"/>
      <c r="W29" s="699"/>
      <c r="X29" s="699"/>
      <c r="Y29" s="699"/>
      <c r="Z29" s="699"/>
      <c r="AA29" s="699"/>
    </row>
  </sheetData>
  <mergeCells count="6">
    <mergeCell ref="A1:B1"/>
    <mergeCell ref="C20:K20"/>
    <mergeCell ref="S25:AA25"/>
    <mergeCell ref="S29:AA29"/>
    <mergeCell ref="B7:J7"/>
    <mergeCell ref="B11:J1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52" right="0.43" top="0.41" bottom="0.38" header="0.26" footer="0.21"/>
  <pageSetup paperSize="9"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enableFormatConditionsCalculation="0">
    <pageSetUpPr fitToPage="1"/>
  </sheetPr>
  <dimension ref="A1:O62"/>
  <sheetViews>
    <sheetView zoomScale="80" zoomScaleNormal="80" workbookViewId="0">
      <selection activeCell="B55" sqref="B55"/>
    </sheetView>
  </sheetViews>
  <sheetFormatPr defaultRowHeight="12.75" x14ac:dyDescent="0.2"/>
  <cols>
    <col min="1" max="1" width="7.42578125" customWidth="1"/>
    <col min="2" max="2" width="25.5703125" customWidth="1"/>
    <col min="3" max="3" width="11.7109375" customWidth="1"/>
    <col min="4" max="4" width="14.5703125" customWidth="1"/>
    <col min="5" max="7" width="10.7109375" customWidth="1"/>
    <col min="8" max="8" width="12" customWidth="1"/>
    <col min="9" max="9" width="10.7109375" customWidth="1"/>
    <col min="10" max="10" width="12.28515625" customWidth="1"/>
    <col min="11" max="12" width="10.7109375" customWidth="1"/>
    <col min="13" max="13" width="11" customWidth="1"/>
    <col min="14" max="14" width="10.710937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5" ht="21" thickBot="1" x14ac:dyDescent="0.25">
      <c r="A1" s="705" t="s">
        <v>923</v>
      </c>
      <c r="B1" s="706"/>
      <c r="C1" s="5"/>
      <c r="D1" s="11" t="s">
        <v>200</v>
      </c>
      <c r="E1" s="11"/>
      <c r="F1" s="12" t="s">
        <v>130</v>
      </c>
      <c r="G1" s="1"/>
      <c r="H1" s="1"/>
      <c r="I1" s="1"/>
      <c r="J1" s="1"/>
    </row>
    <row r="2" spans="1:15" ht="12.75" customHeight="1" thickBot="1" x14ac:dyDescent="0.25">
      <c r="A2" s="41"/>
      <c r="B2" s="15" t="s">
        <v>713</v>
      </c>
      <c r="C2" s="15" t="s">
        <v>43</v>
      </c>
      <c r="D2" s="43"/>
      <c r="E2" s="43"/>
      <c r="F2" s="41"/>
      <c r="G2" s="44"/>
      <c r="H2" s="5"/>
      <c r="I2" s="5"/>
      <c r="J2" s="107"/>
      <c r="K2" s="107"/>
      <c r="L2" s="107"/>
      <c r="M2" s="509"/>
      <c r="N2" s="509"/>
    </row>
    <row r="3" spans="1:15" x14ac:dyDescent="0.2">
      <c r="A3" s="509"/>
      <c r="B3" s="509"/>
      <c r="C3" s="509"/>
      <c r="D3" s="17"/>
      <c r="E3" s="17"/>
      <c r="F3" s="509"/>
      <c r="G3" s="107"/>
      <c r="H3" s="509"/>
      <c r="I3" s="509"/>
      <c r="J3" s="509"/>
      <c r="K3" s="509"/>
      <c r="L3" s="107"/>
      <c r="M3" s="107"/>
      <c r="N3" s="107"/>
    </row>
    <row r="4" spans="1:15" x14ac:dyDescent="0.2">
      <c r="A4" s="71"/>
      <c r="B4" s="569" t="s">
        <v>70</v>
      </c>
      <c r="C4" s="72" t="s">
        <v>71</v>
      </c>
      <c r="D4" s="72"/>
      <c r="E4" s="73"/>
      <c r="F4" s="73"/>
      <c r="G4" s="109"/>
      <c r="H4" s="109"/>
      <c r="I4" s="74" t="s">
        <v>72</v>
      </c>
      <c r="J4" s="109"/>
      <c r="K4" s="109"/>
      <c r="L4" s="109"/>
      <c r="M4" s="109"/>
      <c r="N4" s="109"/>
    </row>
    <row r="5" spans="1:15" ht="38.25" x14ac:dyDescent="0.2">
      <c r="A5" s="75" t="s">
        <v>226</v>
      </c>
      <c r="B5" s="17" t="s">
        <v>413</v>
      </c>
      <c r="C5" s="53" t="s">
        <v>294</v>
      </c>
      <c r="D5" s="53" t="s">
        <v>227</v>
      </c>
      <c r="E5" s="53" t="s">
        <v>295</v>
      </c>
      <c r="F5" s="53" t="s">
        <v>296</v>
      </c>
      <c r="G5" s="53" t="s">
        <v>44</v>
      </c>
      <c r="H5" s="53" t="s">
        <v>714</v>
      </c>
      <c r="I5" s="76" t="s">
        <v>294</v>
      </c>
      <c r="J5" s="53" t="s">
        <v>227</v>
      </c>
      <c r="K5" s="53" t="s">
        <v>295</v>
      </c>
      <c r="L5" s="53" t="s">
        <v>296</v>
      </c>
      <c r="M5" s="53" t="s">
        <v>44</v>
      </c>
      <c r="N5" s="53" t="s">
        <v>714</v>
      </c>
    </row>
    <row r="6" spans="1:15" x14ac:dyDescent="0.2">
      <c r="A6" s="56" t="s">
        <v>228</v>
      </c>
      <c r="B6" s="57"/>
      <c r="C6" s="57" t="s">
        <v>415</v>
      </c>
      <c r="D6" s="77" t="s">
        <v>433</v>
      </c>
      <c r="E6" s="77" t="s">
        <v>416</v>
      </c>
      <c r="F6" s="77" t="s">
        <v>416</v>
      </c>
      <c r="G6" s="77" t="s">
        <v>433</v>
      </c>
      <c r="H6" s="77" t="s">
        <v>416</v>
      </c>
      <c r="I6" s="78" t="s">
        <v>415</v>
      </c>
      <c r="J6" s="77" t="s">
        <v>433</v>
      </c>
      <c r="K6" s="77" t="s">
        <v>416</v>
      </c>
      <c r="L6" s="77" t="s">
        <v>416</v>
      </c>
      <c r="M6" s="77" t="s">
        <v>433</v>
      </c>
      <c r="N6" s="77" t="s">
        <v>416</v>
      </c>
    </row>
    <row r="7" spans="1:15" x14ac:dyDescent="0.2">
      <c r="A7" s="58">
        <v>3028</v>
      </c>
      <c r="B7" s="59" t="s">
        <v>519</v>
      </c>
      <c r="C7" s="60">
        <f>C11</f>
        <v>52620</v>
      </c>
      <c r="D7" s="60">
        <f t="shared" ref="D7:G7" si="0">D11</f>
        <v>13500</v>
      </c>
      <c r="E7" s="60">
        <f t="shared" si="0"/>
        <v>6450</v>
      </c>
      <c r="F7" s="60">
        <f t="shared" si="0"/>
        <v>7990</v>
      </c>
      <c r="G7" s="60">
        <f t="shared" si="0"/>
        <v>10560</v>
      </c>
      <c r="H7" s="63" t="s">
        <v>304</v>
      </c>
      <c r="I7" s="62">
        <f>+C7*1.05</f>
        <v>55251</v>
      </c>
      <c r="J7" s="61">
        <f>+D7*1.05</f>
        <v>14175</v>
      </c>
      <c r="K7" s="60">
        <f>+E7*1.1</f>
        <v>7095.0000000000009</v>
      </c>
      <c r="L7" s="60">
        <f>+F7*1.19</f>
        <v>9508.1</v>
      </c>
      <c r="M7" s="60">
        <v>10930.5</v>
      </c>
      <c r="N7" s="63" t="s">
        <v>304</v>
      </c>
      <c r="O7" s="289"/>
    </row>
    <row r="8" spans="1:15" x14ac:dyDescent="0.2">
      <c r="A8" s="58">
        <v>3042</v>
      </c>
      <c r="B8" s="59" t="s">
        <v>715</v>
      </c>
      <c r="C8" s="63" t="s">
        <v>304</v>
      </c>
      <c r="D8" s="61">
        <v>4210</v>
      </c>
      <c r="E8" s="63" t="s">
        <v>304</v>
      </c>
      <c r="F8" s="63" t="s">
        <v>304</v>
      </c>
      <c r="G8" s="63" t="s">
        <v>304</v>
      </c>
      <c r="H8" s="63" t="s">
        <v>304</v>
      </c>
      <c r="I8" s="65" t="s">
        <v>304</v>
      </c>
      <c r="J8" s="61">
        <v>4210</v>
      </c>
      <c r="K8" s="63" t="s">
        <v>304</v>
      </c>
      <c r="L8" s="63" t="s">
        <v>304</v>
      </c>
      <c r="M8" s="63" t="s">
        <v>304</v>
      </c>
      <c r="N8" s="63" t="s">
        <v>304</v>
      </c>
      <c r="O8" s="289"/>
    </row>
    <row r="9" spans="1:15" x14ac:dyDescent="0.2">
      <c r="A9" s="58">
        <v>3003</v>
      </c>
      <c r="B9" s="59" t="s">
        <v>520</v>
      </c>
      <c r="C9" s="60">
        <f>C11</f>
        <v>52620</v>
      </c>
      <c r="D9" s="64" t="s">
        <v>304</v>
      </c>
      <c r="E9" s="60">
        <f>E11</f>
        <v>6450</v>
      </c>
      <c r="F9" s="60">
        <f>F11</f>
        <v>7990</v>
      </c>
      <c r="G9" s="63" t="s">
        <v>304</v>
      </c>
      <c r="H9" s="63" t="s">
        <v>304</v>
      </c>
      <c r="I9" s="62">
        <f>+C9*1.05</f>
        <v>55251</v>
      </c>
      <c r="J9" s="64" t="s">
        <v>304</v>
      </c>
      <c r="K9" s="60">
        <f>+E9*1.1</f>
        <v>7095.0000000000009</v>
      </c>
      <c r="L9" s="60">
        <f t="shared" ref="L9:L15" si="1">+F9*1.19</f>
        <v>9508.1</v>
      </c>
      <c r="M9" s="63" t="s">
        <v>304</v>
      </c>
      <c r="N9" s="63" t="s">
        <v>304</v>
      </c>
      <c r="O9" s="289"/>
    </row>
    <row r="10" spans="1:15" x14ac:dyDescent="0.2">
      <c r="A10" s="58">
        <v>3021</v>
      </c>
      <c r="B10" s="59" t="s">
        <v>298</v>
      </c>
      <c r="C10" s="60">
        <v>82190</v>
      </c>
      <c r="D10" s="61">
        <v>21040</v>
      </c>
      <c r="E10" s="60">
        <v>10470</v>
      </c>
      <c r="F10" s="60">
        <v>11250</v>
      </c>
      <c r="G10" s="60">
        <v>10560</v>
      </c>
      <c r="H10" s="63" t="s">
        <v>304</v>
      </c>
      <c r="I10" s="62">
        <f t="shared" ref="I10:I15" si="2">+C10*1.05</f>
        <v>86299.5</v>
      </c>
      <c r="J10" s="61">
        <f>+D10*1.05</f>
        <v>22092</v>
      </c>
      <c r="K10" s="60">
        <f>+E10*1.1</f>
        <v>11517.000000000002</v>
      </c>
      <c r="L10" s="60">
        <f t="shared" si="1"/>
        <v>13387.5</v>
      </c>
      <c r="M10" s="60">
        <v>10930.5</v>
      </c>
      <c r="N10" s="63" t="s">
        <v>304</v>
      </c>
      <c r="O10" s="289"/>
    </row>
    <row r="11" spans="1:15" x14ac:dyDescent="0.2">
      <c r="A11" s="58">
        <v>3009</v>
      </c>
      <c r="B11" s="59" t="s">
        <v>521</v>
      </c>
      <c r="C11" s="60">
        <v>52620</v>
      </c>
      <c r="D11" s="61">
        <v>13500</v>
      </c>
      <c r="E11" s="60">
        <v>6450</v>
      </c>
      <c r="F11" s="60">
        <v>7990</v>
      </c>
      <c r="G11" s="60">
        <v>10560</v>
      </c>
      <c r="H11" s="63" t="s">
        <v>304</v>
      </c>
      <c r="I11" s="62">
        <f t="shared" si="2"/>
        <v>55251</v>
      </c>
      <c r="J11" s="61">
        <f>+D11*1.05</f>
        <v>14175</v>
      </c>
      <c r="K11" s="60">
        <f>+E11*1.1</f>
        <v>7095.0000000000009</v>
      </c>
      <c r="L11" s="60">
        <f t="shared" si="1"/>
        <v>9508.1</v>
      </c>
      <c r="M11" s="60">
        <v>10930.5</v>
      </c>
      <c r="N11" s="63" t="s">
        <v>304</v>
      </c>
      <c r="O11" s="289"/>
    </row>
    <row r="12" spans="1:15" x14ac:dyDescent="0.2">
      <c r="A12" s="58">
        <v>3079</v>
      </c>
      <c r="B12" s="59" t="s">
        <v>522</v>
      </c>
      <c r="C12" s="60">
        <v>40500</v>
      </c>
      <c r="D12" s="61">
        <v>13500</v>
      </c>
      <c r="E12" s="60">
        <v>7500</v>
      </c>
      <c r="F12" s="60">
        <v>7990</v>
      </c>
      <c r="G12" s="60">
        <v>10560</v>
      </c>
      <c r="H12" s="63" t="s">
        <v>304</v>
      </c>
      <c r="I12" s="62">
        <f t="shared" si="2"/>
        <v>42525</v>
      </c>
      <c r="J12" s="61">
        <f>+D12*1.05</f>
        <v>14175</v>
      </c>
      <c r="K12" s="60">
        <f>+E12*1.1</f>
        <v>8250</v>
      </c>
      <c r="L12" s="60">
        <f t="shared" si="1"/>
        <v>9508.1</v>
      </c>
      <c r="M12" s="60">
        <v>10930.5</v>
      </c>
      <c r="N12" s="63" t="s">
        <v>304</v>
      </c>
      <c r="O12" s="289"/>
    </row>
    <row r="13" spans="1:15" x14ac:dyDescent="0.2">
      <c r="A13" s="58">
        <v>3017</v>
      </c>
      <c r="B13" s="59" t="s">
        <v>523</v>
      </c>
      <c r="C13" s="60">
        <v>62770</v>
      </c>
      <c r="D13" s="61">
        <v>9650</v>
      </c>
      <c r="E13" s="60">
        <v>8270</v>
      </c>
      <c r="F13" s="60">
        <v>9200</v>
      </c>
      <c r="G13" s="63" t="s">
        <v>304</v>
      </c>
      <c r="H13" s="63" t="s">
        <v>304</v>
      </c>
      <c r="I13" s="62">
        <f t="shared" si="2"/>
        <v>65908.5</v>
      </c>
      <c r="J13" s="61">
        <f>+D13*1.05</f>
        <v>10132.5</v>
      </c>
      <c r="K13" s="60">
        <f>+E13*1.1</f>
        <v>9097</v>
      </c>
      <c r="L13" s="60">
        <f t="shared" si="1"/>
        <v>10948</v>
      </c>
      <c r="M13" s="63" t="s">
        <v>304</v>
      </c>
      <c r="N13" s="63" t="s">
        <v>304</v>
      </c>
      <c r="O13" s="289"/>
    </row>
    <row r="14" spans="1:15" x14ac:dyDescent="0.2">
      <c r="A14" s="58">
        <v>3047</v>
      </c>
      <c r="B14" s="59" t="s">
        <v>828</v>
      </c>
      <c r="C14" s="63" t="s">
        <v>304</v>
      </c>
      <c r="D14" s="64" t="s">
        <v>304</v>
      </c>
      <c r="E14" s="63" t="s">
        <v>304</v>
      </c>
      <c r="F14" s="63" t="s">
        <v>304</v>
      </c>
      <c r="G14" s="63" t="s">
        <v>304</v>
      </c>
      <c r="H14" s="63" t="s">
        <v>304</v>
      </c>
      <c r="I14" s="65" t="s">
        <v>304</v>
      </c>
      <c r="J14" s="64" t="s">
        <v>304</v>
      </c>
      <c r="K14" s="63" t="s">
        <v>304</v>
      </c>
      <c r="L14" s="63" t="s">
        <v>304</v>
      </c>
      <c r="M14" s="63" t="s">
        <v>304</v>
      </c>
      <c r="N14" s="63" t="s">
        <v>304</v>
      </c>
      <c r="O14" s="289"/>
    </row>
    <row r="15" spans="1:15" s="332" customFormat="1" x14ac:dyDescent="0.2">
      <c r="A15" s="58">
        <v>3046</v>
      </c>
      <c r="B15" s="59" t="s">
        <v>524</v>
      </c>
      <c r="C15" s="60">
        <v>44470</v>
      </c>
      <c r="D15" s="61">
        <f>D13</f>
        <v>9650</v>
      </c>
      <c r="E15" s="61">
        <f t="shared" ref="E15:F15" si="3">E13</f>
        <v>8270</v>
      </c>
      <c r="F15" s="61">
        <f t="shared" si="3"/>
        <v>9200</v>
      </c>
      <c r="G15" s="63" t="s">
        <v>304</v>
      </c>
      <c r="H15" s="63" t="s">
        <v>304</v>
      </c>
      <c r="I15" s="62">
        <f t="shared" si="2"/>
        <v>46693.5</v>
      </c>
      <c r="J15" s="61">
        <f>+D15*1.05</f>
        <v>10132.5</v>
      </c>
      <c r="K15" s="60">
        <f>+E15*1.1</f>
        <v>9097</v>
      </c>
      <c r="L15" s="60">
        <f t="shared" si="1"/>
        <v>10948</v>
      </c>
      <c r="M15" s="63" t="s">
        <v>304</v>
      </c>
      <c r="N15" s="63" t="s">
        <v>304</v>
      </c>
    </row>
    <row r="16" spans="1:15" s="332" customFormat="1" x14ac:dyDescent="0.2">
      <c r="A16" s="108"/>
      <c r="B16" s="108"/>
      <c r="C16" s="108"/>
      <c r="D16" s="108"/>
      <c r="E16" s="108"/>
      <c r="F16" s="570"/>
      <c r="G16" s="570"/>
      <c r="H16" s="108"/>
      <c r="I16" s="571"/>
      <c r="J16" s="570"/>
      <c r="K16" s="570"/>
      <c r="L16" s="570"/>
      <c r="M16" s="570"/>
      <c r="N16" s="570"/>
    </row>
    <row r="17" spans="1:15" x14ac:dyDescent="0.2">
      <c r="A17" s="509"/>
      <c r="B17" s="509"/>
      <c r="C17" s="509"/>
      <c r="D17" s="509"/>
      <c r="E17" s="509"/>
      <c r="F17" s="509"/>
      <c r="G17" s="509"/>
      <c r="H17" s="509"/>
      <c r="I17" s="509"/>
      <c r="J17" s="509"/>
      <c r="K17" s="509"/>
      <c r="L17" s="509"/>
      <c r="M17" s="509"/>
      <c r="N17" s="509"/>
      <c r="O17" s="289"/>
    </row>
    <row r="18" spans="1:15" x14ac:dyDescent="0.2">
      <c r="A18" s="509"/>
      <c r="B18" s="509"/>
      <c r="C18" s="509"/>
      <c r="D18" s="509"/>
      <c r="E18" s="509"/>
      <c r="F18" s="509"/>
      <c r="G18" s="509"/>
      <c r="H18" s="509"/>
      <c r="I18" s="509"/>
      <c r="J18" s="509"/>
      <c r="K18" s="509"/>
      <c r="L18" s="509"/>
      <c r="M18" s="509"/>
      <c r="N18" s="509"/>
      <c r="O18" s="289"/>
    </row>
    <row r="19" spans="1:15" x14ac:dyDescent="0.2">
      <c r="A19" s="509"/>
      <c r="B19" s="509" t="s">
        <v>463</v>
      </c>
      <c r="C19" s="509"/>
      <c r="D19" s="509"/>
      <c r="E19" s="509"/>
      <c r="F19" s="421">
        <v>423260</v>
      </c>
      <c r="G19" s="509"/>
      <c r="H19" s="509"/>
      <c r="I19" s="572"/>
      <c r="J19" s="572"/>
      <c r="K19" s="572"/>
      <c r="L19" s="572"/>
      <c r="M19" s="572"/>
      <c r="N19" s="509"/>
      <c r="O19" s="289"/>
    </row>
    <row r="20" spans="1:15" x14ac:dyDescent="0.2">
      <c r="A20" s="509"/>
      <c r="B20" s="509" t="s">
        <v>46</v>
      </c>
      <c r="C20" s="509"/>
      <c r="D20" s="509"/>
      <c r="E20" s="509"/>
      <c r="F20" s="421">
        <v>4270</v>
      </c>
      <c r="G20" s="509"/>
      <c r="H20" s="509"/>
      <c r="I20" s="573"/>
      <c r="J20" s="573"/>
      <c r="K20" s="573"/>
      <c r="L20" s="573"/>
      <c r="M20" s="573"/>
      <c r="N20" s="509"/>
      <c r="O20" s="289"/>
    </row>
    <row r="21" spans="1:15" x14ac:dyDescent="0.2">
      <c r="A21" s="509"/>
      <c r="B21" s="509"/>
      <c r="C21" s="509"/>
      <c r="D21" s="509"/>
      <c r="E21" s="509"/>
      <c r="F21" s="509"/>
      <c r="G21" s="509"/>
      <c r="H21" s="509"/>
      <c r="I21" s="573"/>
      <c r="J21" s="573"/>
      <c r="K21" s="573"/>
      <c r="L21" s="573"/>
      <c r="M21" s="573"/>
      <c r="N21" s="509"/>
      <c r="O21" s="289"/>
    </row>
    <row r="22" spans="1:15" x14ac:dyDescent="0.2">
      <c r="A22" s="509"/>
      <c r="B22" s="509" t="s">
        <v>105</v>
      </c>
      <c r="C22" s="509"/>
      <c r="D22" s="509"/>
      <c r="E22" s="509"/>
      <c r="F22" s="509"/>
      <c r="G22" s="509"/>
      <c r="H22" s="509"/>
      <c r="I22" s="573"/>
      <c r="J22" s="573"/>
      <c r="K22" s="573"/>
      <c r="L22" s="573"/>
      <c r="M22" s="573"/>
      <c r="N22" s="509"/>
      <c r="O22" s="289"/>
    </row>
    <row r="23" spans="1:15" x14ac:dyDescent="0.2">
      <c r="A23" s="509"/>
      <c r="B23" s="509" t="s">
        <v>525</v>
      </c>
      <c r="C23" s="509"/>
      <c r="D23" s="509"/>
      <c r="E23" s="509"/>
      <c r="F23" s="509"/>
      <c r="G23" s="509"/>
      <c r="H23" s="509"/>
      <c r="I23" s="573"/>
      <c r="J23" s="573"/>
      <c r="K23" s="573"/>
      <c r="L23" s="573"/>
      <c r="M23" s="573"/>
      <c r="N23" s="509"/>
      <c r="O23" s="289"/>
    </row>
    <row r="24" spans="1:15" x14ac:dyDescent="0.2">
      <c r="A24" s="509"/>
      <c r="B24" s="509"/>
      <c r="C24" s="509"/>
      <c r="D24" s="509"/>
      <c r="E24" s="509"/>
      <c r="F24" s="509"/>
      <c r="G24" s="509"/>
      <c r="H24" s="509"/>
      <c r="I24" s="573"/>
      <c r="J24" s="573"/>
      <c r="K24" s="573"/>
      <c r="L24" s="573"/>
      <c r="M24" s="573"/>
      <c r="N24" s="509"/>
      <c r="O24" s="289"/>
    </row>
    <row r="25" spans="1:15" x14ac:dyDescent="0.2">
      <c r="A25" s="509"/>
      <c r="B25" s="106" t="s">
        <v>945</v>
      </c>
      <c r="C25" s="509"/>
      <c r="D25" s="509"/>
      <c r="E25" s="509"/>
      <c r="F25" s="509"/>
      <c r="G25" s="509"/>
      <c r="H25" s="509"/>
      <c r="I25" s="573"/>
      <c r="J25" s="573"/>
      <c r="K25" s="573"/>
      <c r="L25" s="573"/>
      <c r="M25" s="573"/>
      <c r="N25" s="509"/>
      <c r="O25" s="289"/>
    </row>
    <row r="26" spans="1:15" x14ac:dyDescent="0.2">
      <c r="A26" s="509"/>
      <c r="B26" s="509" t="s">
        <v>404</v>
      </c>
      <c r="C26" s="509"/>
      <c r="D26" s="509"/>
      <c r="E26" s="509"/>
      <c r="F26" s="509"/>
      <c r="G26" s="509"/>
      <c r="H26" s="509"/>
      <c r="I26" s="573"/>
      <c r="J26" s="573"/>
      <c r="K26" s="573"/>
      <c r="L26" s="573"/>
      <c r="M26" s="573"/>
      <c r="N26" s="509"/>
      <c r="O26" s="289"/>
    </row>
    <row r="27" spans="1:15" x14ac:dyDescent="0.2">
      <c r="A27" s="509"/>
      <c r="B27" s="509" t="s">
        <v>405</v>
      </c>
      <c r="C27" s="509"/>
      <c r="D27" s="509"/>
      <c r="E27" s="509"/>
      <c r="F27" s="509"/>
      <c r="G27" s="509"/>
      <c r="H27" s="509"/>
      <c r="I27" s="573"/>
      <c r="J27" s="573"/>
      <c r="K27" s="573"/>
      <c r="L27" s="573"/>
      <c r="M27" s="573"/>
      <c r="N27" s="509"/>
      <c r="O27" s="289"/>
    </row>
    <row r="28" spans="1:15" x14ac:dyDescent="0.2">
      <c r="A28" s="509"/>
      <c r="B28" s="509" t="s">
        <v>406</v>
      </c>
      <c r="C28" s="509"/>
      <c r="D28" s="509"/>
      <c r="E28" s="509"/>
      <c r="F28" s="509"/>
      <c r="G28" s="509"/>
      <c r="H28" s="509"/>
      <c r="I28" s="573"/>
      <c r="J28" s="573"/>
      <c r="K28" s="573"/>
      <c r="L28" s="573"/>
      <c r="M28" s="573"/>
      <c r="N28" s="509"/>
      <c r="O28" s="289"/>
    </row>
    <row r="29" spans="1:15" x14ac:dyDescent="0.2">
      <c r="A29" s="509"/>
      <c r="B29" s="509" t="s">
        <v>407</v>
      </c>
      <c r="C29" s="509"/>
      <c r="D29" s="509"/>
      <c r="E29" s="509"/>
      <c r="F29" s="509"/>
      <c r="G29" s="509"/>
      <c r="H29" s="509"/>
      <c r="I29" s="509"/>
      <c r="J29" s="509"/>
      <c r="K29" s="509"/>
      <c r="L29" s="509"/>
      <c r="M29" s="509"/>
      <c r="N29" s="509"/>
      <c r="O29" s="289"/>
    </row>
    <row r="30" spans="1:15" x14ac:dyDescent="0.2">
      <c r="A30" s="509"/>
      <c r="B30" s="509" t="s">
        <v>526</v>
      </c>
      <c r="C30" s="509"/>
      <c r="D30" s="509"/>
      <c r="E30" s="509"/>
      <c r="F30" s="509"/>
      <c r="G30" s="509"/>
      <c r="H30" s="509"/>
      <c r="I30" s="509"/>
      <c r="J30" s="509"/>
      <c r="K30" s="509"/>
      <c r="L30" s="509"/>
      <c r="M30" s="509"/>
      <c r="N30" s="509"/>
      <c r="O30" s="289"/>
    </row>
    <row r="31" spans="1:15" x14ac:dyDescent="0.2">
      <c r="A31" s="509"/>
      <c r="B31" s="509"/>
      <c r="C31" s="509"/>
      <c r="D31" s="509"/>
      <c r="E31" s="509"/>
      <c r="F31" s="509"/>
      <c r="G31" s="509"/>
      <c r="H31" s="509"/>
      <c r="I31" s="509"/>
      <c r="J31" s="509"/>
      <c r="K31" s="509"/>
      <c r="L31" s="509"/>
      <c r="M31" s="509"/>
      <c r="N31" s="509"/>
      <c r="O31" s="289"/>
    </row>
    <row r="32" spans="1:15" ht="12.75" customHeight="1" x14ac:dyDescent="0.2">
      <c r="A32" s="509"/>
      <c r="B32" s="699" t="s">
        <v>530</v>
      </c>
      <c r="C32" s="699"/>
      <c r="D32" s="699"/>
      <c r="E32" s="699"/>
      <c r="F32" s="699"/>
      <c r="G32" s="699"/>
      <c r="H32" s="699"/>
      <c r="I32" s="699"/>
      <c r="J32" s="699"/>
      <c r="K32" s="699"/>
      <c r="L32" s="509"/>
      <c r="M32" s="509"/>
      <c r="N32" s="509"/>
      <c r="O32" s="289"/>
    </row>
    <row r="33" spans="1:15" x14ac:dyDescent="0.2">
      <c r="A33" s="509"/>
      <c r="B33" s="509" t="s">
        <v>531</v>
      </c>
      <c r="C33" s="509"/>
      <c r="D33" s="509"/>
      <c r="E33" s="509"/>
      <c r="F33" s="509"/>
      <c r="G33" s="509"/>
      <c r="H33" s="509"/>
      <c r="I33" s="509"/>
      <c r="J33" s="509"/>
      <c r="K33" s="509"/>
      <c r="L33" s="509"/>
      <c r="M33" s="509"/>
      <c r="N33" s="509"/>
      <c r="O33" s="289"/>
    </row>
    <row r="34" spans="1:15" x14ac:dyDescent="0.2">
      <c r="A34" s="509"/>
      <c r="B34" s="509"/>
      <c r="C34" s="509"/>
      <c r="D34" s="509"/>
      <c r="E34" s="509"/>
      <c r="F34" s="509"/>
      <c r="G34" s="509"/>
      <c r="H34" s="509"/>
      <c r="I34" s="509"/>
      <c r="J34" s="509"/>
      <c r="K34" s="509"/>
      <c r="L34" s="509"/>
      <c r="M34" s="509"/>
      <c r="N34" s="509"/>
      <c r="O34" s="289"/>
    </row>
    <row r="35" spans="1:15" x14ac:dyDescent="0.2">
      <c r="A35" s="509" t="s">
        <v>551</v>
      </c>
      <c r="B35" s="509"/>
      <c r="C35" s="509"/>
      <c r="D35" s="509"/>
      <c r="E35" s="509"/>
      <c r="F35" s="509"/>
      <c r="G35" s="509"/>
      <c r="H35" s="509"/>
      <c r="I35" s="509"/>
      <c r="J35" s="509"/>
      <c r="K35" s="509"/>
      <c r="L35" s="509"/>
      <c r="M35" s="509"/>
      <c r="N35" s="509"/>
      <c r="O35" s="289"/>
    </row>
    <row r="36" spans="1:15" x14ac:dyDescent="0.2">
      <c r="A36" s="509" t="s">
        <v>536</v>
      </c>
      <c r="B36" s="421">
        <v>4370</v>
      </c>
      <c r="C36" s="509"/>
      <c r="D36" s="509"/>
      <c r="E36" s="509"/>
      <c r="F36" s="509"/>
      <c r="G36" s="509"/>
      <c r="H36" s="509"/>
      <c r="I36" s="509"/>
      <c r="J36" s="509"/>
      <c r="K36" s="509"/>
      <c r="L36" s="509"/>
      <c r="M36" s="509"/>
      <c r="N36" s="509"/>
      <c r="O36" s="289"/>
    </row>
    <row r="37" spans="1:15" x14ac:dyDescent="0.2">
      <c r="A37" s="509" t="s">
        <v>537</v>
      </c>
      <c r="B37" s="421">
        <v>4860</v>
      </c>
      <c r="C37" s="509"/>
      <c r="D37" s="509"/>
      <c r="E37" s="509"/>
      <c r="F37" s="509"/>
      <c r="G37" s="509"/>
      <c r="H37" s="509"/>
      <c r="I37" s="509"/>
      <c r="J37" s="509"/>
      <c r="K37" s="509"/>
      <c r="L37" s="509"/>
      <c r="M37" s="509"/>
      <c r="N37" s="509"/>
      <c r="O37" s="289"/>
    </row>
    <row r="38" spans="1:15" x14ac:dyDescent="0.2">
      <c r="A38" s="509" t="s">
        <v>538</v>
      </c>
      <c r="B38" s="421">
        <v>5240</v>
      </c>
      <c r="C38" s="509"/>
      <c r="D38" s="509"/>
      <c r="E38" s="509"/>
      <c r="F38" s="509"/>
      <c r="G38" s="509"/>
      <c r="H38" s="509"/>
      <c r="I38" s="509"/>
      <c r="J38" s="509"/>
      <c r="K38" s="509"/>
      <c r="L38" s="509"/>
      <c r="M38" s="509"/>
      <c r="N38" s="509"/>
      <c r="O38" s="289"/>
    </row>
    <row r="39" spans="1:15" x14ac:dyDescent="0.2">
      <c r="A39" s="509"/>
      <c r="B39" s="509"/>
      <c r="C39" s="509"/>
      <c r="D39" s="509"/>
      <c r="E39" s="509"/>
      <c r="F39" s="509"/>
      <c r="G39" s="509"/>
      <c r="H39" s="509"/>
      <c r="I39" s="509"/>
      <c r="J39" s="509"/>
      <c r="K39" s="509"/>
      <c r="L39" s="509"/>
      <c r="M39" s="509"/>
      <c r="N39" s="509"/>
      <c r="O39" s="289"/>
    </row>
    <row r="40" spans="1:15" x14ac:dyDescent="0.2">
      <c r="A40" s="509"/>
      <c r="B40" s="509" t="s">
        <v>476</v>
      </c>
      <c r="C40" s="509" t="s">
        <v>338</v>
      </c>
      <c r="D40" s="509"/>
      <c r="E40" s="509"/>
      <c r="F40" s="509"/>
      <c r="G40" s="509"/>
      <c r="H40" s="509"/>
      <c r="I40" s="509"/>
      <c r="J40" s="509"/>
      <c r="K40" s="509"/>
      <c r="L40" s="509"/>
      <c r="M40" s="509"/>
      <c r="N40" s="509"/>
      <c r="O40" s="289"/>
    </row>
    <row r="41" spans="1:15" ht="12.6" customHeight="1" x14ac:dyDescent="0.2">
      <c r="A41" s="509"/>
      <c r="B41" s="509"/>
      <c r="C41" s="509"/>
      <c r="D41" s="509"/>
      <c r="E41" s="509"/>
      <c r="F41" s="509"/>
      <c r="G41" s="509"/>
      <c r="H41" s="509"/>
      <c r="I41" s="509"/>
      <c r="J41" s="509"/>
      <c r="K41" s="509"/>
      <c r="L41" s="509"/>
      <c r="M41" s="509"/>
      <c r="N41" s="509"/>
      <c r="O41" s="289"/>
    </row>
    <row r="42" spans="1:15" x14ac:dyDescent="0.2">
      <c r="A42" s="509"/>
      <c r="B42" s="509"/>
      <c r="C42" s="509"/>
      <c r="D42" s="509"/>
      <c r="E42" s="509"/>
      <c r="F42" s="509"/>
      <c r="G42" s="509"/>
      <c r="H42" s="509"/>
      <c r="I42" s="509"/>
      <c r="J42" s="509"/>
      <c r="K42" s="509"/>
      <c r="L42" s="509"/>
      <c r="M42" s="509"/>
      <c r="N42" s="509"/>
      <c r="O42" s="289"/>
    </row>
    <row r="43" spans="1:15" x14ac:dyDescent="0.2">
      <c r="A43" s="509"/>
      <c r="B43" s="509" t="s">
        <v>76</v>
      </c>
      <c r="C43" s="14">
        <v>922370</v>
      </c>
      <c r="D43" s="509" t="s">
        <v>700</v>
      </c>
      <c r="E43" s="509"/>
      <c r="F43" s="509"/>
      <c r="G43" s="509"/>
      <c r="H43" s="509"/>
      <c r="I43" s="509"/>
      <c r="J43" s="509"/>
      <c r="K43" s="509"/>
      <c r="L43" s="509"/>
      <c r="M43" s="509"/>
      <c r="N43" s="509"/>
      <c r="O43" s="289"/>
    </row>
    <row r="44" spans="1:15" x14ac:dyDescent="0.2">
      <c r="A44" s="509"/>
      <c r="B44" s="509" t="s">
        <v>733</v>
      </c>
      <c r="C44" s="14">
        <v>1000000</v>
      </c>
      <c r="D44" s="509" t="s">
        <v>700</v>
      </c>
      <c r="E44" s="509"/>
      <c r="F44" s="509"/>
      <c r="G44" s="509"/>
      <c r="H44" s="509"/>
      <c r="I44" s="509"/>
      <c r="J44" s="509"/>
      <c r="K44" s="509"/>
      <c r="L44" s="509"/>
      <c r="M44" s="509"/>
      <c r="N44" s="509"/>
      <c r="O44" s="289"/>
    </row>
    <row r="45" spans="1:15" x14ac:dyDescent="0.2">
      <c r="A45" s="509"/>
      <c r="B45" s="509" t="s">
        <v>339</v>
      </c>
      <c r="C45" s="14">
        <v>1614150</v>
      </c>
      <c r="D45" s="509" t="s">
        <v>700</v>
      </c>
      <c r="E45" s="509"/>
      <c r="F45" s="509"/>
      <c r="G45" s="509"/>
      <c r="H45" s="509"/>
      <c r="I45" s="509"/>
      <c r="J45" s="509"/>
      <c r="K45" s="509"/>
      <c r="L45" s="509"/>
      <c r="M45" s="509"/>
      <c r="N45" s="509"/>
      <c r="O45" s="289"/>
    </row>
    <row r="46" spans="1:15" x14ac:dyDescent="0.2">
      <c r="A46" s="509"/>
      <c r="B46" s="509" t="s">
        <v>340</v>
      </c>
      <c r="C46" s="14">
        <v>230590</v>
      </c>
      <c r="D46" s="509" t="s">
        <v>700</v>
      </c>
      <c r="E46" s="509"/>
      <c r="F46" s="509"/>
      <c r="G46" s="509"/>
      <c r="H46" s="509"/>
      <c r="I46" s="509"/>
      <c r="J46" s="509"/>
      <c r="K46" s="509"/>
      <c r="L46" s="509"/>
      <c r="M46" s="509"/>
      <c r="N46" s="509"/>
      <c r="O46" s="289"/>
    </row>
    <row r="47" spans="1:15" x14ac:dyDescent="0.2">
      <c r="A47" s="509"/>
      <c r="B47" s="509" t="s">
        <v>809</v>
      </c>
      <c r="C47" s="14">
        <v>737890</v>
      </c>
      <c r="D47" s="509" t="s">
        <v>700</v>
      </c>
      <c r="E47" s="509"/>
      <c r="F47" s="509"/>
      <c r="G47" s="509"/>
      <c r="H47" s="509"/>
      <c r="I47" s="509"/>
      <c r="J47" s="509"/>
      <c r="K47" s="509"/>
      <c r="L47" s="509"/>
      <c r="M47" s="509"/>
      <c r="N47" s="509"/>
      <c r="O47" s="289"/>
    </row>
    <row r="48" spans="1:15" x14ac:dyDescent="0.2">
      <c r="A48" s="509"/>
      <c r="B48" s="509" t="s">
        <v>810</v>
      </c>
      <c r="C48" s="14">
        <v>2305920</v>
      </c>
      <c r="D48" s="509" t="s">
        <v>700</v>
      </c>
      <c r="E48" s="509"/>
      <c r="F48" s="509"/>
      <c r="G48" s="509"/>
      <c r="H48" s="509"/>
      <c r="I48" s="509"/>
      <c r="J48" s="509"/>
      <c r="K48" s="509"/>
      <c r="L48" s="509"/>
      <c r="M48" s="509"/>
      <c r="N48" s="509"/>
      <c r="O48" s="289"/>
    </row>
    <row r="49" spans="1:15" x14ac:dyDescent="0.2">
      <c r="A49" s="509"/>
      <c r="B49" s="509"/>
      <c r="C49" s="421"/>
      <c r="D49" s="509"/>
      <c r="E49" s="509"/>
      <c r="F49" s="509"/>
      <c r="G49" s="509"/>
      <c r="H49" s="509"/>
      <c r="I49" s="509"/>
      <c r="J49" s="509"/>
      <c r="K49" s="509"/>
      <c r="L49" s="509"/>
      <c r="M49" s="509"/>
      <c r="N49" s="509"/>
      <c r="O49" s="289"/>
    </row>
    <row r="50" spans="1:15" x14ac:dyDescent="0.2">
      <c r="A50" s="509"/>
      <c r="B50" s="509"/>
      <c r="C50" s="509"/>
      <c r="D50" s="509"/>
      <c r="E50" s="509"/>
      <c r="F50" s="509"/>
      <c r="G50" s="509"/>
      <c r="H50" s="509"/>
      <c r="I50" s="509"/>
      <c r="J50" s="509"/>
      <c r="K50" s="509"/>
      <c r="L50" s="509"/>
      <c r="M50" s="509"/>
      <c r="N50" s="509"/>
      <c r="O50" s="289"/>
    </row>
    <row r="51" spans="1:15" x14ac:dyDescent="0.2">
      <c r="A51" s="509"/>
      <c r="B51" s="509" t="s">
        <v>946</v>
      </c>
      <c r="C51" s="509"/>
      <c r="D51" s="509"/>
      <c r="E51" s="509"/>
      <c r="F51" s="509"/>
      <c r="G51" s="509"/>
      <c r="H51" s="509"/>
      <c r="I51" s="509"/>
      <c r="J51" s="509"/>
      <c r="K51" s="509"/>
      <c r="L51" s="509"/>
      <c r="M51" s="509"/>
      <c r="N51" s="509"/>
      <c r="O51" s="289"/>
    </row>
    <row r="52" spans="1:15" x14ac:dyDescent="0.2">
      <c r="A52" s="509"/>
      <c r="B52" s="509"/>
      <c r="C52" s="509"/>
      <c r="D52" s="509"/>
      <c r="E52" s="509"/>
      <c r="F52" s="509"/>
      <c r="G52" s="509"/>
      <c r="H52" s="509"/>
      <c r="I52" s="509"/>
      <c r="J52" s="509"/>
      <c r="K52" s="509"/>
      <c r="L52" s="509"/>
      <c r="M52" s="509"/>
      <c r="N52" s="509"/>
      <c r="O52" s="289"/>
    </row>
    <row r="53" spans="1:15" x14ac:dyDescent="0.2">
      <c r="A53" s="509"/>
      <c r="B53" s="509" t="s">
        <v>947</v>
      </c>
      <c r="C53" s="509"/>
      <c r="D53" s="509"/>
      <c r="E53" s="509"/>
      <c r="F53" s="509"/>
      <c r="G53" s="509"/>
      <c r="H53" s="509"/>
      <c r="I53" s="509"/>
      <c r="J53" s="509"/>
      <c r="K53" s="509"/>
      <c r="L53" s="509"/>
      <c r="M53" s="509"/>
      <c r="N53" s="509"/>
      <c r="O53" s="289"/>
    </row>
    <row r="54" spans="1:15" x14ac:dyDescent="0.2">
      <c r="A54" s="509"/>
      <c r="B54" s="509"/>
      <c r="C54" s="509"/>
      <c r="D54" s="509"/>
      <c r="E54" s="509"/>
      <c r="F54" s="509"/>
      <c r="G54" s="509"/>
      <c r="H54" s="509"/>
      <c r="I54" s="509"/>
      <c r="J54" s="509"/>
      <c r="K54" s="509"/>
      <c r="L54" s="509"/>
      <c r="M54" s="509"/>
      <c r="N54" s="509"/>
      <c r="O54" s="289"/>
    </row>
    <row r="55" spans="1:15" x14ac:dyDescent="0.2">
      <c r="A55" s="509"/>
      <c r="B55" s="509" t="s">
        <v>811</v>
      </c>
      <c r="C55" s="509"/>
      <c r="D55" s="509"/>
      <c r="E55" s="509"/>
      <c r="F55" s="509"/>
      <c r="G55" s="509"/>
      <c r="H55" s="509"/>
      <c r="I55" s="509"/>
      <c r="J55" s="509"/>
      <c r="K55" s="509"/>
      <c r="L55" s="509"/>
      <c r="M55" s="509"/>
      <c r="N55" s="509"/>
      <c r="O55" s="289"/>
    </row>
    <row r="56" spans="1:15" x14ac:dyDescent="0.2">
      <c r="A56" s="509"/>
      <c r="B56" s="509" t="s">
        <v>812</v>
      </c>
      <c r="C56" s="421">
        <v>1600000</v>
      </c>
      <c r="D56" s="509" t="s">
        <v>700</v>
      </c>
      <c r="E56" s="509"/>
      <c r="F56" s="509"/>
      <c r="G56" s="509"/>
      <c r="H56" s="509"/>
      <c r="I56" s="509"/>
      <c r="J56" s="509"/>
      <c r="K56" s="509"/>
      <c r="L56" s="509"/>
      <c r="M56" s="509"/>
      <c r="N56" s="509"/>
      <c r="O56" s="289"/>
    </row>
    <row r="57" spans="1:15" x14ac:dyDescent="0.2">
      <c r="A57" s="509"/>
      <c r="B57" s="509" t="s">
        <v>813</v>
      </c>
      <c r="C57" s="421">
        <v>700000</v>
      </c>
      <c r="D57" s="509" t="s">
        <v>700</v>
      </c>
      <c r="E57" s="509"/>
      <c r="F57" s="509"/>
      <c r="G57" s="509"/>
      <c r="H57" s="509"/>
      <c r="I57" s="509"/>
      <c r="J57" s="509"/>
      <c r="K57" s="509"/>
      <c r="L57" s="509"/>
      <c r="M57" s="509"/>
      <c r="N57" s="509"/>
      <c r="O57" s="289"/>
    </row>
    <row r="58" spans="1:15" x14ac:dyDescent="0.2">
      <c r="A58" s="509"/>
      <c r="B58" s="509" t="s">
        <v>814</v>
      </c>
      <c r="C58" s="421">
        <v>1600000</v>
      </c>
      <c r="D58" s="509" t="s">
        <v>700</v>
      </c>
      <c r="E58" s="509"/>
      <c r="F58" s="509"/>
      <c r="G58" s="509"/>
      <c r="H58" s="509"/>
      <c r="I58" s="509"/>
      <c r="J58" s="509"/>
      <c r="K58" s="509"/>
      <c r="L58" s="509"/>
      <c r="M58" s="509"/>
      <c r="N58" s="509"/>
      <c r="O58" s="289"/>
    </row>
    <row r="59" spans="1:15" x14ac:dyDescent="0.2">
      <c r="A59" s="509"/>
      <c r="B59" s="509" t="s">
        <v>815</v>
      </c>
      <c r="C59" s="421">
        <v>200000</v>
      </c>
      <c r="D59" s="509" t="s">
        <v>700</v>
      </c>
      <c r="E59" s="509"/>
      <c r="F59" s="509"/>
      <c r="G59" s="509"/>
      <c r="H59" s="509"/>
      <c r="I59" s="509"/>
      <c r="J59" s="509"/>
      <c r="K59" s="509"/>
      <c r="L59" s="509"/>
      <c r="M59" s="509"/>
      <c r="N59" s="509"/>
      <c r="O59" s="289"/>
    </row>
    <row r="60" spans="1:15" x14ac:dyDescent="0.2">
      <c r="A60" s="509"/>
      <c r="B60" s="509" t="s">
        <v>816</v>
      </c>
      <c r="C60" s="421">
        <v>700000</v>
      </c>
      <c r="D60" s="509" t="s">
        <v>700</v>
      </c>
      <c r="E60" s="509"/>
      <c r="F60" s="509"/>
      <c r="G60" s="509"/>
      <c r="H60" s="509"/>
      <c r="I60" s="509"/>
      <c r="J60" s="509"/>
      <c r="K60" s="509"/>
      <c r="L60" s="509"/>
      <c r="M60" s="509"/>
      <c r="N60" s="509"/>
      <c r="O60" s="289"/>
    </row>
    <row r="61" spans="1:15" x14ac:dyDescent="0.2">
      <c r="A61" s="509"/>
      <c r="B61" s="509" t="s">
        <v>817</v>
      </c>
      <c r="C61" s="421">
        <v>1000000</v>
      </c>
      <c r="D61" s="509" t="s">
        <v>700</v>
      </c>
      <c r="E61" s="509"/>
      <c r="F61" s="509"/>
      <c r="G61" s="509"/>
      <c r="H61" s="509"/>
      <c r="I61" s="509"/>
      <c r="J61" s="509"/>
      <c r="K61" s="509"/>
      <c r="L61" s="509"/>
      <c r="M61" s="509"/>
      <c r="N61" s="509"/>
      <c r="O61" s="289"/>
    </row>
    <row r="62" spans="1:15" x14ac:dyDescent="0.2">
      <c r="A62" s="509"/>
      <c r="B62" s="509" t="s">
        <v>818</v>
      </c>
      <c r="C62" s="421">
        <v>1600000</v>
      </c>
      <c r="D62" s="509" t="s">
        <v>700</v>
      </c>
      <c r="E62" s="509"/>
      <c r="F62" s="509"/>
      <c r="G62" s="509"/>
      <c r="H62" s="509"/>
      <c r="I62" s="509"/>
      <c r="J62" s="509"/>
      <c r="K62" s="509"/>
      <c r="L62" s="509"/>
      <c r="M62" s="509"/>
      <c r="N62" s="509"/>
      <c r="O62" s="289"/>
    </row>
  </sheetData>
  <mergeCells count="2">
    <mergeCell ref="B32:K3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dimension ref="A1:J15"/>
  <sheetViews>
    <sheetView zoomScale="80" zoomScaleNormal="80" workbookViewId="0">
      <selection activeCell="A2" sqref="A2"/>
    </sheetView>
  </sheetViews>
  <sheetFormatPr defaultRowHeight="12.75" x14ac:dyDescent="0.2"/>
  <cols>
    <col min="1" max="1" width="23" customWidth="1"/>
    <col min="2" max="2" width="28.7109375" bestFit="1" customWidth="1"/>
    <col min="3" max="3" width="18.28515625" customWidth="1"/>
    <col min="4" max="4" width="18.5703125" customWidth="1"/>
    <col min="5" max="5" width="9.7109375" customWidth="1"/>
    <col min="6" max="6" width="9.28515625" hidden="1" customWidth="1"/>
    <col min="7" max="7" width="18.42578125" customWidth="1"/>
    <col min="8" max="8" width="17.42578125" customWidth="1"/>
  </cols>
  <sheetData>
    <row r="1" spans="1:10" ht="21" thickBot="1" x14ac:dyDescent="0.25">
      <c r="A1" s="705" t="s">
        <v>923</v>
      </c>
      <c r="B1" s="706"/>
      <c r="C1" s="5"/>
      <c r="D1" s="11" t="s">
        <v>200</v>
      </c>
      <c r="E1" s="11"/>
      <c r="F1" s="12" t="s">
        <v>130</v>
      </c>
      <c r="G1" s="1"/>
      <c r="H1" s="1"/>
      <c r="I1" s="1"/>
      <c r="J1" s="1"/>
    </row>
    <row r="2" spans="1:10" ht="12.75" customHeight="1" x14ac:dyDescent="0.2"/>
    <row r="3" spans="1:10" ht="12.75" customHeight="1" x14ac:dyDescent="0.2">
      <c r="A3" s="509" t="s">
        <v>215</v>
      </c>
      <c r="B3" s="509" t="s">
        <v>393</v>
      </c>
      <c r="C3" s="509"/>
      <c r="D3" s="509"/>
      <c r="E3" s="509"/>
      <c r="F3" s="509"/>
      <c r="G3" s="509"/>
      <c r="H3" s="509"/>
      <c r="I3" s="342"/>
    </row>
    <row r="4" spans="1:10" ht="13.5" thickBot="1" x14ac:dyDescent="0.25">
      <c r="A4" s="509" t="s">
        <v>394</v>
      </c>
      <c r="B4" s="509" t="s">
        <v>395</v>
      </c>
      <c r="C4" s="509"/>
      <c r="D4" s="509"/>
      <c r="E4" s="509"/>
      <c r="F4" s="509" t="s">
        <v>141</v>
      </c>
      <c r="G4" s="509"/>
      <c r="H4" s="509"/>
      <c r="I4" s="342"/>
    </row>
    <row r="5" spans="1:10" ht="48" customHeight="1" x14ac:dyDescent="0.2">
      <c r="A5" s="509" t="s">
        <v>776</v>
      </c>
      <c r="B5" s="509" t="s">
        <v>213</v>
      </c>
      <c r="C5" s="509" t="s">
        <v>116</v>
      </c>
      <c r="D5" s="509" t="s">
        <v>117</v>
      </c>
      <c r="E5" s="509" t="s">
        <v>211</v>
      </c>
      <c r="F5" s="509" t="s">
        <v>116</v>
      </c>
      <c r="G5" s="509" t="s">
        <v>117</v>
      </c>
      <c r="H5" s="509" t="s">
        <v>211</v>
      </c>
      <c r="I5" s="342"/>
    </row>
    <row r="6" spans="1:10" x14ac:dyDescent="0.2">
      <c r="A6" s="509">
        <v>3007</v>
      </c>
      <c r="B6" s="509" t="s">
        <v>118</v>
      </c>
      <c r="C6" s="421">
        <v>85220</v>
      </c>
      <c r="D6" s="421">
        <v>80870</v>
      </c>
      <c r="E6" s="421">
        <v>6750</v>
      </c>
      <c r="F6" s="421">
        <f>+C6*1.04</f>
        <v>88628.800000000003</v>
      </c>
      <c r="G6" s="421">
        <f>+D6*1.04</f>
        <v>84104.8</v>
      </c>
      <c r="H6" s="421">
        <f>+E6*1.04</f>
        <v>7020</v>
      </c>
      <c r="I6" s="421"/>
    </row>
    <row r="7" spans="1:10" x14ac:dyDescent="0.2">
      <c r="A7" s="94">
        <v>2995</v>
      </c>
      <c r="B7" s="509" t="s">
        <v>924</v>
      </c>
      <c r="C7" s="421">
        <f t="shared" ref="C7:H7" si="0">+C6</f>
        <v>85220</v>
      </c>
      <c r="D7" s="421">
        <f t="shared" si="0"/>
        <v>80870</v>
      </c>
      <c r="E7" s="421">
        <f t="shared" si="0"/>
        <v>6750</v>
      </c>
      <c r="F7" s="421">
        <f>+F6</f>
        <v>88628.800000000003</v>
      </c>
      <c r="G7" s="421">
        <f t="shared" si="0"/>
        <v>84104.8</v>
      </c>
      <c r="H7" s="421">
        <f t="shared" si="0"/>
        <v>7020</v>
      </c>
      <c r="I7" s="421"/>
    </row>
    <row r="8" spans="1:10" x14ac:dyDescent="0.2">
      <c r="A8" s="509">
        <v>3013</v>
      </c>
      <c r="B8" s="509" t="s">
        <v>119</v>
      </c>
      <c r="C8" s="421">
        <v>56070</v>
      </c>
      <c r="D8" s="421" t="s">
        <v>304</v>
      </c>
      <c r="E8" s="421">
        <v>6010</v>
      </c>
      <c r="F8" s="421">
        <f>+C8*1.04</f>
        <v>58312.800000000003</v>
      </c>
      <c r="G8" s="421" t="s">
        <v>304</v>
      </c>
      <c r="H8" s="421">
        <f>+E8*1.04</f>
        <v>6250.4000000000005</v>
      </c>
      <c r="I8" s="421"/>
    </row>
    <row r="9" spans="1:10" x14ac:dyDescent="0.2">
      <c r="A9" s="509"/>
      <c r="B9" s="509" t="s">
        <v>418</v>
      </c>
      <c r="C9" s="421">
        <v>4980</v>
      </c>
      <c r="D9" s="421" t="s">
        <v>304</v>
      </c>
      <c r="E9" s="421" t="s">
        <v>304</v>
      </c>
      <c r="F9" s="421">
        <f>+C9*1.04</f>
        <v>5179.2</v>
      </c>
      <c r="G9" s="421" t="s">
        <v>304</v>
      </c>
      <c r="H9" s="421" t="s">
        <v>304</v>
      </c>
      <c r="I9" s="421"/>
    </row>
    <row r="10" spans="1:10" x14ac:dyDescent="0.2">
      <c r="A10" s="94"/>
      <c r="B10" s="94" t="s">
        <v>925</v>
      </c>
      <c r="C10" s="528">
        <f>+C9</f>
        <v>4980</v>
      </c>
      <c r="D10" s="528" t="s">
        <v>304</v>
      </c>
      <c r="E10" s="528" t="s">
        <v>304</v>
      </c>
      <c r="F10" s="528">
        <f>+F9</f>
        <v>5179.2</v>
      </c>
      <c r="G10" s="528" t="s">
        <v>304</v>
      </c>
      <c r="H10" s="528" t="s">
        <v>304</v>
      </c>
      <c r="I10" s="421"/>
    </row>
    <row r="11" spans="1:10" x14ac:dyDescent="0.2">
      <c r="A11" s="94"/>
      <c r="B11" s="94" t="s">
        <v>419</v>
      </c>
      <c r="C11" s="528">
        <v>2920</v>
      </c>
      <c r="D11" s="528" t="s">
        <v>304</v>
      </c>
      <c r="E11" s="528" t="s">
        <v>304</v>
      </c>
      <c r="F11" s="529">
        <f>+C11*1.04</f>
        <v>3036.8</v>
      </c>
      <c r="G11" s="528" t="s">
        <v>304</v>
      </c>
      <c r="H11" s="528" t="s">
        <v>304</v>
      </c>
    </row>
    <row r="13" spans="1:10" ht="12.75" customHeight="1" x14ac:dyDescent="0.2">
      <c r="A13" s="699"/>
      <c r="B13" s="699"/>
      <c r="C13" s="699"/>
      <c r="D13" s="699"/>
      <c r="E13" s="699"/>
      <c r="F13" s="699"/>
      <c r="G13" s="699"/>
      <c r="H13" s="699"/>
      <c r="I13" s="699"/>
    </row>
    <row r="14" spans="1:10" ht="12.4" customHeight="1" x14ac:dyDescent="0.2">
      <c r="A14" s="699"/>
      <c r="B14" s="699"/>
      <c r="C14" s="699"/>
      <c r="D14" s="699"/>
      <c r="E14" s="699"/>
      <c r="F14" s="699"/>
      <c r="G14" s="699"/>
      <c r="H14" s="699"/>
      <c r="I14" s="699"/>
    </row>
    <row r="15" spans="1:10" ht="29.25" customHeight="1" x14ac:dyDescent="0.2"/>
  </sheetData>
  <mergeCells count="3">
    <mergeCell ref="A14:I14"/>
    <mergeCell ref="A13:I1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dimension ref="A1:J37"/>
  <sheetViews>
    <sheetView zoomScale="80" zoomScaleNormal="80" workbookViewId="0">
      <selection activeCell="B37" sqref="B37"/>
    </sheetView>
  </sheetViews>
  <sheetFormatPr defaultRowHeight="12.75" x14ac:dyDescent="0.2"/>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x14ac:dyDescent="0.25">
      <c r="A1" s="705" t="s">
        <v>923</v>
      </c>
      <c r="B1" s="706"/>
      <c r="C1" s="5"/>
      <c r="D1" s="11" t="s">
        <v>200</v>
      </c>
      <c r="E1" s="11"/>
      <c r="F1" s="12" t="s">
        <v>130</v>
      </c>
      <c r="G1" s="1"/>
      <c r="H1" s="1"/>
      <c r="I1" s="1"/>
      <c r="J1" s="1"/>
    </row>
    <row r="2" spans="1:10" ht="12.75" customHeight="1" x14ac:dyDescent="0.2"/>
    <row r="3" spans="1:10" ht="13.5" thickBot="1" x14ac:dyDescent="0.25">
      <c r="A3" s="330" t="s">
        <v>133</v>
      </c>
      <c r="B3" s="330" t="s">
        <v>132</v>
      </c>
      <c r="C3" s="330"/>
      <c r="D3" s="330"/>
      <c r="E3" s="330"/>
      <c r="F3" s="330"/>
      <c r="G3" s="330"/>
      <c r="H3" s="330"/>
      <c r="I3" s="330"/>
      <c r="J3" s="330"/>
    </row>
    <row r="4" spans="1:10" x14ac:dyDescent="0.2">
      <c r="A4" s="330"/>
      <c r="B4" s="330"/>
      <c r="C4" s="330"/>
      <c r="D4" s="330"/>
      <c r="E4" s="330"/>
      <c r="F4" s="330"/>
      <c r="G4" s="330"/>
      <c r="H4" s="330"/>
      <c r="I4" s="330"/>
      <c r="J4" s="330"/>
    </row>
    <row r="5" spans="1:10" x14ac:dyDescent="0.2">
      <c r="A5" s="330"/>
      <c r="B5" s="330"/>
      <c r="C5" s="330" t="s">
        <v>72</v>
      </c>
      <c r="D5" s="330"/>
      <c r="E5" s="330"/>
      <c r="F5" s="330"/>
      <c r="G5" s="330" t="s">
        <v>71</v>
      </c>
      <c r="H5" s="330"/>
      <c r="I5" s="330"/>
      <c r="J5" s="330"/>
    </row>
    <row r="6" spans="1:10" x14ac:dyDescent="0.2">
      <c r="A6" s="330" t="s">
        <v>226</v>
      </c>
      <c r="B6" s="330" t="s">
        <v>413</v>
      </c>
      <c r="C6" s="330" t="s">
        <v>16</v>
      </c>
      <c r="D6" s="330" t="s">
        <v>227</v>
      </c>
      <c r="E6" s="330" t="s">
        <v>48</v>
      </c>
      <c r="F6" s="330" t="s">
        <v>15</v>
      </c>
      <c r="G6" s="330" t="s">
        <v>16</v>
      </c>
      <c r="H6" s="330" t="s">
        <v>227</v>
      </c>
      <c r="I6" s="330" t="s">
        <v>48</v>
      </c>
      <c r="J6" s="330" t="s">
        <v>15</v>
      </c>
    </row>
    <row r="7" spans="1:10" x14ac:dyDescent="0.2">
      <c r="A7" s="330" t="s">
        <v>228</v>
      </c>
      <c r="B7" s="330"/>
      <c r="C7" s="330" t="s">
        <v>415</v>
      </c>
      <c r="D7" s="330" t="s">
        <v>433</v>
      </c>
      <c r="E7" s="330" t="s">
        <v>415</v>
      </c>
      <c r="F7" s="330" t="s">
        <v>415</v>
      </c>
      <c r="G7" s="330" t="s">
        <v>415</v>
      </c>
      <c r="H7" s="330" t="s">
        <v>433</v>
      </c>
      <c r="I7" s="330" t="s">
        <v>415</v>
      </c>
      <c r="J7" s="330" t="s">
        <v>415</v>
      </c>
    </row>
    <row r="8" spans="1:10" x14ac:dyDescent="0.2">
      <c r="A8" s="330">
        <v>3009</v>
      </c>
      <c r="B8" s="330" t="s">
        <v>403</v>
      </c>
      <c r="C8" s="574">
        <v>47020</v>
      </c>
      <c r="D8" s="574">
        <v>12270</v>
      </c>
      <c r="E8" s="574">
        <v>6150</v>
      </c>
      <c r="F8" s="574">
        <v>7750</v>
      </c>
      <c r="G8" s="574">
        <v>44780</v>
      </c>
      <c r="H8" s="574">
        <v>11690</v>
      </c>
      <c r="I8" s="574">
        <v>5590</v>
      </c>
      <c r="J8" s="574">
        <v>7600</v>
      </c>
    </row>
    <row r="9" spans="1:10" x14ac:dyDescent="0.2">
      <c r="A9" s="330">
        <v>3003</v>
      </c>
      <c r="B9" s="330" t="s">
        <v>349</v>
      </c>
      <c r="C9" s="574">
        <f>C8</f>
        <v>47020</v>
      </c>
      <c r="D9" s="574" t="s">
        <v>304</v>
      </c>
      <c r="E9" s="574">
        <f>E8</f>
        <v>6150</v>
      </c>
      <c r="F9" s="574">
        <f>F8</f>
        <v>7750</v>
      </c>
      <c r="G9" s="574">
        <f>G8</f>
        <v>44780</v>
      </c>
      <c r="H9" s="574"/>
      <c r="I9" s="574">
        <f>I8</f>
        <v>5590</v>
      </c>
      <c r="J9" s="574">
        <f>J8</f>
        <v>7600</v>
      </c>
    </row>
    <row r="10" spans="1:10" x14ac:dyDescent="0.2">
      <c r="A10" s="330">
        <v>3017</v>
      </c>
      <c r="B10" s="330" t="s">
        <v>49</v>
      </c>
      <c r="C10" s="574">
        <v>56090</v>
      </c>
      <c r="D10" s="574">
        <v>8770</v>
      </c>
      <c r="E10" s="574">
        <v>7880</v>
      </c>
      <c r="F10" s="574">
        <f t="shared" ref="F10:F17" si="0">F9</f>
        <v>7750</v>
      </c>
      <c r="G10" s="574">
        <v>53420</v>
      </c>
      <c r="H10" s="574">
        <v>8350</v>
      </c>
      <c r="I10" s="574">
        <v>7160</v>
      </c>
      <c r="J10" s="574">
        <f t="shared" ref="J10:J17" si="1">J9</f>
        <v>7600</v>
      </c>
    </row>
    <row r="11" spans="1:10" x14ac:dyDescent="0.2">
      <c r="A11" s="330">
        <v>3046</v>
      </c>
      <c r="B11" s="330" t="s">
        <v>50</v>
      </c>
      <c r="C11" s="574">
        <v>39740</v>
      </c>
      <c r="D11" s="574">
        <f>D10</f>
        <v>8770</v>
      </c>
      <c r="E11" s="574">
        <f t="shared" ref="E11:E12" si="2">E10</f>
        <v>7880</v>
      </c>
      <c r="F11" s="574">
        <f t="shared" si="0"/>
        <v>7750</v>
      </c>
      <c r="G11" s="574">
        <v>37850</v>
      </c>
      <c r="H11" s="574">
        <f>H10</f>
        <v>8350</v>
      </c>
      <c r="I11" s="574">
        <f>I10</f>
        <v>7160</v>
      </c>
      <c r="J11" s="574">
        <f t="shared" si="1"/>
        <v>7600</v>
      </c>
    </row>
    <row r="12" spans="1:10" x14ac:dyDescent="0.2">
      <c r="A12" s="330"/>
      <c r="B12" s="330" t="s">
        <v>777</v>
      </c>
      <c r="C12" s="574">
        <v>51850</v>
      </c>
      <c r="D12" s="574">
        <f>D11</f>
        <v>8770</v>
      </c>
      <c r="E12" s="574">
        <f t="shared" si="2"/>
        <v>7880</v>
      </c>
      <c r="F12" s="574">
        <f t="shared" si="0"/>
        <v>7750</v>
      </c>
      <c r="G12" s="574">
        <v>49380</v>
      </c>
      <c r="H12" s="574">
        <f>H11</f>
        <v>8350</v>
      </c>
      <c r="I12" s="574">
        <f>I11</f>
        <v>7160</v>
      </c>
      <c r="J12" s="574">
        <f t="shared" si="1"/>
        <v>7600</v>
      </c>
    </row>
    <row r="13" spans="1:10" x14ac:dyDescent="0.2">
      <c r="A13" s="330">
        <v>3021</v>
      </c>
      <c r="B13" s="330" t="s">
        <v>298</v>
      </c>
      <c r="C13" s="574">
        <v>73440</v>
      </c>
      <c r="D13" s="574">
        <v>19140</v>
      </c>
      <c r="E13" s="574">
        <v>9970</v>
      </c>
      <c r="F13" s="574">
        <f t="shared" si="0"/>
        <v>7750</v>
      </c>
      <c r="G13" s="574">
        <v>69940</v>
      </c>
      <c r="H13" s="574">
        <v>18230</v>
      </c>
      <c r="I13" s="574">
        <v>9060</v>
      </c>
      <c r="J13" s="574">
        <f t="shared" si="1"/>
        <v>7600</v>
      </c>
    </row>
    <row r="14" spans="1:10" x14ac:dyDescent="0.2">
      <c r="A14" s="330">
        <v>3079</v>
      </c>
      <c r="B14" s="330" t="s">
        <v>51</v>
      </c>
      <c r="C14" s="574">
        <v>36190</v>
      </c>
      <c r="D14" s="574">
        <f>D8</f>
        <v>12270</v>
      </c>
      <c r="E14" s="574">
        <v>7150</v>
      </c>
      <c r="F14" s="574">
        <f t="shared" ref="F14" si="3">F8</f>
        <v>7750</v>
      </c>
      <c r="G14" s="574">
        <v>34470</v>
      </c>
      <c r="H14" s="574">
        <f>H8</f>
        <v>11690</v>
      </c>
      <c r="I14" s="574">
        <v>6500</v>
      </c>
      <c r="J14" s="574">
        <f t="shared" si="1"/>
        <v>7600</v>
      </c>
    </row>
    <row r="15" spans="1:10" x14ac:dyDescent="0.2">
      <c r="A15" s="330">
        <v>3028</v>
      </c>
      <c r="B15" s="330" t="s">
        <v>42</v>
      </c>
      <c r="C15" s="574">
        <f>C8</f>
        <v>47020</v>
      </c>
      <c r="D15" s="574">
        <f t="shared" ref="D15:I15" si="4">D8</f>
        <v>12270</v>
      </c>
      <c r="E15" s="574">
        <f t="shared" si="4"/>
        <v>6150</v>
      </c>
      <c r="F15" s="574">
        <f t="shared" si="4"/>
        <v>7750</v>
      </c>
      <c r="G15" s="574">
        <f t="shared" si="4"/>
        <v>44780</v>
      </c>
      <c r="H15" s="574">
        <f t="shared" si="4"/>
        <v>11690</v>
      </c>
      <c r="I15" s="574">
        <f t="shared" si="4"/>
        <v>5590</v>
      </c>
      <c r="J15" s="574">
        <f t="shared" si="1"/>
        <v>7600</v>
      </c>
    </row>
    <row r="16" spans="1:10" ht="13.5" customHeight="1" x14ac:dyDescent="0.2">
      <c r="A16" s="330">
        <v>3001</v>
      </c>
      <c r="B16" s="330" t="s">
        <v>47</v>
      </c>
      <c r="C16" s="574">
        <v>64880</v>
      </c>
      <c r="D16" s="574" t="s">
        <v>304</v>
      </c>
      <c r="E16" s="574">
        <v>10630</v>
      </c>
      <c r="F16" s="574">
        <f t="shared" si="0"/>
        <v>7750</v>
      </c>
      <c r="G16" s="574">
        <v>61790</v>
      </c>
      <c r="H16" s="574"/>
      <c r="I16" s="574">
        <v>10120</v>
      </c>
      <c r="J16" s="574">
        <f t="shared" si="1"/>
        <v>7600</v>
      </c>
    </row>
    <row r="17" spans="1:10" x14ac:dyDescent="0.2">
      <c r="A17" s="330">
        <v>3001</v>
      </c>
      <c r="B17" s="330" t="s">
        <v>511</v>
      </c>
      <c r="C17" s="574">
        <v>58490</v>
      </c>
      <c r="D17" s="574" t="s">
        <v>304</v>
      </c>
      <c r="E17" s="574">
        <f>E16</f>
        <v>10630</v>
      </c>
      <c r="F17" s="574">
        <f t="shared" si="0"/>
        <v>7750</v>
      </c>
      <c r="G17" s="574">
        <v>55700</v>
      </c>
      <c r="H17" s="574"/>
      <c r="I17" s="574">
        <v>10120</v>
      </c>
      <c r="J17" s="574">
        <f t="shared" si="1"/>
        <v>7600</v>
      </c>
    </row>
    <row r="18" spans="1:10" ht="12.75" customHeight="1" x14ac:dyDescent="0.2">
      <c r="A18" s="330"/>
      <c r="B18" s="330"/>
      <c r="C18" s="330"/>
      <c r="D18" s="330"/>
      <c r="E18" s="330"/>
      <c r="F18" s="330"/>
      <c r="G18" s="330"/>
      <c r="H18" s="330"/>
      <c r="I18" s="330"/>
      <c r="J18" s="330"/>
    </row>
    <row r="19" spans="1:10" ht="26.25" customHeight="1" x14ac:dyDescent="0.2">
      <c r="A19" s="330"/>
      <c r="B19" s="330" t="s">
        <v>463</v>
      </c>
      <c r="C19" s="330"/>
      <c r="D19" s="330"/>
      <c r="E19" s="330"/>
      <c r="F19" s="574">
        <v>423260</v>
      </c>
      <c r="G19" s="330"/>
      <c r="H19" s="330"/>
      <c r="I19" s="330"/>
      <c r="J19" s="330"/>
    </row>
    <row r="20" spans="1:10" x14ac:dyDescent="0.2">
      <c r="A20" s="330"/>
      <c r="B20" s="575" t="s">
        <v>948</v>
      </c>
      <c r="C20" s="330"/>
      <c r="D20" s="330"/>
      <c r="E20" s="330"/>
      <c r="F20" s="330"/>
      <c r="G20" s="330"/>
      <c r="H20" s="330"/>
      <c r="I20" s="330"/>
      <c r="J20" s="330"/>
    </row>
    <row r="21" spans="1:10" x14ac:dyDescent="0.2">
      <c r="A21" s="330"/>
      <c r="B21" s="330" t="s">
        <v>404</v>
      </c>
      <c r="C21" s="574">
        <v>9760</v>
      </c>
      <c r="D21" s="330"/>
      <c r="E21" s="330"/>
      <c r="F21" s="330"/>
      <c r="G21" s="330"/>
      <c r="H21" s="330"/>
      <c r="I21" s="330"/>
      <c r="J21" s="330"/>
    </row>
    <row r="22" spans="1:10" x14ac:dyDescent="0.2">
      <c r="A22" s="330"/>
      <c r="B22" s="330" t="s">
        <v>405</v>
      </c>
      <c r="C22" s="574">
        <f>C21</f>
        <v>9760</v>
      </c>
      <c r="D22" s="330"/>
      <c r="E22" s="330"/>
      <c r="F22" s="330"/>
      <c r="G22" s="330"/>
      <c r="H22" s="330"/>
      <c r="I22" s="330"/>
      <c r="J22" s="330"/>
    </row>
    <row r="23" spans="1:10" x14ac:dyDescent="0.2">
      <c r="A23" s="330"/>
      <c r="B23" s="330" t="s">
        <v>406</v>
      </c>
      <c r="C23" s="574">
        <f t="shared" ref="C23:C26" si="5">C22</f>
        <v>9760</v>
      </c>
      <c r="D23" s="330"/>
      <c r="E23" s="330"/>
      <c r="F23" s="330"/>
      <c r="G23" s="330"/>
      <c r="H23" s="330"/>
      <c r="I23" s="330"/>
      <c r="J23" s="330"/>
    </row>
    <row r="24" spans="1:10" x14ac:dyDescent="0.2">
      <c r="A24" s="330"/>
      <c r="B24" s="330" t="s">
        <v>707</v>
      </c>
      <c r="C24" s="574">
        <f t="shared" si="5"/>
        <v>9760</v>
      </c>
      <c r="D24" s="330"/>
      <c r="E24" s="330"/>
      <c r="F24" s="330"/>
      <c r="G24" s="330"/>
      <c r="H24" s="330"/>
      <c r="I24" s="330"/>
      <c r="J24" s="330"/>
    </row>
    <row r="25" spans="1:10" x14ac:dyDescent="0.2">
      <c r="A25" s="330"/>
      <c r="B25" s="330" t="s">
        <v>708</v>
      </c>
      <c r="C25" s="574">
        <f t="shared" si="5"/>
        <v>9760</v>
      </c>
      <c r="D25" s="330"/>
      <c r="E25" s="330"/>
      <c r="F25" s="330"/>
      <c r="G25" s="330"/>
      <c r="H25" s="330"/>
      <c r="I25" s="330"/>
      <c r="J25" s="330"/>
    </row>
    <row r="26" spans="1:10" x14ac:dyDescent="0.2">
      <c r="A26" s="330"/>
      <c r="B26" s="330" t="s">
        <v>407</v>
      </c>
      <c r="C26" s="574">
        <f t="shared" si="5"/>
        <v>9760</v>
      </c>
      <c r="D26" s="330"/>
      <c r="E26" s="330"/>
      <c r="F26" s="330"/>
      <c r="G26" s="330"/>
      <c r="H26" s="330"/>
      <c r="I26" s="330"/>
      <c r="J26" s="330"/>
    </row>
    <row r="27" spans="1:10" x14ac:dyDescent="0.2">
      <c r="A27" s="330"/>
      <c r="B27" s="330" t="s">
        <v>778</v>
      </c>
      <c r="C27" s="330"/>
      <c r="D27" s="330"/>
      <c r="E27" s="330"/>
      <c r="F27" s="330"/>
      <c r="G27" s="330"/>
      <c r="H27" s="330"/>
      <c r="I27" s="330"/>
      <c r="J27" s="330"/>
    </row>
    <row r="28" spans="1:10" x14ac:dyDescent="0.2">
      <c r="A28" s="330"/>
      <c r="B28" s="330"/>
      <c r="C28" s="330"/>
      <c r="D28" s="330"/>
      <c r="E28" s="330"/>
      <c r="F28" s="330"/>
      <c r="G28" s="330"/>
      <c r="H28" s="330"/>
      <c r="I28" s="330"/>
      <c r="J28" s="330"/>
    </row>
    <row r="29" spans="1:10" x14ac:dyDescent="0.2">
      <c r="A29" s="330"/>
      <c r="B29" s="330" t="s">
        <v>459</v>
      </c>
      <c r="C29" s="330" t="s">
        <v>460</v>
      </c>
      <c r="D29" s="330"/>
      <c r="E29" s="330"/>
      <c r="F29" s="330"/>
      <c r="G29" s="330"/>
      <c r="H29" s="330"/>
      <c r="I29" s="330"/>
      <c r="J29" s="330"/>
    </row>
    <row r="30" spans="1:10" x14ac:dyDescent="0.2">
      <c r="A30" s="330"/>
      <c r="B30" s="330"/>
      <c r="C30" s="330"/>
      <c r="D30" s="330"/>
      <c r="E30" s="330"/>
      <c r="F30" s="330"/>
      <c r="G30" s="330"/>
      <c r="H30" s="330"/>
      <c r="I30" s="330"/>
      <c r="J30" s="330"/>
    </row>
    <row r="31" spans="1:10" x14ac:dyDescent="0.2">
      <c r="A31" s="330"/>
      <c r="B31" s="330"/>
      <c r="C31" s="330"/>
      <c r="D31" s="330"/>
      <c r="E31" s="330"/>
      <c r="F31" s="330"/>
      <c r="G31" s="330"/>
      <c r="H31" s="330"/>
      <c r="I31" s="330"/>
      <c r="J31" s="330"/>
    </row>
    <row r="32" spans="1:10" x14ac:dyDescent="0.2">
      <c r="A32" s="330"/>
      <c r="B32" s="330" t="s">
        <v>76</v>
      </c>
      <c r="C32" s="574">
        <v>922370</v>
      </c>
      <c r="D32" s="330" t="s">
        <v>700</v>
      </c>
      <c r="E32" s="330"/>
      <c r="F32" s="330"/>
      <c r="G32" s="330"/>
      <c r="H32" s="330"/>
      <c r="I32" s="330"/>
      <c r="J32" s="330"/>
    </row>
    <row r="33" spans="1:10" x14ac:dyDescent="0.2">
      <c r="A33" s="330"/>
      <c r="B33" s="330" t="s">
        <v>339</v>
      </c>
      <c r="C33" s="574">
        <v>922370</v>
      </c>
      <c r="D33" s="330" t="s">
        <v>700</v>
      </c>
      <c r="E33" s="330"/>
      <c r="F33" s="330"/>
      <c r="G33" s="330"/>
      <c r="H33" s="330"/>
      <c r="I33" s="330"/>
      <c r="J33" s="330"/>
    </row>
    <row r="34" spans="1:10" x14ac:dyDescent="0.2">
      <c r="A34" s="330"/>
      <c r="B34" s="330" t="s">
        <v>340</v>
      </c>
      <c r="C34" s="574">
        <v>230590</v>
      </c>
      <c r="D34" s="330" t="s">
        <v>700</v>
      </c>
      <c r="E34" s="330"/>
      <c r="F34" s="330"/>
      <c r="G34" s="330"/>
      <c r="H34" s="330"/>
      <c r="I34" s="330"/>
      <c r="J34" s="330"/>
    </row>
    <row r="35" spans="1:10" x14ac:dyDescent="0.2">
      <c r="A35" s="330"/>
      <c r="B35" s="330" t="s">
        <v>461</v>
      </c>
      <c r="C35" s="574">
        <v>276710</v>
      </c>
      <c r="D35" s="330" t="s">
        <v>700</v>
      </c>
      <c r="E35" s="330"/>
      <c r="F35" s="330"/>
      <c r="G35" s="330"/>
      <c r="H35" s="330"/>
      <c r="I35" s="330"/>
      <c r="J35" s="330"/>
    </row>
    <row r="36" spans="1:10" x14ac:dyDescent="0.2">
      <c r="A36" s="330"/>
      <c r="B36" s="330"/>
      <c r="C36" s="330"/>
      <c r="D36" s="330"/>
      <c r="E36" s="330"/>
      <c r="F36" s="330"/>
      <c r="G36" s="330"/>
      <c r="H36" s="330"/>
      <c r="I36" s="330"/>
      <c r="J36" s="330"/>
    </row>
    <row r="37" spans="1:10" x14ac:dyDescent="0.2">
      <c r="A37" s="330"/>
      <c r="B37" s="330" t="s">
        <v>826</v>
      </c>
      <c r="C37" s="330"/>
      <c r="D37" s="330"/>
      <c r="E37" s="330"/>
      <c r="F37" s="330"/>
      <c r="G37" s="330"/>
      <c r="H37" s="330"/>
      <c r="I37" s="330"/>
      <c r="J37" s="330"/>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enableFormatConditionsCalculation="0"/>
  <dimension ref="A1:J6"/>
  <sheetViews>
    <sheetView zoomScale="80" zoomScaleNormal="80" workbookViewId="0">
      <selection activeCell="A2" sqref="A2"/>
    </sheetView>
  </sheetViews>
  <sheetFormatPr defaultRowHeight="12.75" x14ac:dyDescent="0.2"/>
  <cols>
    <col min="1" max="1" width="40.7109375" customWidth="1"/>
    <col min="2" max="2" width="16.7109375" customWidth="1"/>
    <col min="3" max="3" width="18.7109375" customWidth="1"/>
  </cols>
  <sheetData>
    <row r="1" spans="1:10" ht="21" thickBot="1" x14ac:dyDescent="0.25">
      <c r="A1" s="705" t="s">
        <v>923</v>
      </c>
      <c r="B1" s="706"/>
      <c r="C1" s="5"/>
      <c r="D1" s="11" t="s">
        <v>200</v>
      </c>
      <c r="E1" s="11"/>
      <c r="F1" s="12" t="s">
        <v>130</v>
      </c>
      <c r="G1" s="1"/>
      <c r="H1" s="1"/>
      <c r="I1" s="1"/>
      <c r="J1" s="1"/>
    </row>
    <row r="2" spans="1:10" ht="12.75" customHeight="1" x14ac:dyDescent="0.2"/>
    <row r="3" spans="1:10" ht="13.5" thickBot="1" x14ac:dyDescent="0.25">
      <c r="A3" s="509" t="s">
        <v>134</v>
      </c>
      <c r="B3" s="509" t="s">
        <v>131</v>
      </c>
      <c r="C3" s="509"/>
    </row>
    <row r="4" spans="1:10" x14ac:dyDescent="0.2">
      <c r="A4" s="509"/>
      <c r="B4" s="509"/>
      <c r="C4" s="509"/>
    </row>
    <row r="5" spans="1:10" x14ac:dyDescent="0.2">
      <c r="A5" s="509"/>
      <c r="B5" s="509" t="s">
        <v>221</v>
      </c>
      <c r="C5" s="509" t="s">
        <v>222</v>
      </c>
    </row>
    <row r="6" spans="1:10" x14ac:dyDescent="0.2">
      <c r="A6" s="509" t="s">
        <v>223</v>
      </c>
      <c r="B6" s="421">
        <v>35470</v>
      </c>
      <c r="C6" s="421">
        <v>16720</v>
      </c>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F77"/>
  <sheetViews>
    <sheetView zoomScale="80" zoomScaleNormal="80" workbookViewId="0">
      <selection activeCell="B1" sqref="B1:E1"/>
    </sheetView>
  </sheetViews>
  <sheetFormatPr defaultRowHeight="12.75" x14ac:dyDescent="0.2"/>
  <cols>
    <col min="2" max="2" width="10.140625" customWidth="1"/>
    <col min="3" max="3" width="47.28515625" bestFit="1" customWidth="1"/>
    <col min="4" max="4" width="26.42578125" bestFit="1" customWidth="1"/>
    <col min="5" max="5" width="11.42578125" bestFit="1" customWidth="1"/>
    <col min="6" max="6" width="35.85546875" bestFit="1" customWidth="1"/>
  </cols>
  <sheetData>
    <row r="1" spans="2:6" ht="21" thickBot="1" x14ac:dyDescent="0.35">
      <c r="B1" s="697" t="s">
        <v>923</v>
      </c>
      <c r="C1" s="698"/>
      <c r="D1" s="698"/>
      <c r="E1" s="698"/>
      <c r="F1" s="6" t="s">
        <v>130</v>
      </c>
    </row>
    <row r="2" spans="2:6" ht="13.5" thickBot="1" x14ac:dyDescent="0.25"/>
    <row r="3" spans="2:6" ht="26.25" thickBot="1" x14ac:dyDescent="0.25">
      <c r="B3" s="7" t="s">
        <v>874</v>
      </c>
      <c r="C3" s="8" t="s">
        <v>195</v>
      </c>
      <c r="D3" s="8" t="s">
        <v>196</v>
      </c>
      <c r="E3" s="8" t="s">
        <v>788</v>
      </c>
      <c r="F3" s="9" t="s">
        <v>787</v>
      </c>
    </row>
    <row r="4" spans="2:6" ht="13.5" thickBot="1" x14ac:dyDescent="0.25"/>
    <row r="5" spans="2:6" x14ac:dyDescent="0.2">
      <c r="B5" s="688" t="s">
        <v>67</v>
      </c>
      <c r="C5" s="2" t="s">
        <v>66</v>
      </c>
      <c r="D5" s="2" t="s">
        <v>820</v>
      </c>
      <c r="E5" s="2"/>
      <c r="F5" s="691" t="s">
        <v>875</v>
      </c>
    </row>
    <row r="6" spans="2:6" x14ac:dyDescent="0.2">
      <c r="B6" s="10"/>
      <c r="C6" s="3"/>
      <c r="D6" s="3"/>
      <c r="E6" s="3"/>
      <c r="F6" s="689"/>
    </row>
    <row r="7" spans="2:6" x14ac:dyDescent="0.2">
      <c r="B7" s="686" t="s">
        <v>1</v>
      </c>
      <c r="C7" s="3" t="s">
        <v>729</v>
      </c>
      <c r="D7" s="108" t="s">
        <v>1131</v>
      </c>
      <c r="E7" s="3"/>
      <c r="F7" s="689" t="s">
        <v>1146</v>
      </c>
    </row>
    <row r="8" spans="2:6" x14ac:dyDescent="0.2">
      <c r="B8" s="10"/>
      <c r="C8" s="3"/>
      <c r="D8" s="3"/>
      <c r="E8" s="3"/>
      <c r="F8" s="689"/>
    </row>
    <row r="9" spans="2:6" x14ac:dyDescent="0.2">
      <c r="B9" s="686" t="s">
        <v>299</v>
      </c>
      <c r="C9" s="3" t="s">
        <v>43</v>
      </c>
      <c r="D9" s="108" t="s">
        <v>869</v>
      </c>
      <c r="E9" s="3"/>
      <c r="F9" s="689" t="s">
        <v>876</v>
      </c>
    </row>
    <row r="10" spans="2:6" x14ac:dyDescent="0.2">
      <c r="B10" s="10"/>
      <c r="C10" s="3"/>
      <c r="D10" s="3"/>
      <c r="E10" s="3"/>
      <c r="F10" s="689"/>
    </row>
    <row r="11" spans="2:6" x14ac:dyDescent="0.2">
      <c r="B11" s="686" t="s">
        <v>68</v>
      </c>
      <c r="C11" s="3" t="s">
        <v>730</v>
      </c>
      <c r="D11" s="108" t="s">
        <v>870</v>
      </c>
      <c r="E11" s="3"/>
      <c r="F11" s="689" t="s">
        <v>877</v>
      </c>
    </row>
    <row r="12" spans="2:6" x14ac:dyDescent="0.2">
      <c r="B12" s="10"/>
      <c r="C12" s="3"/>
      <c r="D12" s="3"/>
      <c r="E12" s="3"/>
      <c r="F12" s="689"/>
    </row>
    <row r="13" spans="2:6" x14ac:dyDescent="0.2">
      <c r="B13" s="686" t="s">
        <v>249</v>
      </c>
      <c r="C13" s="3" t="s">
        <v>370</v>
      </c>
      <c r="D13" s="108" t="s">
        <v>1144</v>
      </c>
      <c r="E13" s="107"/>
      <c r="F13" s="689" t="s">
        <v>1145</v>
      </c>
    </row>
    <row r="14" spans="2:6" x14ac:dyDescent="0.2">
      <c r="B14" s="10"/>
      <c r="C14" s="3"/>
      <c r="D14" s="3"/>
      <c r="E14" s="3"/>
      <c r="F14" s="689"/>
    </row>
    <row r="15" spans="2:6" x14ac:dyDescent="0.2">
      <c r="B15" s="686" t="s">
        <v>1132</v>
      </c>
      <c r="C15" s="3" t="s">
        <v>328</v>
      </c>
      <c r="D15" s="108" t="s">
        <v>871</v>
      </c>
      <c r="E15" s="3"/>
      <c r="F15" s="689" t="s">
        <v>878</v>
      </c>
    </row>
    <row r="16" spans="2:6" s="509" customFormat="1" x14ac:dyDescent="0.2">
      <c r="B16" s="686"/>
      <c r="C16" s="107"/>
      <c r="D16" s="108"/>
      <c r="E16" s="107"/>
      <c r="F16" s="689"/>
    </row>
    <row r="17" spans="2:6" s="509" customFormat="1" x14ac:dyDescent="0.2">
      <c r="B17" s="687" t="s">
        <v>1133</v>
      </c>
      <c r="C17" s="423" t="s">
        <v>1134</v>
      </c>
      <c r="D17" s="93" t="s">
        <v>871</v>
      </c>
      <c r="E17" s="423"/>
      <c r="F17" s="692" t="s">
        <v>878</v>
      </c>
    </row>
    <row r="18" spans="2:6" x14ac:dyDescent="0.2">
      <c r="B18" s="10"/>
      <c r="C18" s="3"/>
      <c r="D18" s="3"/>
      <c r="E18" s="3"/>
      <c r="F18" s="689"/>
    </row>
    <row r="19" spans="2:6" x14ac:dyDescent="0.2">
      <c r="B19" s="686" t="s">
        <v>491</v>
      </c>
      <c r="C19" s="3" t="s">
        <v>490</v>
      </c>
      <c r="D19" s="108" t="s">
        <v>872</v>
      </c>
      <c r="E19" s="3"/>
      <c r="F19" s="689" t="s">
        <v>879</v>
      </c>
    </row>
    <row r="20" spans="2:6" x14ac:dyDescent="0.2">
      <c r="B20" s="10"/>
      <c r="C20" s="3"/>
      <c r="D20" s="3"/>
      <c r="E20" s="3"/>
      <c r="F20" s="689"/>
    </row>
    <row r="21" spans="2:6" x14ac:dyDescent="0.2">
      <c r="B21" s="686" t="s">
        <v>429</v>
      </c>
      <c r="C21" s="3" t="s">
        <v>77</v>
      </c>
      <c r="D21" s="108" t="s">
        <v>869</v>
      </c>
      <c r="E21" s="3"/>
      <c r="F21" s="689" t="s">
        <v>876</v>
      </c>
    </row>
    <row r="22" spans="2:6" x14ac:dyDescent="0.2">
      <c r="B22" s="10"/>
      <c r="C22" s="3"/>
      <c r="D22" s="3"/>
      <c r="E22" s="3"/>
      <c r="F22" s="689"/>
    </row>
    <row r="23" spans="2:6" x14ac:dyDescent="0.2">
      <c r="B23" s="686" t="s">
        <v>426</v>
      </c>
      <c r="C23" s="3" t="s">
        <v>425</v>
      </c>
      <c r="D23" s="108" t="s">
        <v>820</v>
      </c>
      <c r="E23" s="3"/>
      <c r="F23" s="689" t="s">
        <v>875</v>
      </c>
    </row>
    <row r="24" spans="2:6" x14ac:dyDescent="0.2">
      <c r="B24" s="10"/>
      <c r="C24" s="3"/>
      <c r="D24" s="3"/>
      <c r="E24" s="3"/>
      <c r="F24" s="689"/>
    </row>
    <row r="25" spans="2:6" x14ac:dyDescent="0.2">
      <c r="B25" s="686" t="s">
        <v>539</v>
      </c>
      <c r="C25" s="3" t="s">
        <v>513</v>
      </c>
      <c r="D25" s="108" t="s">
        <v>820</v>
      </c>
      <c r="E25" s="3"/>
      <c r="F25" s="689" t="s">
        <v>875</v>
      </c>
    </row>
    <row r="26" spans="2:6" x14ac:dyDescent="0.2">
      <c r="B26" s="10"/>
      <c r="C26" s="3"/>
      <c r="D26" s="3"/>
      <c r="E26" s="3"/>
      <c r="F26" s="689"/>
    </row>
    <row r="27" spans="2:6" x14ac:dyDescent="0.2">
      <c r="B27" s="686" t="s">
        <v>12</v>
      </c>
      <c r="C27" s="3" t="s">
        <v>345</v>
      </c>
      <c r="D27" s="108" t="s">
        <v>820</v>
      </c>
      <c r="E27" s="3"/>
      <c r="F27" s="689" t="s">
        <v>875</v>
      </c>
    </row>
    <row r="28" spans="2:6" x14ac:dyDescent="0.2">
      <c r="B28" s="10"/>
      <c r="C28" s="3"/>
      <c r="D28" s="3"/>
      <c r="E28" s="3"/>
      <c r="F28" s="689"/>
    </row>
    <row r="29" spans="2:6" x14ac:dyDescent="0.2">
      <c r="B29" s="686" t="s">
        <v>297</v>
      </c>
      <c r="C29" s="3" t="s">
        <v>112</v>
      </c>
      <c r="D29" s="108" t="s">
        <v>820</v>
      </c>
      <c r="E29" s="3"/>
      <c r="F29" s="689" t="s">
        <v>875</v>
      </c>
    </row>
    <row r="30" spans="2:6" x14ac:dyDescent="0.2">
      <c r="B30" s="10"/>
      <c r="C30" s="3"/>
      <c r="D30" s="3"/>
      <c r="E30" s="3"/>
      <c r="F30" s="689"/>
    </row>
    <row r="31" spans="2:6" x14ac:dyDescent="0.2">
      <c r="B31" s="686" t="s">
        <v>427</v>
      </c>
      <c r="C31" s="3" t="s">
        <v>329</v>
      </c>
      <c r="D31" s="3" t="s">
        <v>247</v>
      </c>
      <c r="E31" s="3"/>
      <c r="F31" s="689" t="s">
        <v>880</v>
      </c>
    </row>
    <row r="32" spans="2:6" x14ac:dyDescent="0.2">
      <c r="B32" s="10"/>
      <c r="C32" s="3"/>
      <c r="D32" s="3"/>
      <c r="E32" s="3"/>
      <c r="F32" s="689"/>
    </row>
    <row r="33" spans="2:6" x14ac:dyDescent="0.2">
      <c r="B33" s="686" t="s">
        <v>424</v>
      </c>
      <c r="C33" s="3" t="s">
        <v>355</v>
      </c>
      <c r="D33" s="3" t="s">
        <v>247</v>
      </c>
      <c r="E33" s="3"/>
      <c r="F33" s="689" t="s">
        <v>880</v>
      </c>
    </row>
    <row r="34" spans="2:6" x14ac:dyDescent="0.2">
      <c r="B34" s="10"/>
      <c r="C34" s="3"/>
      <c r="D34" s="3"/>
      <c r="E34" s="3"/>
      <c r="F34" s="689"/>
    </row>
    <row r="35" spans="2:6" x14ac:dyDescent="0.2">
      <c r="B35" s="686" t="s">
        <v>428</v>
      </c>
      <c r="C35" s="3" t="s">
        <v>399</v>
      </c>
      <c r="D35" s="108" t="s">
        <v>1131</v>
      </c>
      <c r="E35" s="3"/>
      <c r="F35" s="689" t="s">
        <v>1146</v>
      </c>
    </row>
    <row r="36" spans="2:6" ht="12.75" customHeight="1" x14ac:dyDescent="0.2">
      <c r="B36" s="10"/>
      <c r="C36" s="3"/>
      <c r="D36" s="3"/>
      <c r="E36" s="3"/>
      <c r="F36" s="689"/>
    </row>
    <row r="37" spans="2:6" x14ac:dyDescent="0.2">
      <c r="B37" s="686" t="s">
        <v>429</v>
      </c>
      <c r="C37" s="3" t="s">
        <v>212</v>
      </c>
      <c r="D37" s="108" t="s">
        <v>869</v>
      </c>
      <c r="E37" s="3"/>
      <c r="F37" s="689" t="s">
        <v>876</v>
      </c>
    </row>
    <row r="38" spans="2:6" x14ac:dyDescent="0.2">
      <c r="B38" s="10"/>
      <c r="C38" s="3"/>
      <c r="D38" s="3"/>
      <c r="E38" s="3"/>
      <c r="F38" s="689"/>
    </row>
    <row r="39" spans="2:6" x14ac:dyDescent="0.2">
      <c r="B39" s="686" t="s">
        <v>249</v>
      </c>
      <c r="C39" s="3" t="s">
        <v>371</v>
      </c>
      <c r="D39" s="108" t="s">
        <v>1144</v>
      </c>
      <c r="E39" s="3"/>
      <c r="F39" s="689" t="s">
        <v>1145</v>
      </c>
    </row>
    <row r="40" spans="2:6" x14ac:dyDescent="0.2">
      <c r="B40" s="10"/>
      <c r="C40" s="3"/>
      <c r="D40" s="3"/>
      <c r="E40" s="3"/>
      <c r="F40" s="689"/>
    </row>
    <row r="41" spans="2:6" x14ac:dyDescent="0.2">
      <c r="B41" s="687" t="s">
        <v>527</v>
      </c>
      <c r="C41" s="423" t="s">
        <v>773</v>
      </c>
      <c r="D41" s="93" t="s">
        <v>871</v>
      </c>
      <c r="E41" s="423"/>
      <c r="F41" s="692" t="s">
        <v>878</v>
      </c>
    </row>
    <row r="42" spans="2:6" s="509" customFormat="1" x14ac:dyDescent="0.2">
      <c r="B42" s="687"/>
      <c r="C42" s="423"/>
      <c r="D42" s="93"/>
      <c r="E42" s="423"/>
      <c r="F42" s="692"/>
    </row>
    <row r="43" spans="2:6" s="509" customFormat="1" x14ac:dyDescent="0.2">
      <c r="B43" s="687" t="s">
        <v>1135</v>
      </c>
      <c r="C43" s="423" t="s">
        <v>1136</v>
      </c>
      <c r="D43" s="93" t="s">
        <v>871</v>
      </c>
      <c r="E43" s="423"/>
      <c r="F43" s="692" t="s">
        <v>878</v>
      </c>
    </row>
    <row r="44" spans="2:6" s="509" customFormat="1" x14ac:dyDescent="0.2">
      <c r="B44" s="687"/>
      <c r="C44" s="423"/>
      <c r="D44" s="93"/>
      <c r="E44" s="423"/>
      <c r="F44" s="692"/>
    </row>
    <row r="45" spans="2:6" s="509" customFormat="1" x14ac:dyDescent="0.2">
      <c r="B45" s="687" t="s">
        <v>1137</v>
      </c>
      <c r="C45" s="423" t="s">
        <v>1138</v>
      </c>
      <c r="D45" s="93" t="s">
        <v>871</v>
      </c>
      <c r="E45" s="423"/>
      <c r="F45" s="692" t="s">
        <v>878</v>
      </c>
    </row>
    <row r="46" spans="2:6" x14ac:dyDescent="0.2">
      <c r="B46" s="10"/>
      <c r="C46" s="3"/>
      <c r="D46" s="3"/>
      <c r="E46" s="3"/>
      <c r="F46" s="689"/>
    </row>
    <row r="47" spans="2:6" x14ac:dyDescent="0.2">
      <c r="B47" s="686" t="s">
        <v>554</v>
      </c>
      <c r="C47" s="3" t="s">
        <v>552</v>
      </c>
      <c r="D47" s="108" t="s">
        <v>872</v>
      </c>
      <c r="E47" s="107"/>
      <c r="F47" s="689" t="s">
        <v>879</v>
      </c>
    </row>
    <row r="48" spans="2:6" x14ac:dyDescent="0.2">
      <c r="B48" s="10"/>
      <c r="C48" s="3"/>
      <c r="D48" s="3"/>
      <c r="E48" s="3"/>
      <c r="F48" s="689"/>
    </row>
    <row r="49" spans="2:6" x14ac:dyDescent="0.2">
      <c r="B49" s="686" t="s">
        <v>61</v>
      </c>
      <c r="C49" s="3" t="s">
        <v>60</v>
      </c>
      <c r="D49" s="108" t="s">
        <v>820</v>
      </c>
      <c r="E49" s="3"/>
      <c r="F49" s="689" t="s">
        <v>875</v>
      </c>
    </row>
    <row r="50" spans="2:6" x14ac:dyDescent="0.2">
      <c r="B50" s="10"/>
      <c r="C50" s="3"/>
      <c r="D50" s="3"/>
      <c r="E50" s="3"/>
      <c r="F50" s="689"/>
    </row>
    <row r="51" spans="2:6" x14ac:dyDescent="0.2">
      <c r="B51" s="686" t="s">
        <v>225</v>
      </c>
      <c r="C51" s="3" t="s">
        <v>224</v>
      </c>
      <c r="D51" s="108" t="s">
        <v>869</v>
      </c>
      <c r="E51" s="3"/>
      <c r="F51" s="689" t="s">
        <v>876</v>
      </c>
    </row>
    <row r="52" spans="2:6" x14ac:dyDescent="0.2">
      <c r="B52" s="10"/>
      <c r="C52" s="3"/>
      <c r="D52" s="3"/>
      <c r="E52" s="3"/>
      <c r="F52" s="689"/>
    </row>
    <row r="53" spans="2:6" x14ac:dyDescent="0.2">
      <c r="B53" s="686" t="s">
        <v>201</v>
      </c>
      <c r="C53" s="3" t="s">
        <v>352</v>
      </c>
      <c r="D53" s="108" t="s">
        <v>869</v>
      </c>
      <c r="E53" s="3"/>
      <c r="F53" s="689" t="s">
        <v>876</v>
      </c>
    </row>
    <row r="54" spans="2:6" x14ac:dyDescent="0.2">
      <c r="B54" s="10"/>
      <c r="C54" s="3"/>
      <c r="D54" s="3"/>
      <c r="E54" s="3"/>
      <c r="F54" s="689"/>
    </row>
    <row r="55" spans="2:6" s="509" customFormat="1" x14ac:dyDescent="0.2">
      <c r="B55" s="686" t="s">
        <v>1141</v>
      </c>
      <c r="C55" s="108" t="s">
        <v>1142</v>
      </c>
      <c r="D55" s="108" t="s">
        <v>1139</v>
      </c>
      <c r="E55" s="107"/>
      <c r="F55" s="689" t="s">
        <v>1143</v>
      </c>
    </row>
    <row r="56" spans="2:6" s="509" customFormat="1" x14ac:dyDescent="0.2">
      <c r="B56" s="10"/>
      <c r="C56" s="107"/>
      <c r="D56" s="107"/>
      <c r="E56" s="107"/>
      <c r="F56" s="689"/>
    </row>
    <row r="57" spans="2:6" x14ac:dyDescent="0.2">
      <c r="B57" s="686" t="s">
        <v>365</v>
      </c>
      <c r="C57" s="3" t="s">
        <v>364</v>
      </c>
      <c r="D57" s="108" t="s">
        <v>872</v>
      </c>
      <c r="E57" s="3"/>
      <c r="F57" s="689" t="s">
        <v>879</v>
      </c>
    </row>
    <row r="58" spans="2:6" x14ac:dyDescent="0.2">
      <c r="B58" s="10"/>
      <c r="C58" s="3"/>
      <c r="D58" s="3"/>
      <c r="E58" s="3"/>
      <c r="F58" s="689"/>
    </row>
    <row r="59" spans="2:6" x14ac:dyDescent="0.2">
      <c r="B59" s="686" t="s">
        <v>906</v>
      </c>
      <c r="C59" s="107" t="s">
        <v>907</v>
      </c>
      <c r="D59" s="108" t="s">
        <v>872</v>
      </c>
      <c r="E59" s="107"/>
      <c r="F59" s="689" t="s">
        <v>879</v>
      </c>
    </row>
    <row r="60" spans="2:6" x14ac:dyDescent="0.2">
      <c r="B60" s="10"/>
      <c r="C60" s="107"/>
      <c r="D60" s="108"/>
      <c r="E60" s="107"/>
      <c r="F60" s="689"/>
    </row>
    <row r="61" spans="2:6" x14ac:dyDescent="0.2">
      <c r="B61" s="686" t="s">
        <v>193</v>
      </c>
      <c r="C61" s="108" t="s">
        <v>126</v>
      </c>
      <c r="D61" s="108" t="s">
        <v>1131</v>
      </c>
      <c r="E61" s="107"/>
      <c r="F61" s="689" t="s">
        <v>1146</v>
      </c>
    </row>
    <row r="62" spans="2:6" x14ac:dyDescent="0.2">
      <c r="B62" s="10"/>
      <c r="C62" s="107"/>
      <c r="D62" s="108"/>
      <c r="E62" s="107"/>
      <c r="F62" s="689"/>
    </row>
    <row r="63" spans="2:6" x14ac:dyDescent="0.2">
      <c r="B63" s="686" t="s">
        <v>366</v>
      </c>
      <c r="C63" s="3" t="s">
        <v>731</v>
      </c>
      <c r="D63" s="108" t="s">
        <v>1139</v>
      </c>
      <c r="E63" s="3"/>
      <c r="F63" s="689" t="s">
        <v>1140</v>
      </c>
    </row>
    <row r="64" spans="2:6" x14ac:dyDescent="0.2">
      <c r="B64" s="10"/>
      <c r="C64" s="3"/>
      <c r="D64" s="3"/>
      <c r="E64" s="3"/>
      <c r="F64" s="689"/>
    </row>
    <row r="65" spans="2:6" x14ac:dyDescent="0.2">
      <c r="B65" s="686" t="s">
        <v>368</v>
      </c>
      <c r="C65" s="3" t="s">
        <v>367</v>
      </c>
      <c r="D65" s="108" t="s">
        <v>1147</v>
      </c>
      <c r="E65" s="3"/>
      <c r="F65" s="689" t="s">
        <v>1148</v>
      </c>
    </row>
    <row r="66" spans="2:6" x14ac:dyDescent="0.2">
      <c r="B66" s="10"/>
      <c r="C66" s="3"/>
      <c r="D66" s="3"/>
      <c r="E66" s="3"/>
      <c r="F66" s="689"/>
    </row>
    <row r="67" spans="2:6" x14ac:dyDescent="0.2">
      <c r="B67" s="686" t="s">
        <v>412</v>
      </c>
      <c r="C67" s="3" t="s">
        <v>437</v>
      </c>
      <c r="D67" s="3" t="s">
        <v>786</v>
      </c>
      <c r="E67" s="3"/>
      <c r="F67" s="689" t="s">
        <v>881</v>
      </c>
    </row>
    <row r="68" spans="2:6" x14ac:dyDescent="0.2">
      <c r="B68" s="10"/>
      <c r="C68" s="3"/>
      <c r="D68" s="3"/>
      <c r="E68" s="3"/>
      <c r="F68" s="689"/>
    </row>
    <row r="69" spans="2:6" x14ac:dyDescent="0.2">
      <c r="B69" s="686" t="s">
        <v>426</v>
      </c>
      <c r="C69" s="3" t="s">
        <v>353</v>
      </c>
      <c r="D69" s="108" t="s">
        <v>820</v>
      </c>
      <c r="E69" s="3"/>
      <c r="F69" s="689" t="s">
        <v>875</v>
      </c>
    </row>
    <row r="70" spans="2:6" x14ac:dyDescent="0.2">
      <c r="B70" s="10"/>
      <c r="C70" s="3"/>
      <c r="D70" s="3"/>
      <c r="E70" s="3"/>
      <c r="F70" s="689"/>
    </row>
    <row r="71" spans="2:6" x14ac:dyDescent="0.2">
      <c r="B71" s="686" t="s">
        <v>468</v>
      </c>
      <c r="C71" s="3" t="s">
        <v>401</v>
      </c>
      <c r="D71" s="108" t="s">
        <v>870</v>
      </c>
      <c r="E71" s="107"/>
      <c r="F71" s="689" t="s">
        <v>877</v>
      </c>
    </row>
    <row r="72" spans="2:6" x14ac:dyDescent="0.2">
      <c r="B72" s="10"/>
      <c r="C72" s="3"/>
      <c r="D72" s="3"/>
      <c r="E72" s="3"/>
      <c r="F72" s="689"/>
    </row>
    <row r="73" spans="2:6" x14ac:dyDescent="0.2">
      <c r="B73" s="686" t="s">
        <v>488</v>
      </c>
      <c r="C73" s="3" t="s">
        <v>785</v>
      </c>
      <c r="D73" s="108" t="s">
        <v>873</v>
      </c>
      <c r="E73" s="107"/>
      <c r="F73" s="689" t="s">
        <v>882</v>
      </c>
    </row>
    <row r="74" spans="2:6" x14ac:dyDescent="0.2">
      <c r="B74" s="10"/>
      <c r="C74" s="3"/>
      <c r="D74" s="3"/>
      <c r="E74" s="3"/>
      <c r="F74" s="689"/>
    </row>
    <row r="75" spans="2:6" x14ac:dyDescent="0.2">
      <c r="B75" s="686" t="s">
        <v>69</v>
      </c>
      <c r="C75" s="3" t="s">
        <v>732</v>
      </c>
      <c r="D75" s="108" t="s">
        <v>870</v>
      </c>
      <c r="E75" s="3"/>
      <c r="F75" s="689" t="s">
        <v>877</v>
      </c>
    </row>
    <row r="76" spans="2:6" x14ac:dyDescent="0.2">
      <c r="B76" s="10"/>
      <c r="C76" s="3"/>
      <c r="D76" s="3"/>
      <c r="E76" s="3"/>
      <c r="F76" s="689"/>
    </row>
    <row r="77" spans="2:6" ht="13.5" thickBot="1" x14ac:dyDescent="0.25">
      <c r="B77" s="690" t="s">
        <v>73</v>
      </c>
      <c r="C77" s="4" t="s">
        <v>508</v>
      </c>
      <c r="D77" s="37" t="s">
        <v>1131</v>
      </c>
      <c r="E77" s="4"/>
      <c r="F77" s="693" t="s">
        <v>1146</v>
      </c>
    </row>
  </sheetData>
  <mergeCells count="1">
    <mergeCell ref="B1:E1"/>
  </mergeCells>
  <phoneticPr fontId="0" type="noConversion"/>
  <hyperlinks>
    <hyperlink ref="F1" location="Indhold!A1" display="Tilbage til indholdsoversigten"/>
    <hyperlink ref="F5" r:id="rId1"/>
    <hyperlink ref="F9" r:id="rId2"/>
    <hyperlink ref="F11" r:id="rId3"/>
    <hyperlink ref="F15" r:id="rId4"/>
    <hyperlink ref="F19" r:id="rId5"/>
    <hyperlink ref="F21" r:id="rId6"/>
    <hyperlink ref="F23" r:id="rId7"/>
    <hyperlink ref="F25" r:id="rId8"/>
    <hyperlink ref="F27" r:id="rId9"/>
    <hyperlink ref="F29" r:id="rId10"/>
    <hyperlink ref="F31" r:id="rId11"/>
    <hyperlink ref="F33" r:id="rId12"/>
    <hyperlink ref="F35" r:id="rId13"/>
    <hyperlink ref="F37" r:id="rId14"/>
    <hyperlink ref="F39" r:id="rId15"/>
    <hyperlink ref="F47" r:id="rId16"/>
    <hyperlink ref="F49" r:id="rId17"/>
    <hyperlink ref="F51" r:id="rId18"/>
    <hyperlink ref="F53" r:id="rId19"/>
    <hyperlink ref="F57" r:id="rId20"/>
    <hyperlink ref="F61" r:id="rId21"/>
    <hyperlink ref="F65" r:id="rId22"/>
    <hyperlink ref="F67" r:id="rId23"/>
    <hyperlink ref="F69" r:id="rId24"/>
    <hyperlink ref="F71" r:id="rId25"/>
    <hyperlink ref="F77" r:id="rId26"/>
    <hyperlink ref="F75" r:id="rId27"/>
    <hyperlink ref="F73" r:id="rId28"/>
    <hyperlink ref="F59" r:id="rId29"/>
    <hyperlink ref="F17" r:id="rId30"/>
    <hyperlink ref="F41" r:id="rId31"/>
    <hyperlink ref="F43" r:id="rId32"/>
    <hyperlink ref="F45" r:id="rId33"/>
    <hyperlink ref="F63" r:id="rId34"/>
    <hyperlink ref="F55" r:id="rId35"/>
    <hyperlink ref="F13" r:id="rId36"/>
    <hyperlink ref="F7" r:id="rId37"/>
  </hyperlinks>
  <pageMargins left="0.35433070866141736" right="0.27559055118110237" top="0.35433070866141736" bottom="0.35433070866141736" header="0" footer="0"/>
  <pageSetup paperSize="9" orientation="landscape" r:id="rId38"/>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B15" sqref="B15"/>
    </sheetView>
  </sheetViews>
  <sheetFormatPr defaultRowHeight="12.75" x14ac:dyDescent="0.2"/>
  <cols>
    <col min="1" max="1" width="19.140625" bestFit="1" customWidth="1"/>
    <col min="2" max="2" width="39.7109375" customWidth="1"/>
    <col min="3" max="3" width="11.28515625" bestFit="1" customWidth="1"/>
    <col min="5" max="5" width="10.28515625" bestFit="1" customWidth="1"/>
  </cols>
  <sheetData>
    <row r="1" spans="1:10" ht="21" thickBot="1" x14ac:dyDescent="0.25">
      <c r="A1" s="705" t="s">
        <v>923</v>
      </c>
      <c r="B1" s="706"/>
      <c r="C1" s="5"/>
      <c r="D1" s="11" t="s">
        <v>200</v>
      </c>
      <c r="E1" s="11"/>
      <c r="F1" s="12" t="s">
        <v>130</v>
      </c>
      <c r="G1" s="1"/>
      <c r="H1" s="1"/>
      <c r="I1" s="1"/>
      <c r="J1" s="1"/>
    </row>
    <row r="3" spans="1:10" x14ac:dyDescent="0.2">
      <c r="A3" s="563"/>
      <c r="B3" s="563" t="s">
        <v>783</v>
      </c>
      <c r="C3" s="563" t="s">
        <v>944</v>
      </c>
      <c r="D3" s="563"/>
      <c r="E3" s="563"/>
      <c r="F3" s="563"/>
      <c r="G3" s="563"/>
      <c r="H3" s="563"/>
    </row>
    <row r="4" spans="1:10" x14ac:dyDescent="0.2">
      <c r="A4" s="563"/>
      <c r="B4" s="563"/>
      <c r="C4" s="563"/>
      <c r="D4" s="563"/>
      <c r="E4" s="563"/>
      <c r="F4" s="563"/>
      <c r="G4" s="563"/>
      <c r="H4" s="563"/>
    </row>
    <row r="5" spans="1:10" x14ac:dyDescent="0.2">
      <c r="A5" s="563"/>
      <c r="B5" s="563" t="s">
        <v>70</v>
      </c>
      <c r="C5" s="563" t="s">
        <v>71</v>
      </c>
      <c r="D5" s="563"/>
      <c r="E5" s="563" t="s">
        <v>72</v>
      </c>
      <c r="F5" s="563"/>
      <c r="G5" s="563"/>
      <c r="H5" s="563"/>
    </row>
    <row r="6" spans="1:10" x14ac:dyDescent="0.2">
      <c r="A6" s="563" t="s">
        <v>226</v>
      </c>
      <c r="B6" s="563" t="s">
        <v>413</v>
      </c>
      <c r="C6" s="563"/>
      <c r="D6" s="563"/>
      <c r="E6" s="563"/>
      <c r="F6" s="563"/>
      <c r="G6" s="563"/>
      <c r="H6" s="563"/>
    </row>
    <row r="7" spans="1:10" x14ac:dyDescent="0.2">
      <c r="A7" s="563" t="s">
        <v>228</v>
      </c>
      <c r="B7" s="563"/>
      <c r="C7" s="563"/>
      <c r="D7" s="563"/>
      <c r="E7" s="564"/>
      <c r="F7" s="563"/>
      <c r="G7" s="563"/>
      <c r="H7" s="563"/>
    </row>
    <row r="8" spans="1:10" x14ac:dyDescent="0.2">
      <c r="A8" s="563"/>
      <c r="B8" s="563" t="s">
        <v>782</v>
      </c>
      <c r="C8" s="565">
        <v>38900</v>
      </c>
      <c r="D8" s="563"/>
      <c r="E8" s="566">
        <v>43180</v>
      </c>
      <c r="F8" s="563"/>
      <c r="G8" s="563"/>
      <c r="H8" s="563"/>
    </row>
    <row r="9" spans="1:10" x14ac:dyDescent="0.2">
      <c r="A9" s="563"/>
      <c r="B9" s="563" t="s">
        <v>781</v>
      </c>
      <c r="C9" s="565">
        <v>20590</v>
      </c>
      <c r="D9" s="563"/>
      <c r="E9" s="566">
        <v>22855</v>
      </c>
      <c r="F9" s="563"/>
      <c r="G9" s="563"/>
      <c r="H9" s="563"/>
    </row>
    <row r="10" spans="1:10" x14ac:dyDescent="0.2">
      <c r="A10" s="563"/>
      <c r="B10" s="563"/>
      <c r="C10" s="563"/>
      <c r="D10" s="563"/>
      <c r="E10" s="564"/>
      <c r="F10" s="563"/>
      <c r="G10" s="563"/>
      <c r="H10" s="563"/>
    </row>
    <row r="11" spans="1:10" x14ac:dyDescent="0.2">
      <c r="A11" s="563"/>
      <c r="B11" s="563" t="s">
        <v>476</v>
      </c>
      <c r="C11" s="563" t="s">
        <v>338</v>
      </c>
      <c r="D11" s="563"/>
      <c r="E11" s="563"/>
      <c r="F11" s="563"/>
      <c r="G11" s="563"/>
      <c r="H11" s="563"/>
    </row>
    <row r="12" spans="1:10" x14ac:dyDescent="0.2">
      <c r="A12" s="563"/>
      <c r="B12" s="563"/>
      <c r="C12" s="563"/>
      <c r="D12" s="563"/>
      <c r="E12" s="563"/>
      <c r="F12" s="563"/>
      <c r="G12" s="563"/>
      <c r="H12" s="563"/>
    </row>
    <row r="13" spans="1:10" x14ac:dyDescent="0.2">
      <c r="A13" s="563"/>
      <c r="B13" s="563" t="s">
        <v>780</v>
      </c>
      <c r="C13" s="563"/>
      <c r="D13" s="563"/>
      <c r="E13" s="563"/>
      <c r="F13" s="563"/>
      <c r="G13" s="563"/>
      <c r="H13" s="563"/>
    </row>
    <row r="14" spans="1:10" x14ac:dyDescent="0.2">
      <c r="A14" s="563"/>
      <c r="B14" s="563"/>
      <c r="C14" s="564"/>
      <c r="D14" s="563"/>
      <c r="E14" s="563"/>
      <c r="F14" s="563"/>
      <c r="G14" s="563"/>
      <c r="H14" s="563"/>
    </row>
    <row r="15" spans="1:10" x14ac:dyDescent="0.2">
      <c r="A15" s="563"/>
      <c r="B15" s="567" t="s">
        <v>779</v>
      </c>
      <c r="C15" s="567"/>
      <c r="D15" s="563"/>
      <c r="E15" s="563"/>
      <c r="F15" s="563"/>
      <c r="G15" s="563"/>
      <c r="H15" s="563"/>
    </row>
    <row r="16" spans="1:10" x14ac:dyDescent="0.2">
      <c r="A16" s="563"/>
      <c r="B16" s="563" t="s">
        <v>908</v>
      </c>
      <c r="C16" s="566">
        <v>400000</v>
      </c>
      <c r="D16" s="563"/>
      <c r="E16" s="563"/>
      <c r="F16" s="563"/>
      <c r="G16" s="563"/>
      <c r="H16" s="563"/>
    </row>
    <row r="17" spans="1:8" x14ac:dyDescent="0.2">
      <c r="A17" s="563"/>
      <c r="B17" s="563" t="s">
        <v>909</v>
      </c>
      <c r="C17" s="566">
        <v>400000</v>
      </c>
      <c r="D17" s="563"/>
      <c r="E17" s="563"/>
      <c r="F17" s="563"/>
      <c r="G17" s="563"/>
      <c r="H17" s="563"/>
    </row>
    <row r="18" spans="1:8" x14ac:dyDescent="0.2">
      <c r="A18" s="563"/>
      <c r="B18" s="563" t="s">
        <v>910</v>
      </c>
      <c r="C18" s="566">
        <v>400000</v>
      </c>
      <c r="D18" s="563"/>
      <c r="E18" s="563"/>
      <c r="F18" s="563"/>
      <c r="G18" s="563"/>
      <c r="H18" s="563"/>
    </row>
    <row r="19" spans="1:8" x14ac:dyDescent="0.2">
      <c r="A19" s="563"/>
      <c r="B19" s="563" t="s">
        <v>911</v>
      </c>
      <c r="C19" s="566">
        <v>400000</v>
      </c>
      <c r="D19" s="563"/>
      <c r="E19" s="563"/>
      <c r="F19" s="563"/>
      <c r="G19" s="563"/>
      <c r="H19" s="563"/>
    </row>
    <row r="20" spans="1:8" x14ac:dyDescent="0.2">
      <c r="A20" s="563"/>
      <c r="B20" s="563" t="s">
        <v>912</v>
      </c>
      <c r="C20" s="566">
        <v>400000</v>
      </c>
      <c r="D20" s="563"/>
      <c r="E20" s="563"/>
      <c r="F20" s="563"/>
      <c r="G20" s="563"/>
      <c r="H20" s="563"/>
    </row>
    <row r="21" spans="1:8" x14ac:dyDescent="0.2">
      <c r="A21" s="563"/>
      <c r="B21" s="563" t="s">
        <v>913</v>
      </c>
      <c r="C21" s="566">
        <v>400000</v>
      </c>
      <c r="D21" s="563"/>
      <c r="E21" s="563"/>
      <c r="F21" s="563"/>
      <c r="G21" s="563"/>
      <c r="H21" s="563"/>
    </row>
    <row r="22" spans="1:8" x14ac:dyDescent="0.2">
      <c r="A22" s="563"/>
      <c r="B22" s="563" t="s">
        <v>814</v>
      </c>
      <c r="C22" s="566">
        <v>400000</v>
      </c>
      <c r="D22" s="563"/>
      <c r="E22" s="563"/>
      <c r="F22" s="563"/>
      <c r="G22" s="563"/>
      <c r="H22" s="563"/>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80" zoomScaleNormal="80" workbookViewId="0">
      <selection activeCell="A21" sqref="A21"/>
    </sheetView>
  </sheetViews>
  <sheetFormatPr defaultRowHeight="12.75" x14ac:dyDescent="0.2"/>
  <cols>
    <col min="1" max="1" width="83.7109375" style="485" customWidth="1"/>
    <col min="2" max="3" width="17.7109375" style="485" customWidth="1"/>
    <col min="4" max="4" width="10.7109375" style="485" customWidth="1"/>
    <col min="5" max="5" width="10.28515625" style="485" customWidth="1"/>
    <col min="6" max="6" width="7.7109375" style="485" customWidth="1"/>
    <col min="7" max="16384" width="9.140625" style="485"/>
  </cols>
  <sheetData>
    <row r="1" spans="1:6" ht="21" thickBot="1" x14ac:dyDescent="0.25">
      <c r="A1" s="713" t="s">
        <v>923</v>
      </c>
      <c r="B1" s="714"/>
      <c r="C1" s="495"/>
      <c r="D1" s="494" t="s">
        <v>200</v>
      </c>
      <c r="E1" s="494"/>
      <c r="F1" s="493" t="s">
        <v>130</v>
      </c>
    </row>
    <row r="2" spans="1:6" ht="12.75" customHeight="1" thickBot="1" x14ac:dyDescent="0.25"/>
    <row r="3" spans="1:6" ht="13.5" thickBot="1" x14ac:dyDescent="0.25">
      <c r="A3" s="149" t="s">
        <v>136</v>
      </c>
      <c r="B3" s="388" t="s">
        <v>364</v>
      </c>
      <c r="C3" s="388"/>
      <c r="D3" s="388"/>
      <c r="E3" s="149"/>
    </row>
    <row r="4" spans="1:6" x14ac:dyDescent="0.2">
      <c r="A4" s="175"/>
      <c r="B4" s="175"/>
      <c r="C4" s="175"/>
      <c r="D4" s="175"/>
      <c r="E4" s="481"/>
    </row>
    <row r="5" spans="1:6" ht="13.5" thickBot="1" x14ac:dyDescent="0.25">
      <c r="A5" s="175" t="s">
        <v>129</v>
      </c>
      <c r="B5" s="479" t="s">
        <v>62</v>
      </c>
      <c r="C5" s="479"/>
      <c r="D5" s="175"/>
      <c r="E5" s="153"/>
    </row>
    <row r="6" spans="1:6" x14ac:dyDescent="0.2">
      <c r="A6" s="481" t="s">
        <v>462</v>
      </c>
      <c r="B6" s="492">
        <v>87180</v>
      </c>
      <c r="C6" s="476"/>
      <c r="D6" s="475"/>
      <c r="E6" s="153"/>
    </row>
    <row r="7" spans="1:6" x14ac:dyDescent="0.2">
      <c r="A7" s="481"/>
      <c r="B7" s="475"/>
      <c r="C7" s="475"/>
      <c r="D7" s="481"/>
      <c r="E7" s="153"/>
    </row>
    <row r="8" spans="1:6" x14ac:dyDescent="0.2">
      <c r="A8" s="481" t="s">
        <v>464</v>
      </c>
      <c r="B8" s="491">
        <v>54430</v>
      </c>
      <c r="C8" s="475"/>
      <c r="D8" s="175"/>
      <c r="E8" s="153"/>
    </row>
    <row r="9" spans="1:6" x14ac:dyDescent="0.2">
      <c r="A9" s="175"/>
      <c r="B9" s="475"/>
      <c r="C9" s="475"/>
      <c r="D9" s="175"/>
      <c r="E9" s="153"/>
    </row>
    <row r="10" spans="1:6" x14ac:dyDescent="0.2">
      <c r="A10" s="481" t="s">
        <v>63</v>
      </c>
      <c r="B10" s="491">
        <v>9080</v>
      </c>
      <c r="C10" s="475"/>
      <c r="D10" s="481"/>
      <c r="E10" s="153"/>
    </row>
    <row r="11" spans="1:6" x14ac:dyDescent="0.2">
      <c r="A11" s="175"/>
      <c r="B11" s="475"/>
      <c r="C11" s="475"/>
      <c r="D11" s="481"/>
      <c r="E11" s="153"/>
    </row>
    <row r="12" spans="1:6" x14ac:dyDescent="0.2">
      <c r="A12" s="481" t="s">
        <v>465</v>
      </c>
      <c r="B12" s="491">
        <v>16150</v>
      </c>
      <c r="C12" s="475"/>
      <c r="D12" s="481"/>
      <c r="E12" s="153"/>
    </row>
    <row r="13" spans="1:6" x14ac:dyDescent="0.2">
      <c r="A13" s="175" t="s">
        <v>466</v>
      </c>
      <c r="B13" s="491">
        <v>16150</v>
      </c>
      <c r="C13" s="475"/>
      <c r="D13" s="481"/>
      <c r="E13" s="153"/>
    </row>
    <row r="14" spans="1:6" x14ac:dyDescent="0.2">
      <c r="A14" s="175"/>
      <c r="B14" s="475"/>
      <c r="C14" s="475"/>
      <c r="D14" s="481"/>
      <c r="E14" s="153"/>
    </row>
    <row r="15" spans="1:6" x14ac:dyDescent="0.2">
      <c r="A15" s="175" t="s">
        <v>467</v>
      </c>
      <c r="B15" s="491">
        <v>7460</v>
      </c>
      <c r="C15" s="475"/>
      <c r="D15" s="481"/>
      <c r="E15" s="153"/>
    </row>
    <row r="16" spans="1:6" x14ac:dyDescent="0.2">
      <c r="A16" s="175"/>
      <c r="B16" s="475"/>
      <c r="C16" s="475"/>
      <c r="D16" s="481"/>
      <c r="E16" s="153"/>
    </row>
    <row r="17" spans="1:5" x14ac:dyDescent="0.2">
      <c r="A17" s="175" t="s">
        <v>85</v>
      </c>
      <c r="B17" s="491">
        <v>32130</v>
      </c>
      <c r="C17" s="475"/>
      <c r="D17" s="481"/>
      <c r="E17" s="153"/>
    </row>
    <row r="18" spans="1:5" x14ac:dyDescent="0.2">
      <c r="A18" s="175"/>
      <c r="B18" s="475"/>
      <c r="C18" s="475"/>
      <c r="D18" s="481"/>
      <c r="E18" s="153"/>
    </row>
    <row r="19" spans="1:5" x14ac:dyDescent="0.2">
      <c r="A19" s="462" t="s">
        <v>205</v>
      </c>
      <c r="B19" s="175"/>
      <c r="C19" s="175"/>
      <c r="D19" s="175"/>
      <c r="E19" s="153"/>
    </row>
    <row r="20" spans="1:5" x14ac:dyDescent="0.2">
      <c r="A20" s="462" t="s">
        <v>390</v>
      </c>
      <c r="B20" s="487">
        <v>502393</v>
      </c>
      <c r="C20" s="473"/>
      <c r="D20" s="473"/>
      <c r="E20" s="175"/>
    </row>
    <row r="21" spans="1:5" x14ac:dyDescent="0.2">
      <c r="A21" s="153" t="s">
        <v>1111</v>
      </c>
      <c r="B21" s="473"/>
      <c r="C21" s="473"/>
      <c r="D21" s="473"/>
      <c r="E21" s="175"/>
    </row>
    <row r="22" spans="1:5" x14ac:dyDescent="0.2">
      <c r="A22" s="414"/>
      <c r="B22" s="473"/>
      <c r="C22" s="473"/>
      <c r="D22" s="473"/>
      <c r="E22" s="175"/>
    </row>
    <row r="23" spans="1:5" x14ac:dyDescent="0.2">
      <c r="A23" s="175" t="s">
        <v>128</v>
      </c>
      <c r="B23" s="473"/>
      <c r="C23" s="473"/>
      <c r="D23" s="473"/>
      <c r="E23" s="175"/>
    </row>
    <row r="24" spans="1:5" ht="13.5" thickBot="1" x14ac:dyDescent="0.25">
      <c r="A24" s="175"/>
      <c r="B24" s="473"/>
      <c r="C24" s="473"/>
      <c r="D24" s="473"/>
      <c r="E24" s="175"/>
    </row>
    <row r="25" spans="1:5" ht="13.5" thickBot="1" x14ac:dyDescent="0.25">
      <c r="A25" s="149" t="s">
        <v>386</v>
      </c>
      <c r="B25" s="388" t="s">
        <v>387</v>
      </c>
      <c r="C25" s="388"/>
      <c r="D25" s="388"/>
      <c r="E25" s="149"/>
    </row>
    <row r="26" spans="1:5" ht="12.75" customHeight="1" x14ac:dyDescent="0.2">
      <c r="A26" s="175"/>
      <c r="B26" s="175"/>
      <c r="C26" s="175"/>
      <c r="D26" s="175"/>
      <c r="E26" s="175"/>
    </row>
    <row r="27" spans="1:5" ht="39" x14ac:dyDescent="0.25">
      <c r="A27" s="472"/>
      <c r="B27" s="490" t="s">
        <v>495</v>
      </c>
      <c r="C27" s="490" t="s">
        <v>496</v>
      </c>
      <c r="D27" s="471" t="s">
        <v>219</v>
      </c>
      <c r="E27" s="471"/>
    </row>
    <row r="28" spans="1:5" x14ac:dyDescent="0.2">
      <c r="A28" s="414" t="s">
        <v>775</v>
      </c>
      <c r="B28" s="489">
        <v>1504</v>
      </c>
      <c r="C28" s="488">
        <v>648</v>
      </c>
      <c r="D28" s="468">
        <v>374</v>
      </c>
      <c r="E28" s="414"/>
    </row>
    <row r="29" spans="1:5" x14ac:dyDescent="0.2">
      <c r="A29" s="414" t="s">
        <v>64</v>
      </c>
      <c r="B29" s="487">
        <v>1801</v>
      </c>
      <c r="C29" s="487">
        <v>1801</v>
      </c>
      <c r="D29" s="467">
        <v>753</v>
      </c>
    </row>
    <row r="30" spans="1:5" x14ac:dyDescent="0.2">
      <c r="A30" s="414" t="s">
        <v>65</v>
      </c>
      <c r="B30" s="487">
        <v>1801</v>
      </c>
      <c r="C30" s="487">
        <v>1801</v>
      </c>
      <c r="D30" s="467">
        <v>753</v>
      </c>
    </row>
    <row r="31" spans="1:5" x14ac:dyDescent="0.2">
      <c r="A31" s="153"/>
      <c r="B31" s="414"/>
      <c r="C31" s="414"/>
      <c r="D31" s="414"/>
      <c r="E31" s="414"/>
    </row>
    <row r="32" spans="1:5" x14ac:dyDescent="0.2">
      <c r="A32" s="414" t="s">
        <v>288</v>
      </c>
      <c r="B32" s="414"/>
      <c r="C32" s="414"/>
      <c r="D32" s="414"/>
      <c r="E32" s="414"/>
    </row>
    <row r="33" spans="1:5" x14ac:dyDescent="0.2">
      <c r="A33" s="414" t="s">
        <v>287</v>
      </c>
      <c r="B33" s="414"/>
      <c r="C33" s="414"/>
      <c r="D33" s="414"/>
      <c r="E33" s="414"/>
    </row>
    <row r="34" spans="1:5" x14ac:dyDescent="0.2">
      <c r="A34" s="414"/>
      <c r="B34" s="464"/>
      <c r="C34" s="464"/>
      <c r="D34" s="414"/>
      <c r="E34" s="414"/>
    </row>
    <row r="35" spans="1:5" x14ac:dyDescent="0.2">
      <c r="A35" s="414"/>
      <c r="B35" s="464"/>
      <c r="C35" s="464"/>
      <c r="D35" s="414"/>
      <c r="E35" s="414"/>
    </row>
    <row r="36" spans="1:5" x14ac:dyDescent="0.2">
      <c r="A36" s="414"/>
      <c r="B36" s="464"/>
      <c r="C36" s="464"/>
      <c r="D36" s="414"/>
      <c r="E36" s="414"/>
    </row>
    <row r="37" spans="1:5" ht="13.5" thickBot="1" x14ac:dyDescent="0.25">
      <c r="A37" s="414"/>
      <c r="B37" s="464"/>
      <c r="C37" s="464"/>
      <c r="D37" s="414"/>
      <c r="E37" s="414"/>
    </row>
    <row r="38" spans="1:5" ht="13.5" thickBot="1" x14ac:dyDescent="0.25">
      <c r="A38" s="149" t="s">
        <v>388</v>
      </c>
      <c r="B38" s="388" t="s">
        <v>389</v>
      </c>
      <c r="C38" s="388"/>
      <c r="D38" s="388"/>
      <c r="E38" s="149"/>
    </row>
    <row r="39" spans="1:5" x14ac:dyDescent="0.2">
      <c r="A39" s="414"/>
      <c r="B39" s="464"/>
      <c r="C39" s="464"/>
      <c r="D39" s="414"/>
      <c r="E39" s="414"/>
    </row>
    <row r="40" spans="1:5" x14ac:dyDescent="0.2">
      <c r="A40" s="459" t="s">
        <v>271</v>
      </c>
      <c r="B40" s="175"/>
      <c r="C40" s="175"/>
      <c r="D40" s="175"/>
      <c r="E40" s="175"/>
    </row>
    <row r="41" spans="1:5" x14ac:dyDescent="0.2">
      <c r="A41" s="175" t="s">
        <v>217</v>
      </c>
      <c r="B41" s="414"/>
      <c r="D41" s="414"/>
      <c r="E41" s="414"/>
    </row>
    <row r="42" spans="1:5" x14ac:dyDescent="0.2">
      <c r="A42" s="175" t="s">
        <v>218</v>
      </c>
      <c r="B42" s="175"/>
      <c r="D42" s="175"/>
      <c r="E42" s="175"/>
    </row>
    <row r="43" spans="1:5" x14ac:dyDescent="0.2">
      <c r="A43" s="175"/>
      <c r="B43" s="175"/>
      <c r="D43" s="175"/>
      <c r="E43" s="175"/>
    </row>
    <row r="44" spans="1:5" x14ac:dyDescent="0.2">
      <c r="A44" s="481" t="s">
        <v>1112</v>
      </c>
      <c r="B44" s="175"/>
      <c r="D44" s="175"/>
      <c r="E44" s="460"/>
    </row>
    <row r="45" spans="1:5" x14ac:dyDescent="0.2">
      <c r="A45" s="478" t="s">
        <v>1113</v>
      </c>
      <c r="B45" s="175"/>
      <c r="D45" s="175"/>
      <c r="E45" s="486"/>
    </row>
    <row r="46" spans="1:5" x14ac:dyDescent="0.2">
      <c r="A46" s="175"/>
      <c r="B46" s="175"/>
      <c r="D46" s="175"/>
      <c r="E46" s="460"/>
    </row>
    <row r="47" spans="1:5" x14ac:dyDescent="0.2">
      <c r="A47" s="481" t="s">
        <v>1114</v>
      </c>
      <c r="B47" s="414"/>
      <c r="D47" s="414"/>
      <c r="E47" s="175"/>
    </row>
    <row r="48" spans="1:5" x14ac:dyDescent="0.2">
      <c r="A48" s="478" t="s">
        <v>1115</v>
      </c>
      <c r="B48" s="175"/>
      <c r="D48" s="175"/>
      <c r="E48" s="175"/>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scale="7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enableFormatConditionsCalculation="0"/>
  <dimension ref="A1:J23"/>
  <sheetViews>
    <sheetView zoomScale="80" zoomScaleNormal="80" workbookViewId="0">
      <selection activeCell="A2" sqref="A2"/>
    </sheetView>
  </sheetViews>
  <sheetFormatPr defaultRowHeight="12.75" x14ac:dyDescent="0.2"/>
  <cols>
    <col min="1" max="1" width="36.7109375" bestFit="1" customWidth="1"/>
    <col min="5" max="5" width="12.7109375" customWidth="1"/>
  </cols>
  <sheetData>
    <row r="1" spans="1:10" ht="21" thickBot="1" x14ac:dyDescent="0.25">
      <c r="A1" s="705" t="s">
        <v>923</v>
      </c>
      <c r="B1" s="706"/>
      <c r="C1" s="5"/>
      <c r="D1" s="11" t="s">
        <v>200</v>
      </c>
      <c r="E1" s="11"/>
      <c r="F1" s="12" t="s">
        <v>130</v>
      </c>
      <c r="G1" s="1"/>
      <c r="H1" s="1"/>
      <c r="I1" s="1"/>
      <c r="J1" s="1"/>
    </row>
    <row r="2" spans="1:10" ht="13.5" thickBot="1" x14ac:dyDescent="0.25"/>
    <row r="3" spans="1:10" ht="13.5" thickBot="1" x14ac:dyDescent="0.25">
      <c r="A3" s="645" t="s">
        <v>229</v>
      </c>
      <c r="B3" s="645"/>
      <c r="C3" s="645"/>
      <c r="D3" s="645" t="s">
        <v>230</v>
      </c>
      <c r="E3" s="645"/>
      <c r="F3" s="645"/>
      <c r="G3" s="645"/>
      <c r="H3" s="645"/>
      <c r="I3" s="645"/>
    </row>
    <row r="4" spans="1:10" x14ac:dyDescent="0.2">
      <c r="A4" s="646"/>
      <c r="B4" s="647"/>
      <c r="C4" s="647"/>
      <c r="D4" s="647"/>
      <c r="E4" s="647"/>
      <c r="F4" s="647"/>
      <c r="G4" s="647"/>
      <c r="H4" s="647"/>
      <c r="I4" s="648"/>
    </row>
    <row r="5" spans="1:10" x14ac:dyDescent="0.2">
      <c r="A5" s="649"/>
      <c r="B5" s="650"/>
      <c r="C5" s="650"/>
      <c r="D5" s="650"/>
      <c r="E5" s="650"/>
      <c r="F5" s="650"/>
      <c r="G5" s="650"/>
      <c r="H5" s="650"/>
      <c r="I5" s="651"/>
    </row>
    <row r="6" spans="1:10" x14ac:dyDescent="0.2">
      <c r="A6" s="649"/>
      <c r="B6" s="652" t="s">
        <v>231</v>
      </c>
      <c r="C6" s="652"/>
      <c r="D6" s="652"/>
      <c r="E6" s="652"/>
      <c r="F6" s="652"/>
      <c r="G6" s="652"/>
      <c r="H6" s="652"/>
      <c r="I6" s="653"/>
    </row>
    <row r="7" spans="1:10" x14ac:dyDescent="0.2">
      <c r="A7" s="649"/>
      <c r="B7" s="652" t="s">
        <v>232</v>
      </c>
      <c r="C7" s="652"/>
      <c r="D7" s="652"/>
      <c r="E7" s="652"/>
      <c r="F7" s="652"/>
      <c r="G7" s="652"/>
      <c r="H7" s="652"/>
      <c r="I7" s="653"/>
    </row>
    <row r="8" spans="1:10" x14ac:dyDescent="0.2">
      <c r="A8" s="649"/>
      <c r="B8" s="652"/>
      <c r="C8" s="652"/>
      <c r="D8" s="652"/>
      <c r="E8" s="652"/>
      <c r="F8" s="652"/>
      <c r="G8" s="652"/>
      <c r="H8" s="652"/>
      <c r="I8" s="653"/>
    </row>
    <row r="9" spans="1:10" x14ac:dyDescent="0.2">
      <c r="A9" s="649"/>
      <c r="B9" s="483" t="s">
        <v>884</v>
      </c>
      <c r="C9" s="482"/>
      <c r="D9" s="482"/>
      <c r="E9" s="482"/>
      <c r="F9" s="482"/>
      <c r="G9" s="482"/>
      <c r="H9" s="652"/>
      <c r="I9" s="653"/>
    </row>
    <row r="10" spans="1:10" x14ac:dyDescent="0.2">
      <c r="A10" s="649"/>
      <c r="B10" s="482"/>
      <c r="C10" s="482"/>
      <c r="D10" s="482"/>
      <c r="E10" s="482"/>
      <c r="F10" s="482"/>
      <c r="G10" s="482"/>
      <c r="H10" s="652"/>
      <c r="I10" s="653"/>
    </row>
    <row r="11" spans="1:10" x14ac:dyDescent="0.2">
      <c r="A11" s="649"/>
      <c r="B11" s="482"/>
      <c r="C11" s="482" t="s">
        <v>489</v>
      </c>
      <c r="D11" s="482"/>
      <c r="E11" s="482"/>
      <c r="F11" s="482"/>
      <c r="G11" s="482"/>
      <c r="H11" s="652"/>
      <c r="I11" s="653"/>
    </row>
    <row r="12" spans="1:10" x14ac:dyDescent="0.2">
      <c r="A12" s="649"/>
      <c r="B12" s="482"/>
      <c r="C12" s="482"/>
      <c r="D12" s="482"/>
      <c r="E12" s="482"/>
      <c r="F12" s="482"/>
      <c r="G12" s="482"/>
      <c r="H12" s="652"/>
      <c r="I12" s="653"/>
    </row>
    <row r="13" spans="1:10" x14ac:dyDescent="0.2">
      <c r="A13" s="649"/>
      <c r="B13" s="482"/>
      <c r="C13" s="483" t="s">
        <v>233</v>
      </c>
      <c r="D13" s="482"/>
      <c r="E13" s="482"/>
      <c r="F13" s="482"/>
      <c r="G13" s="482"/>
      <c r="H13" s="652"/>
      <c r="I13" s="653"/>
    </row>
    <row r="14" spans="1:10" x14ac:dyDescent="0.2">
      <c r="A14" s="649"/>
      <c r="B14" s="482"/>
      <c r="C14" s="483" t="s">
        <v>1116</v>
      </c>
      <c r="D14" s="482"/>
      <c r="E14" s="482"/>
      <c r="F14" s="482"/>
      <c r="G14" s="482"/>
      <c r="H14" s="652"/>
      <c r="I14" s="653"/>
    </row>
    <row r="15" spans="1:10" x14ac:dyDescent="0.2">
      <c r="A15" s="649"/>
      <c r="B15" s="482"/>
      <c r="C15" s="482"/>
      <c r="D15" s="482"/>
      <c r="E15" s="482"/>
      <c r="F15" s="482"/>
      <c r="G15" s="482"/>
      <c r="H15" s="652"/>
      <c r="I15" s="653"/>
    </row>
    <row r="16" spans="1:10" x14ac:dyDescent="0.2">
      <c r="A16" s="649"/>
      <c r="B16" s="482"/>
      <c r="C16" s="482" t="s">
        <v>234</v>
      </c>
      <c r="D16" s="482"/>
      <c r="E16" s="482"/>
      <c r="F16" s="482"/>
      <c r="G16" s="482"/>
      <c r="H16" s="652"/>
      <c r="I16" s="653"/>
    </row>
    <row r="17" spans="1:9" x14ac:dyDescent="0.2">
      <c r="A17" s="649"/>
      <c r="B17" s="482"/>
      <c r="C17" s="483" t="s">
        <v>1117</v>
      </c>
      <c r="D17" s="482"/>
      <c r="E17" s="482"/>
      <c r="F17" s="482"/>
      <c r="G17" s="482"/>
      <c r="H17" s="652"/>
      <c r="I17" s="653"/>
    </row>
    <row r="18" spans="1:9" x14ac:dyDescent="0.2">
      <c r="A18" s="649"/>
      <c r="B18" s="650"/>
      <c r="C18" s="650"/>
      <c r="D18" s="650"/>
      <c r="E18" s="650"/>
      <c r="F18" s="650"/>
      <c r="G18" s="650"/>
      <c r="H18" s="650"/>
      <c r="I18" s="651"/>
    </row>
    <row r="19" spans="1:9" x14ac:dyDescent="0.2">
      <c r="A19" s="654"/>
      <c r="B19" s="655"/>
      <c r="C19" s="655"/>
      <c r="D19" s="656" t="s">
        <v>228</v>
      </c>
      <c r="E19" s="655"/>
      <c r="F19" s="655"/>
      <c r="G19" s="655"/>
      <c r="H19" s="655"/>
      <c r="I19" s="657"/>
    </row>
    <row r="20" spans="1:9" x14ac:dyDescent="0.2">
      <c r="A20" s="658" t="s">
        <v>382</v>
      </c>
      <c r="B20" s="659"/>
      <c r="C20" s="659"/>
      <c r="D20" s="659"/>
      <c r="E20" s="659"/>
      <c r="F20" s="659"/>
      <c r="G20" s="659"/>
      <c r="H20" s="659"/>
      <c r="I20" s="660"/>
    </row>
    <row r="21" spans="1:9" x14ac:dyDescent="0.2">
      <c r="A21" s="661" t="s">
        <v>883</v>
      </c>
      <c r="B21" s="659"/>
      <c r="C21" s="659"/>
      <c r="D21" s="659">
        <v>753</v>
      </c>
      <c r="E21" s="659"/>
      <c r="F21" s="659"/>
      <c r="G21" s="659"/>
      <c r="H21" s="659"/>
      <c r="I21" s="660"/>
    </row>
    <row r="22" spans="1:9" x14ac:dyDescent="0.2">
      <c r="A22" s="662" t="s">
        <v>383</v>
      </c>
      <c r="B22" s="659"/>
      <c r="C22" s="659"/>
      <c r="D22" s="663">
        <v>1801</v>
      </c>
      <c r="E22" s="659"/>
      <c r="F22" s="659"/>
      <c r="G22" s="659"/>
      <c r="H22" s="659"/>
      <c r="I22" s="660"/>
    </row>
    <row r="23" spans="1:9" x14ac:dyDescent="0.2">
      <c r="A23" s="664"/>
      <c r="B23" s="665"/>
      <c r="C23" s="665"/>
      <c r="D23" s="665"/>
      <c r="E23" s="665"/>
      <c r="F23" s="665"/>
      <c r="G23" s="665"/>
      <c r="H23" s="665"/>
      <c r="I23" s="666"/>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A2" sqref="A2"/>
    </sheetView>
  </sheetViews>
  <sheetFormatPr defaultRowHeight="12.75" x14ac:dyDescent="0.2"/>
  <cols>
    <col min="1" max="1" width="32.7109375" bestFit="1" customWidth="1"/>
    <col min="2" max="2" width="18" customWidth="1"/>
    <col min="4" max="4" width="24.28515625" bestFit="1" customWidth="1"/>
    <col min="5" max="5" width="18" customWidth="1"/>
  </cols>
  <sheetData>
    <row r="1" spans="1:10" ht="21" thickBot="1" x14ac:dyDescent="0.25">
      <c r="A1" s="705" t="s">
        <v>923</v>
      </c>
      <c r="B1" s="706"/>
      <c r="C1" s="5"/>
      <c r="D1" s="11" t="s">
        <v>200</v>
      </c>
      <c r="E1" s="11"/>
      <c r="F1" s="12" t="s">
        <v>130</v>
      </c>
      <c r="G1" s="1"/>
      <c r="H1" s="1"/>
      <c r="I1" s="1"/>
      <c r="J1" s="1"/>
    </row>
    <row r="2" spans="1:10" ht="13.5" thickBot="1" x14ac:dyDescent="0.25"/>
    <row r="3" spans="1:10" x14ac:dyDescent="0.2">
      <c r="A3" s="667" t="s">
        <v>553</v>
      </c>
      <c r="B3" s="668" t="s">
        <v>552</v>
      </c>
      <c r="C3" s="668"/>
      <c r="D3" s="668"/>
      <c r="E3" s="667"/>
      <c r="F3" s="669"/>
    </row>
    <row r="4" spans="1:10" x14ac:dyDescent="0.2">
      <c r="A4" s="670"/>
      <c r="B4" s="670"/>
      <c r="C4" s="670"/>
      <c r="D4" s="670"/>
      <c r="E4" s="670"/>
      <c r="F4" s="670"/>
    </row>
    <row r="5" spans="1:10" x14ac:dyDescent="0.2">
      <c r="A5" s="669"/>
      <c r="B5" s="671"/>
      <c r="C5" s="671"/>
      <c r="D5" s="671"/>
      <c r="E5" s="671"/>
      <c r="F5" s="671"/>
    </row>
    <row r="6" spans="1:10" x14ac:dyDescent="0.2">
      <c r="A6" s="669"/>
      <c r="B6" s="672" t="s">
        <v>556</v>
      </c>
      <c r="C6" s="672"/>
      <c r="D6" s="673"/>
      <c r="E6" s="672" t="s">
        <v>557</v>
      </c>
      <c r="F6" s="672"/>
    </row>
    <row r="7" spans="1:10" x14ac:dyDescent="0.2">
      <c r="A7" s="674"/>
      <c r="B7" s="675"/>
      <c r="C7" s="676" t="s">
        <v>400</v>
      </c>
      <c r="D7" s="675"/>
      <c r="E7" s="675"/>
      <c r="F7" s="676" t="s">
        <v>400</v>
      </c>
    </row>
    <row r="8" spans="1:10" x14ac:dyDescent="0.2">
      <c r="A8" s="677" t="s">
        <v>555</v>
      </c>
      <c r="B8" s="673"/>
      <c r="C8" s="678">
        <v>94830</v>
      </c>
      <c r="D8" s="677" t="s">
        <v>555</v>
      </c>
      <c r="E8" s="673"/>
      <c r="F8" s="678">
        <f>+C8*D14</f>
        <v>103364.70000000001</v>
      </c>
    </row>
    <row r="9" spans="1:10" x14ac:dyDescent="0.2">
      <c r="A9" s="670"/>
      <c r="B9" s="670"/>
      <c r="C9" s="670"/>
      <c r="D9" s="670"/>
      <c r="E9" s="670"/>
      <c r="F9" s="670"/>
    </row>
    <row r="10" spans="1:10" x14ac:dyDescent="0.2">
      <c r="A10" s="670"/>
      <c r="B10" s="670"/>
      <c r="C10" s="670"/>
      <c r="D10" s="670"/>
      <c r="E10" s="670"/>
      <c r="F10" s="670"/>
    </row>
    <row r="11" spans="1:10" x14ac:dyDescent="0.2">
      <c r="A11" s="679"/>
      <c r="B11" s="671"/>
      <c r="C11" s="680"/>
      <c r="D11" s="671"/>
      <c r="E11" s="671"/>
      <c r="F11" s="680"/>
    </row>
    <row r="12" spans="1:10" x14ac:dyDescent="0.2">
      <c r="A12" s="677"/>
      <c r="B12" s="673"/>
      <c r="C12" s="681"/>
      <c r="D12" s="682" t="s">
        <v>558</v>
      </c>
      <c r="E12" s="671"/>
      <c r="F12" s="663"/>
    </row>
    <row r="13" spans="1:10" x14ac:dyDescent="0.2">
      <c r="A13" s="675" t="s">
        <v>559</v>
      </c>
      <c r="B13" s="676"/>
      <c r="C13" s="671"/>
      <c r="D13" s="683">
        <v>0.09</v>
      </c>
      <c r="E13" s="671"/>
      <c r="F13" s="680"/>
    </row>
    <row r="14" spans="1:10" ht="13.5" customHeight="1" x14ac:dyDescent="0.2">
      <c r="A14" s="673" t="s">
        <v>560</v>
      </c>
      <c r="B14" s="678"/>
      <c r="C14" s="677"/>
      <c r="D14" s="684">
        <v>1.0900000000000001</v>
      </c>
      <c r="E14" s="671"/>
      <c r="F14" s="663"/>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80" zoomScaleNormal="80" workbookViewId="0">
      <selection activeCell="A18" sqref="A18"/>
    </sheetView>
  </sheetViews>
  <sheetFormatPr defaultRowHeight="12.75" x14ac:dyDescent="0.2"/>
  <cols>
    <col min="1" max="1" width="32.7109375" style="455" bestFit="1" customWidth="1"/>
    <col min="2" max="2" width="18" style="455" customWidth="1"/>
    <col min="3" max="3" width="9.140625" style="455"/>
    <col min="4" max="4" width="24.28515625" style="455" bestFit="1" customWidth="1"/>
    <col min="5" max="5" width="18" style="455" customWidth="1"/>
    <col min="6" max="16384" width="9.140625" style="455"/>
  </cols>
  <sheetData>
    <row r="1" spans="1:6" ht="21" thickBot="1" x14ac:dyDescent="0.25">
      <c r="A1" s="705" t="s">
        <v>923</v>
      </c>
      <c r="B1" s="706"/>
      <c r="C1" s="5"/>
      <c r="D1" s="11" t="s">
        <v>200</v>
      </c>
      <c r="E1" s="11"/>
      <c r="F1" s="12" t="s">
        <v>130</v>
      </c>
    </row>
    <row r="3" spans="1:6" ht="13.5" thickBot="1" x14ac:dyDescent="0.25"/>
    <row r="4" spans="1:6" ht="13.5" thickBot="1" x14ac:dyDescent="0.25">
      <c r="A4" s="149" t="s">
        <v>885</v>
      </c>
      <c r="B4" s="388" t="s">
        <v>886</v>
      </c>
      <c r="C4" s="388"/>
      <c r="D4" s="388"/>
      <c r="E4" s="149"/>
      <c r="F4" s="149"/>
    </row>
    <row r="5" spans="1:6" x14ac:dyDescent="0.2">
      <c r="A5" s="175"/>
      <c r="B5" s="175"/>
      <c r="C5" s="175"/>
      <c r="D5" s="175"/>
      <c r="E5" s="481"/>
      <c r="F5" s="509"/>
    </row>
    <row r="6" spans="1:6" ht="25.5" x14ac:dyDescent="0.2">
      <c r="A6" s="420" t="s">
        <v>558</v>
      </c>
      <c r="B6" s="480" t="s">
        <v>887</v>
      </c>
      <c r="C6" s="479"/>
      <c r="D6" s="175"/>
      <c r="E6" s="153"/>
      <c r="F6" s="509"/>
    </row>
    <row r="7" spans="1:6" x14ac:dyDescent="0.2">
      <c r="A7" s="478" t="s">
        <v>888</v>
      </c>
      <c r="B7" s="477">
        <v>83470</v>
      </c>
      <c r="C7" s="476"/>
      <c r="D7" s="475"/>
      <c r="E7" s="153"/>
      <c r="F7" s="509"/>
    </row>
    <row r="8" spans="1:6" x14ac:dyDescent="0.2">
      <c r="A8" s="478" t="s">
        <v>889</v>
      </c>
      <c r="B8" s="474">
        <v>15780</v>
      </c>
      <c r="C8" s="475"/>
      <c r="D8" s="175"/>
      <c r="E8" s="153"/>
      <c r="F8" s="509"/>
    </row>
    <row r="9" spans="1:6" x14ac:dyDescent="0.2">
      <c r="A9" s="478" t="s">
        <v>890</v>
      </c>
      <c r="B9" s="474">
        <v>90680</v>
      </c>
      <c r="C9" s="475"/>
      <c r="D9" s="481"/>
      <c r="E9" s="153"/>
      <c r="F9" s="509"/>
    </row>
    <row r="10" spans="1:6" x14ac:dyDescent="0.2">
      <c r="A10" s="481" t="s">
        <v>1118</v>
      </c>
      <c r="B10" s="474">
        <v>41390</v>
      </c>
      <c r="C10" s="475"/>
      <c r="D10" s="481"/>
      <c r="E10" s="153"/>
      <c r="F10" s="509"/>
    </row>
    <row r="11" spans="1:6" x14ac:dyDescent="0.2">
      <c r="A11" s="481" t="s">
        <v>1119</v>
      </c>
      <c r="B11" s="474">
        <v>15710</v>
      </c>
      <c r="C11" s="475"/>
      <c r="D11" s="481"/>
      <c r="E11" s="153"/>
      <c r="F11" s="509"/>
    </row>
    <row r="12" spans="1:6" x14ac:dyDescent="0.2">
      <c r="A12" s="175"/>
      <c r="B12" s="475"/>
      <c r="C12" s="475"/>
      <c r="D12" s="481"/>
      <c r="E12" s="153"/>
      <c r="F12" s="509"/>
    </row>
    <row r="13" spans="1:6" ht="13.5" customHeight="1" thickBot="1" x14ac:dyDescent="0.25">
      <c r="A13" s="175"/>
      <c r="B13" s="473"/>
      <c r="C13" s="473"/>
      <c r="D13" s="473"/>
      <c r="E13" s="175"/>
      <c r="F13" s="509"/>
    </row>
    <row r="14" spans="1:6" ht="13.5" thickBot="1" x14ac:dyDescent="0.25">
      <c r="A14" s="149" t="s">
        <v>891</v>
      </c>
      <c r="B14" s="388" t="s">
        <v>892</v>
      </c>
      <c r="C14" s="388"/>
      <c r="D14" s="388"/>
      <c r="E14" s="149"/>
      <c r="F14" s="149"/>
    </row>
    <row r="15" spans="1:6" x14ac:dyDescent="0.2">
      <c r="A15" s="175"/>
      <c r="B15" s="175"/>
      <c r="C15" s="175"/>
      <c r="D15" s="175"/>
      <c r="E15" s="175"/>
      <c r="F15" s="509"/>
    </row>
    <row r="16" spans="1:6" ht="15.75" x14ac:dyDescent="0.25">
      <c r="A16" s="472"/>
      <c r="B16" s="480" t="s">
        <v>893</v>
      </c>
      <c r="C16" s="509"/>
      <c r="D16" s="471"/>
      <c r="E16" s="471"/>
      <c r="F16" s="509"/>
    </row>
    <row r="17" spans="1:6" x14ac:dyDescent="0.2">
      <c r="A17" s="470" t="s">
        <v>1120</v>
      </c>
      <c r="B17" s="469">
        <v>3990420</v>
      </c>
      <c r="C17" s="509"/>
      <c r="D17" s="468"/>
      <c r="E17" s="414"/>
      <c r="F17" s="509"/>
    </row>
    <row r="18" spans="1:6" x14ac:dyDescent="0.2">
      <c r="A18" s="470" t="s">
        <v>1121</v>
      </c>
      <c r="B18" s="477">
        <v>1763180</v>
      </c>
      <c r="C18" s="509"/>
      <c r="D18" s="467"/>
      <c r="E18" s="509"/>
      <c r="F18" s="509"/>
    </row>
    <row r="19" spans="1:6" x14ac:dyDescent="0.2">
      <c r="A19" s="466"/>
      <c r="B19" s="465"/>
      <c r="C19" s="464"/>
      <c r="D19" s="414"/>
      <c r="E19" s="414"/>
      <c r="F19" s="509"/>
    </row>
    <row r="20" spans="1:6" ht="13.5" thickBot="1" x14ac:dyDescent="0.25">
      <c r="A20" s="414"/>
      <c r="B20" s="464"/>
      <c r="C20" s="464"/>
      <c r="D20" s="414"/>
      <c r="E20" s="414"/>
      <c r="F20" s="509"/>
    </row>
    <row r="21" spans="1:6" ht="13.5" thickBot="1" x14ac:dyDescent="0.25">
      <c r="A21" s="149" t="s">
        <v>894</v>
      </c>
      <c r="B21" s="388" t="s">
        <v>895</v>
      </c>
      <c r="C21" s="388"/>
      <c r="D21" s="388"/>
      <c r="E21" s="149"/>
      <c r="F21" s="149"/>
    </row>
    <row r="22" spans="1:6" x14ac:dyDescent="0.2">
      <c r="A22" s="414"/>
      <c r="B22" s="464"/>
      <c r="C22" s="464"/>
      <c r="D22" s="414"/>
      <c r="E22" s="414"/>
      <c r="F22" s="509"/>
    </row>
    <row r="23" spans="1:6" x14ac:dyDescent="0.2">
      <c r="A23" s="463" t="s">
        <v>896</v>
      </c>
      <c r="B23" s="470" t="s">
        <v>897</v>
      </c>
      <c r="C23" s="509"/>
      <c r="D23" s="414"/>
      <c r="E23" s="414"/>
      <c r="F23" s="509"/>
    </row>
    <row r="24" spans="1:6" x14ac:dyDescent="0.2">
      <c r="A24" s="456" t="s">
        <v>898</v>
      </c>
      <c r="B24" s="477">
        <v>1504</v>
      </c>
      <c r="C24" s="509"/>
      <c r="D24" s="414"/>
      <c r="E24" s="414"/>
      <c r="F24" s="509"/>
    </row>
    <row r="25" spans="1:6" x14ac:dyDescent="0.2">
      <c r="A25" s="456" t="s">
        <v>899</v>
      </c>
      <c r="B25" s="477">
        <v>648</v>
      </c>
      <c r="C25" s="509"/>
      <c r="D25" s="414"/>
      <c r="E25" s="414"/>
      <c r="F25" s="509"/>
    </row>
    <row r="26" spans="1:6" x14ac:dyDescent="0.2">
      <c r="A26" s="462" t="s">
        <v>883</v>
      </c>
      <c r="B26" s="461">
        <v>373</v>
      </c>
      <c r="C26" s="509"/>
      <c r="D26" s="414"/>
      <c r="E26" s="414"/>
      <c r="F26" s="509"/>
    </row>
    <row r="27" spans="1:6" x14ac:dyDescent="0.2">
      <c r="A27" s="462" t="s">
        <v>900</v>
      </c>
      <c r="B27" s="477">
        <v>1455</v>
      </c>
      <c r="C27" s="509"/>
      <c r="D27" s="509"/>
      <c r="E27" s="509"/>
      <c r="F27" s="509"/>
    </row>
    <row r="28" spans="1:6" x14ac:dyDescent="0.2">
      <c r="A28" s="462" t="s">
        <v>901</v>
      </c>
      <c r="B28" s="461">
        <v>582</v>
      </c>
      <c r="C28" s="509"/>
      <c r="D28" s="509"/>
      <c r="E28" s="509"/>
      <c r="F28" s="509"/>
    </row>
    <row r="29" spans="1:6" ht="13.5" thickBot="1" x14ac:dyDescent="0.25">
      <c r="A29" s="478"/>
      <c r="B29" s="175"/>
      <c r="C29" s="509"/>
      <c r="D29" s="175"/>
      <c r="E29" s="460"/>
      <c r="F29" s="509"/>
    </row>
    <row r="30" spans="1:6" ht="13.5" thickBot="1" x14ac:dyDescent="0.25">
      <c r="A30" s="149" t="s">
        <v>902</v>
      </c>
      <c r="B30" s="388" t="s">
        <v>903</v>
      </c>
      <c r="C30" s="388"/>
      <c r="D30" s="388"/>
      <c r="E30" s="149"/>
      <c r="F30" s="149"/>
    </row>
    <row r="31" spans="1:6" x14ac:dyDescent="0.2">
      <c r="A31" s="414"/>
      <c r="B31" s="464"/>
      <c r="C31" s="464"/>
      <c r="D31" s="414"/>
      <c r="E31" s="414"/>
      <c r="F31" s="509"/>
    </row>
    <row r="32" spans="1:6" x14ac:dyDescent="0.2">
      <c r="A32" s="459" t="s">
        <v>271</v>
      </c>
      <c r="B32" s="175"/>
      <c r="C32" s="175"/>
      <c r="D32" s="175"/>
      <c r="E32" s="175"/>
      <c r="F32" s="509"/>
    </row>
    <row r="33" spans="1:6" x14ac:dyDescent="0.2">
      <c r="A33" s="458" t="s">
        <v>904</v>
      </c>
      <c r="B33" s="457"/>
      <c r="C33" s="509"/>
      <c r="D33" s="414"/>
      <c r="E33" s="414"/>
      <c r="F33" s="509"/>
    </row>
    <row r="34" spans="1:6" ht="12.75" customHeight="1" x14ac:dyDescent="0.2">
      <c r="A34" s="175"/>
      <c r="B34" s="175"/>
      <c r="C34" s="509"/>
      <c r="D34" s="175"/>
      <c r="E34" s="175"/>
      <c r="F34" s="509"/>
    </row>
    <row r="35" spans="1:6" x14ac:dyDescent="0.2">
      <c r="A35" s="484" t="s">
        <v>905</v>
      </c>
      <c r="B35" s="484"/>
      <c r="C35" s="509"/>
      <c r="D35" s="175"/>
      <c r="E35" s="460"/>
      <c r="F35" s="509"/>
    </row>
    <row r="36" spans="1:6" ht="12.75" customHeight="1" x14ac:dyDescent="0.2">
      <c r="A36" s="473"/>
      <c r="B36" s="175"/>
      <c r="C36" s="509"/>
      <c r="D36" s="175"/>
      <c r="E36" s="460"/>
      <c r="F36" s="509"/>
    </row>
    <row r="37" spans="1:6" x14ac:dyDescent="0.2">
      <c r="A37" s="685" t="s">
        <v>1122</v>
      </c>
      <c r="B37" s="484"/>
      <c r="C37" s="509"/>
      <c r="D37" s="175"/>
      <c r="E37" s="460"/>
      <c r="F37" s="509"/>
    </row>
    <row r="38" spans="1:6" x14ac:dyDescent="0.2">
      <c r="A38" s="509"/>
      <c r="B38" s="509"/>
      <c r="C38" s="509"/>
      <c r="D38" s="509"/>
      <c r="E38" s="509"/>
      <c r="F38" s="509"/>
    </row>
    <row r="39" spans="1:6" x14ac:dyDescent="0.2">
      <c r="A39" s="685" t="s">
        <v>1123</v>
      </c>
      <c r="B39" s="509"/>
      <c r="C39" s="509"/>
      <c r="D39" s="509"/>
      <c r="E39" s="509"/>
      <c r="F39" s="509"/>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enableFormatConditionsCalculation="0">
    <pageSetUpPr fitToPage="1"/>
  </sheetPr>
  <dimension ref="A1:I55"/>
  <sheetViews>
    <sheetView zoomScale="80" zoomScaleNormal="80" workbookViewId="0">
      <selection activeCell="A15" sqref="A15"/>
    </sheetView>
  </sheetViews>
  <sheetFormatPr defaultColWidth="9.28515625" defaultRowHeight="12.75" x14ac:dyDescent="0.2"/>
  <cols>
    <col min="1" max="1" width="77.7109375" bestFit="1" customWidth="1"/>
    <col min="2" max="2" width="10.5703125" bestFit="1" customWidth="1"/>
    <col min="3" max="3" width="15.5703125" bestFit="1" customWidth="1"/>
    <col min="4" max="4" width="14.85546875" bestFit="1" customWidth="1"/>
    <col min="5" max="5" width="13.5703125" customWidth="1"/>
    <col min="6" max="6" width="12.28515625" customWidth="1"/>
    <col min="7" max="7" width="17" bestFit="1" customWidth="1"/>
    <col min="8" max="8" width="11.28515625" bestFit="1" customWidth="1"/>
  </cols>
  <sheetData>
    <row r="1" spans="1:9" ht="21" thickBot="1" x14ac:dyDescent="0.25">
      <c r="A1" s="705" t="s">
        <v>923</v>
      </c>
      <c r="B1" s="706"/>
      <c r="C1" s="5"/>
      <c r="D1" s="11" t="s">
        <v>200</v>
      </c>
      <c r="E1" s="12" t="s">
        <v>130</v>
      </c>
      <c r="F1" s="1"/>
      <c r="G1" s="1"/>
      <c r="H1" s="1"/>
      <c r="I1" s="1"/>
    </row>
    <row r="2" spans="1:9" ht="12.75" customHeight="1" x14ac:dyDescent="0.2"/>
    <row r="3" spans="1:9" ht="13.5" thickBot="1" x14ac:dyDescent="0.25"/>
    <row r="4" spans="1:9" ht="13.5" thickBot="1" x14ac:dyDescent="0.25">
      <c r="A4" s="576" t="s">
        <v>701</v>
      </c>
      <c r="B4" s="577" t="s">
        <v>400</v>
      </c>
      <c r="C4" s="577" t="s">
        <v>369</v>
      </c>
      <c r="D4" s="577" t="s">
        <v>214</v>
      </c>
    </row>
    <row r="5" spans="1:9" x14ac:dyDescent="0.2">
      <c r="A5" s="563" t="s">
        <v>423</v>
      </c>
      <c r="B5" s="580"/>
      <c r="C5" s="580"/>
      <c r="D5" s="580"/>
    </row>
    <row r="6" spans="1:9" x14ac:dyDescent="0.2">
      <c r="A6" s="563"/>
      <c r="B6" s="567"/>
      <c r="C6" s="567"/>
      <c r="D6" s="605"/>
    </row>
    <row r="7" spans="1:9" x14ac:dyDescent="0.2">
      <c r="A7" s="580" t="s">
        <v>8</v>
      </c>
      <c r="B7" s="587">
        <v>23153</v>
      </c>
      <c r="C7" s="587"/>
      <c r="D7" s="586"/>
    </row>
    <row r="8" spans="1:9" x14ac:dyDescent="0.2">
      <c r="A8" s="580" t="s">
        <v>9</v>
      </c>
      <c r="B8" s="587">
        <v>12192</v>
      </c>
      <c r="C8" s="587"/>
      <c r="D8" s="586"/>
    </row>
    <row r="9" spans="1:9" x14ac:dyDescent="0.2">
      <c r="A9" s="580" t="s">
        <v>10</v>
      </c>
      <c r="B9" s="587">
        <v>31374</v>
      </c>
      <c r="C9" s="587"/>
      <c r="D9" s="580"/>
    </row>
    <row r="10" spans="1:9" x14ac:dyDescent="0.2">
      <c r="A10" s="580" t="s">
        <v>191</v>
      </c>
      <c r="B10" s="587">
        <v>30228</v>
      </c>
      <c r="C10" s="587"/>
      <c r="D10" s="586"/>
    </row>
    <row r="11" spans="1:9" x14ac:dyDescent="0.2">
      <c r="A11" s="580" t="s">
        <v>319</v>
      </c>
      <c r="B11" s="587">
        <v>37380</v>
      </c>
      <c r="C11" s="587"/>
      <c r="D11" s="586"/>
    </row>
    <row r="12" spans="1:9" x14ac:dyDescent="0.2">
      <c r="A12" s="606" t="s">
        <v>571</v>
      </c>
      <c r="B12" s="587">
        <v>10421</v>
      </c>
      <c r="C12" s="587"/>
      <c r="D12" s="586"/>
    </row>
    <row r="13" spans="1:9" x14ac:dyDescent="0.2">
      <c r="A13" s="580" t="s">
        <v>320</v>
      </c>
      <c r="B13" s="587">
        <v>8100</v>
      </c>
      <c r="C13" s="587"/>
      <c r="D13" s="585"/>
    </row>
    <row r="14" spans="1:9" x14ac:dyDescent="0.2">
      <c r="A14" s="580"/>
      <c r="B14" s="587"/>
      <c r="C14" s="587"/>
      <c r="D14" s="585"/>
    </row>
    <row r="15" spans="1:9" x14ac:dyDescent="0.2">
      <c r="A15" s="580" t="s">
        <v>241</v>
      </c>
      <c r="B15" s="607"/>
      <c r="C15" s="607"/>
      <c r="D15" s="587">
        <v>79092</v>
      </c>
    </row>
    <row r="16" spans="1:9" x14ac:dyDescent="0.2">
      <c r="A16" s="580"/>
      <c r="B16" s="587"/>
      <c r="C16" s="587"/>
      <c r="D16" s="585"/>
    </row>
    <row r="17" spans="1:4" x14ac:dyDescent="0.2">
      <c r="A17" s="580" t="s">
        <v>74</v>
      </c>
      <c r="B17" s="587"/>
      <c r="C17" s="587">
        <v>44054</v>
      </c>
      <c r="D17" s="586"/>
    </row>
    <row r="18" spans="1:4" x14ac:dyDescent="0.2">
      <c r="A18" s="580" t="s">
        <v>75</v>
      </c>
      <c r="B18" s="587"/>
      <c r="C18" s="587">
        <v>9617</v>
      </c>
      <c r="D18" s="586"/>
    </row>
    <row r="19" spans="1:4" x14ac:dyDescent="0.2">
      <c r="A19" s="580"/>
      <c r="B19" s="587"/>
      <c r="C19" s="587"/>
      <c r="D19" s="586"/>
    </row>
    <row r="20" spans="1:4" x14ac:dyDescent="0.2">
      <c r="A20" s="608" t="s">
        <v>321</v>
      </c>
      <c r="B20" s="579"/>
      <c r="C20" s="587"/>
      <c r="D20" s="586"/>
    </row>
    <row r="21" spans="1:4" x14ac:dyDescent="0.2">
      <c r="A21" s="609" t="s">
        <v>450</v>
      </c>
      <c r="B21" s="579">
        <v>16516</v>
      </c>
      <c r="C21" s="587"/>
      <c r="D21" s="586"/>
    </row>
    <row r="22" spans="1:4" x14ac:dyDescent="0.2">
      <c r="A22" s="609" t="s">
        <v>451</v>
      </c>
      <c r="B22" s="579">
        <v>11719</v>
      </c>
      <c r="C22" s="587"/>
      <c r="D22" s="585"/>
    </row>
    <row r="23" spans="1:4" x14ac:dyDescent="0.2">
      <c r="A23" s="580"/>
      <c r="B23" s="587"/>
      <c r="C23" s="587"/>
      <c r="D23" s="586"/>
    </row>
    <row r="24" spans="1:4" x14ac:dyDescent="0.2">
      <c r="A24" s="583" t="s">
        <v>760</v>
      </c>
      <c r="B24" s="587"/>
      <c r="C24" s="587"/>
      <c r="D24" s="579"/>
    </row>
    <row r="25" spans="1:4" x14ac:dyDescent="0.2">
      <c r="A25" s="579" t="s">
        <v>529</v>
      </c>
      <c r="B25" s="587">
        <v>66302</v>
      </c>
      <c r="C25" s="587"/>
      <c r="D25" s="579"/>
    </row>
    <row r="26" spans="1:4" x14ac:dyDescent="0.2">
      <c r="A26" s="579" t="s">
        <v>705</v>
      </c>
      <c r="B26" s="587">
        <v>138626</v>
      </c>
      <c r="C26" s="587"/>
      <c r="D26" s="579"/>
    </row>
    <row r="27" spans="1:4" x14ac:dyDescent="0.2">
      <c r="A27" s="582"/>
      <c r="B27" s="587"/>
      <c r="C27" s="587"/>
      <c r="D27" s="579"/>
    </row>
    <row r="28" spans="1:4" x14ac:dyDescent="0.2">
      <c r="A28" s="584" t="s">
        <v>761</v>
      </c>
      <c r="B28" s="587"/>
      <c r="C28" s="587"/>
      <c r="D28" s="579"/>
    </row>
    <row r="29" spans="1:4" x14ac:dyDescent="0.2">
      <c r="A29" s="579" t="s">
        <v>762</v>
      </c>
      <c r="B29" s="587">
        <v>23500</v>
      </c>
      <c r="C29" s="587"/>
      <c r="D29" s="579"/>
    </row>
    <row r="30" spans="1:4" x14ac:dyDescent="0.2">
      <c r="A30" s="579" t="s">
        <v>763</v>
      </c>
      <c r="B30" s="509"/>
      <c r="C30" s="587">
        <v>41519</v>
      </c>
      <c r="D30" s="579"/>
    </row>
    <row r="31" spans="1:4" x14ac:dyDescent="0.2">
      <c r="A31" s="579" t="s">
        <v>764</v>
      </c>
      <c r="B31" s="509"/>
      <c r="C31" s="587">
        <v>62279</v>
      </c>
      <c r="D31" s="579"/>
    </row>
    <row r="32" spans="1:4" x14ac:dyDescent="0.2">
      <c r="A32" s="610"/>
      <c r="B32" s="585"/>
      <c r="C32" s="586"/>
      <c r="D32" s="587"/>
    </row>
    <row r="33" spans="1:4" x14ac:dyDescent="0.2">
      <c r="A33" s="588" t="s">
        <v>470</v>
      </c>
      <c r="B33" s="578"/>
      <c r="C33" s="578"/>
      <c r="D33" s="578"/>
    </row>
    <row r="34" spans="1:4" ht="13.5" thickBot="1" x14ac:dyDescent="0.25">
      <c r="A34" s="107"/>
      <c r="B34" s="578"/>
      <c r="C34" s="611"/>
      <c r="D34" s="611"/>
    </row>
    <row r="35" spans="1:4" ht="13.5" thickBot="1" x14ac:dyDescent="0.25">
      <c r="A35" s="612" t="s">
        <v>950</v>
      </c>
      <c r="B35" s="593"/>
      <c r="C35" s="592"/>
      <c r="D35" s="580"/>
    </row>
    <row r="36" spans="1:4" x14ac:dyDescent="0.2">
      <c r="A36" s="596"/>
      <c r="B36" s="107"/>
      <c r="C36" s="2"/>
      <c r="D36" s="613"/>
    </row>
    <row r="37" spans="1:4" x14ac:dyDescent="0.2">
      <c r="A37" s="614" t="s">
        <v>384</v>
      </c>
      <c r="B37" s="615" t="s">
        <v>450</v>
      </c>
      <c r="C37" s="615" t="s">
        <v>451</v>
      </c>
      <c r="D37" s="580"/>
    </row>
    <row r="38" spans="1:4" x14ac:dyDescent="0.2">
      <c r="A38" s="587" t="s">
        <v>448</v>
      </c>
      <c r="B38" s="587">
        <v>1000</v>
      </c>
      <c r="C38" s="587">
        <v>630</v>
      </c>
      <c r="D38" s="580"/>
    </row>
    <row r="39" spans="1:4" x14ac:dyDescent="0.2">
      <c r="A39" s="587" t="s">
        <v>449</v>
      </c>
      <c r="B39" s="587">
        <v>1130</v>
      </c>
      <c r="C39" s="587">
        <v>700</v>
      </c>
      <c r="D39" s="580"/>
    </row>
    <row r="40" spans="1:4" x14ac:dyDescent="0.2">
      <c r="A40" s="587"/>
      <c r="B40" s="587"/>
      <c r="C40" s="587"/>
      <c r="D40" s="580"/>
    </row>
    <row r="41" spans="1:4" x14ac:dyDescent="0.2">
      <c r="A41" s="614" t="s">
        <v>385</v>
      </c>
      <c r="B41" s="615" t="s">
        <v>450</v>
      </c>
      <c r="C41" s="615" t="s">
        <v>451</v>
      </c>
      <c r="D41" s="580"/>
    </row>
    <row r="42" spans="1:4" x14ac:dyDescent="0.2">
      <c r="A42" s="587" t="s">
        <v>448</v>
      </c>
      <c r="B42" s="587">
        <v>540</v>
      </c>
      <c r="C42" s="587">
        <v>290</v>
      </c>
      <c r="D42" s="580"/>
    </row>
    <row r="43" spans="1:4" x14ac:dyDescent="0.2">
      <c r="A43" s="587" t="s">
        <v>449</v>
      </c>
      <c r="B43" s="587">
        <v>670</v>
      </c>
      <c r="C43" s="587">
        <v>370</v>
      </c>
      <c r="D43" s="580"/>
    </row>
    <row r="44" spans="1:4" ht="13.5" thickBot="1" x14ac:dyDescent="0.25">
      <c r="A44" s="580"/>
      <c r="B44" s="586"/>
      <c r="C44" s="586"/>
      <c r="D44" s="598"/>
    </row>
    <row r="45" spans="1:4" ht="13.5" thickBot="1" x14ac:dyDescent="0.25">
      <c r="A45" s="576" t="s">
        <v>765</v>
      </c>
      <c r="B45" s="577" t="s">
        <v>400</v>
      </c>
      <c r="C45" s="577" t="s">
        <v>369</v>
      </c>
      <c r="D45" s="577" t="s">
        <v>214</v>
      </c>
    </row>
    <row r="46" spans="1:4" x14ac:dyDescent="0.2">
      <c r="A46" s="509"/>
      <c r="B46" s="509"/>
      <c r="C46" s="509"/>
      <c r="D46" s="509"/>
    </row>
    <row r="47" spans="1:4" x14ac:dyDescent="0.2">
      <c r="A47" s="580" t="s">
        <v>771</v>
      </c>
      <c r="B47" s="607"/>
      <c r="C47" s="607"/>
      <c r="D47" s="587">
        <v>594927</v>
      </c>
    </row>
    <row r="48" spans="1:4" ht="13.5" thickBot="1" x14ac:dyDescent="0.25">
      <c r="A48" s="563"/>
      <c r="B48" s="563"/>
      <c r="C48" s="563"/>
      <c r="D48" s="580"/>
    </row>
    <row r="49" spans="1:4" ht="13.5" thickBot="1" x14ac:dyDescent="0.25">
      <c r="A49" s="576" t="s">
        <v>702</v>
      </c>
      <c r="B49" s="616"/>
      <c r="C49" s="616"/>
      <c r="D49" s="616"/>
    </row>
    <row r="50" spans="1:4" ht="38.25" x14ac:dyDescent="0.2">
      <c r="A50" s="596" t="s">
        <v>250</v>
      </c>
      <c r="B50" s="617"/>
      <c r="C50" s="618"/>
      <c r="D50" s="580"/>
    </row>
    <row r="51" spans="1:4" x14ac:dyDescent="0.2">
      <c r="A51" s="596"/>
      <c r="B51" s="617"/>
      <c r="C51" s="618"/>
      <c r="D51" s="580"/>
    </row>
    <row r="52" spans="1:4" x14ac:dyDescent="0.2">
      <c r="A52" s="587" t="s">
        <v>471</v>
      </c>
      <c r="B52" s="587">
        <v>37124</v>
      </c>
      <c r="C52" s="509"/>
      <c r="D52" s="563"/>
    </row>
    <row r="53" spans="1:4" x14ac:dyDescent="0.2">
      <c r="A53" s="335"/>
      <c r="B53" s="337"/>
      <c r="C53" s="338"/>
      <c r="D53" s="99"/>
    </row>
    <row r="54" spans="1:4" x14ac:dyDescent="0.2">
      <c r="A54" s="335"/>
      <c r="B54" s="337"/>
      <c r="C54" s="338"/>
      <c r="D54" s="99"/>
    </row>
    <row r="55" spans="1:4" x14ac:dyDescent="0.2">
      <c r="A55" s="334"/>
      <c r="B55" s="339"/>
      <c r="C55" s="334"/>
      <c r="D55" s="98"/>
    </row>
  </sheetData>
  <mergeCells count="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enableFormatConditionsCalculation="0"/>
  <dimension ref="A1:J4279"/>
  <sheetViews>
    <sheetView zoomScale="80" zoomScaleNormal="80" workbookViewId="0">
      <selection activeCell="A2" sqref="A2"/>
    </sheetView>
  </sheetViews>
  <sheetFormatPr defaultRowHeight="12.75" x14ac:dyDescent="0.2"/>
  <cols>
    <col min="1" max="1" width="66.28515625" customWidth="1"/>
    <col min="2" max="2" width="23.7109375" customWidth="1"/>
    <col min="3" max="3" width="25.5703125" customWidth="1"/>
    <col min="4" max="4" width="25.140625" customWidth="1"/>
    <col min="5" max="5" width="20" customWidth="1"/>
    <col min="6" max="6" width="31.140625" customWidth="1"/>
    <col min="7" max="7" width="33.7109375" customWidth="1"/>
    <col min="8" max="11" width="10.7109375" customWidth="1"/>
    <col min="12" max="12" width="13.7109375" customWidth="1"/>
    <col min="13" max="13" width="10.7109375" customWidth="1"/>
    <col min="14" max="14" width="20.7109375" customWidth="1"/>
    <col min="15" max="18" width="16.7109375" customWidth="1"/>
    <col min="19" max="20" width="10.7109375" customWidth="1"/>
    <col min="21" max="21" width="16.7109375" customWidth="1"/>
    <col min="22" max="22" width="23.7109375" customWidth="1"/>
    <col min="23" max="23" width="21.7109375" customWidth="1"/>
    <col min="24" max="24" width="13.7109375" customWidth="1"/>
  </cols>
  <sheetData>
    <row r="1" spans="1:10" ht="21" thickBot="1" x14ac:dyDescent="0.25">
      <c r="A1" s="705" t="s">
        <v>923</v>
      </c>
      <c r="B1" s="706"/>
      <c r="C1" s="5"/>
      <c r="D1" s="11" t="s">
        <v>200</v>
      </c>
      <c r="E1" s="11"/>
      <c r="F1" s="12" t="s">
        <v>130</v>
      </c>
      <c r="G1" s="1"/>
      <c r="H1" s="1"/>
      <c r="I1" s="1"/>
      <c r="J1" s="1"/>
    </row>
    <row r="2" spans="1:10" ht="18" customHeight="1" x14ac:dyDescent="0.3">
      <c r="A2" s="131"/>
      <c r="B2" s="40" t="s">
        <v>603</v>
      </c>
      <c r="C2" s="40"/>
      <c r="D2" t="s">
        <v>199</v>
      </c>
      <c r="E2" t="s">
        <v>517</v>
      </c>
    </row>
    <row r="3" spans="1:10" ht="18" x14ac:dyDescent="0.25">
      <c r="A3" s="120" t="s">
        <v>40</v>
      </c>
      <c r="B3" s="40"/>
      <c r="C3" s="40"/>
    </row>
    <row r="4" spans="1:10" ht="12.75" customHeight="1" x14ac:dyDescent="0.2">
      <c r="A4" s="103"/>
      <c r="B4" s="40"/>
      <c r="C4" s="40"/>
    </row>
    <row r="5" spans="1:10" ht="12.75" customHeight="1" x14ac:dyDescent="0.25">
      <c r="A5" s="123" t="s">
        <v>1128</v>
      </c>
      <c r="B5" s="40"/>
      <c r="C5" s="40"/>
    </row>
    <row r="6" spans="1:10" ht="12.75" customHeight="1" x14ac:dyDescent="0.25">
      <c r="A6" s="123" t="s">
        <v>1129</v>
      </c>
      <c r="B6" s="40"/>
      <c r="C6" s="40"/>
    </row>
    <row r="7" spans="1:10" ht="12.75" customHeight="1" x14ac:dyDescent="0.2">
      <c r="A7" s="110" t="s">
        <v>604</v>
      </c>
      <c r="B7" s="124" t="s">
        <v>604</v>
      </c>
      <c r="C7" s="118" t="s">
        <v>604</v>
      </c>
      <c r="D7" s="118" t="s">
        <v>605</v>
      </c>
      <c r="E7" s="118" t="s">
        <v>606</v>
      </c>
    </row>
    <row r="8" spans="1:10" ht="12.75" customHeight="1" x14ac:dyDescent="0.2">
      <c r="A8" s="113"/>
      <c r="B8" s="114" t="s">
        <v>607</v>
      </c>
      <c r="C8" s="117" t="s">
        <v>608</v>
      </c>
      <c r="D8" s="117" t="s">
        <v>607</v>
      </c>
      <c r="E8" s="117" t="s">
        <v>609</v>
      </c>
    </row>
    <row r="9" spans="1:10" ht="12.75" customHeight="1" x14ac:dyDescent="0.2">
      <c r="A9" s="110" t="s">
        <v>610</v>
      </c>
      <c r="B9" s="115">
        <v>940</v>
      </c>
      <c r="C9" s="105">
        <v>37600</v>
      </c>
      <c r="D9" s="105">
        <v>700</v>
      </c>
      <c r="E9" s="105">
        <v>1640</v>
      </c>
    </row>
    <row r="10" spans="1:10" ht="26.45" customHeight="1" x14ac:dyDescent="0.2">
      <c r="A10" s="112" t="s">
        <v>611</v>
      </c>
      <c r="B10" s="115"/>
      <c r="C10" s="105"/>
      <c r="D10" s="105"/>
      <c r="E10" s="105"/>
    </row>
    <row r="11" spans="1:10" ht="12.75" customHeight="1" x14ac:dyDescent="0.2">
      <c r="A11" s="112" t="s">
        <v>318</v>
      </c>
      <c r="B11" s="115"/>
      <c r="C11" s="105"/>
      <c r="D11" s="105"/>
      <c r="E11" s="105"/>
    </row>
    <row r="12" spans="1:10" ht="12.75" customHeight="1" x14ac:dyDescent="0.2">
      <c r="A12" s="112" t="s">
        <v>506</v>
      </c>
      <c r="B12" s="115"/>
      <c r="C12" s="105"/>
      <c r="D12" s="105"/>
      <c r="E12" s="105"/>
    </row>
    <row r="13" spans="1:10" x14ac:dyDescent="0.2">
      <c r="A13" s="112" t="s">
        <v>41</v>
      </c>
      <c r="B13" s="115">
        <v>630</v>
      </c>
      <c r="C13" s="105">
        <v>25200</v>
      </c>
      <c r="D13" s="105"/>
      <c r="E13" s="105">
        <v>1330</v>
      </c>
    </row>
    <row r="14" spans="1:10" ht="12.75" customHeight="1" x14ac:dyDescent="0.2">
      <c r="A14" s="112" t="s">
        <v>612</v>
      </c>
      <c r="B14" s="115" t="s">
        <v>304</v>
      </c>
      <c r="C14" s="105" t="s">
        <v>304</v>
      </c>
      <c r="D14" s="105"/>
      <c r="E14" s="105">
        <v>700</v>
      </c>
    </row>
    <row r="15" spans="1:10" ht="12.75" customHeight="1" x14ac:dyDescent="0.2">
      <c r="A15" s="112" t="s">
        <v>699</v>
      </c>
      <c r="B15" s="115"/>
      <c r="C15" s="105"/>
      <c r="D15" s="105" t="s">
        <v>304</v>
      </c>
      <c r="E15" s="105" t="s">
        <v>304</v>
      </c>
    </row>
    <row r="16" spans="1:10" ht="12.75" customHeight="1" x14ac:dyDescent="0.2">
      <c r="A16" s="113" t="s">
        <v>528</v>
      </c>
      <c r="B16" s="114"/>
      <c r="C16" s="117"/>
      <c r="D16" s="117"/>
      <c r="E16" s="117"/>
    </row>
    <row r="17" spans="1:7" ht="12.75" customHeight="1" x14ac:dyDescent="0.2">
      <c r="A17" s="111"/>
      <c r="B17" s="111"/>
      <c r="C17" s="111"/>
      <c r="D17" s="111"/>
      <c r="E17" s="111"/>
    </row>
    <row r="18" spans="1:7" s="103" customFormat="1" ht="12.75" customHeight="1" x14ac:dyDescent="0.2">
      <c r="A18" s="107" t="s">
        <v>613</v>
      </c>
      <c r="B18" s="107" t="s">
        <v>614</v>
      </c>
      <c r="C18" s="107"/>
      <c r="D18" s="107"/>
      <c r="E18" s="107"/>
    </row>
    <row r="19" spans="1:7" ht="12.75" customHeight="1" x14ac:dyDescent="0.2">
      <c r="A19" s="108"/>
      <c r="B19" s="108"/>
      <c r="C19" s="107"/>
      <c r="D19" s="107"/>
      <c r="E19" s="107" t="s">
        <v>615</v>
      </c>
    </row>
    <row r="20" spans="1:7" ht="13.15" customHeight="1" x14ac:dyDescent="0.2">
      <c r="A20" s="721" t="s">
        <v>790</v>
      </c>
      <c r="B20" s="718" t="s">
        <v>616</v>
      </c>
      <c r="C20" s="715" t="s">
        <v>827</v>
      </c>
      <c r="D20" s="715" t="s">
        <v>1124</v>
      </c>
      <c r="E20" s="715" t="s">
        <v>616</v>
      </c>
      <c r="F20" s="715" t="s">
        <v>1125</v>
      </c>
      <c r="G20" s="715" t="s">
        <v>1126</v>
      </c>
    </row>
    <row r="21" spans="1:7" ht="12.75" customHeight="1" x14ac:dyDescent="0.2">
      <c r="A21" s="722"/>
      <c r="B21" s="719"/>
      <c r="C21" s="716"/>
      <c r="D21" s="716"/>
      <c r="E21" s="716"/>
      <c r="F21" s="716"/>
      <c r="G21" s="716"/>
    </row>
    <row r="22" spans="1:7" ht="20.25" customHeight="1" x14ac:dyDescent="0.2">
      <c r="A22" s="723"/>
      <c r="B22" s="720"/>
      <c r="C22" s="717"/>
      <c r="D22" s="717"/>
      <c r="E22" s="717"/>
      <c r="F22" s="717"/>
      <c r="G22" s="717"/>
    </row>
    <row r="23" spans="1:7" ht="12.75" customHeight="1" x14ac:dyDescent="0.2">
      <c r="A23" s="97" t="s">
        <v>617</v>
      </c>
      <c r="B23" s="126"/>
      <c r="C23" s="125"/>
      <c r="D23" s="118"/>
      <c r="E23" s="118"/>
      <c r="F23" s="118"/>
      <c r="G23" s="118"/>
    </row>
    <row r="24" spans="1:7" ht="12.75" customHeight="1" x14ac:dyDescent="0.2">
      <c r="A24" s="121" t="s">
        <v>537</v>
      </c>
      <c r="B24" s="119">
        <v>60080</v>
      </c>
      <c r="C24" s="129">
        <v>34880</v>
      </c>
      <c r="D24" s="105">
        <v>22480</v>
      </c>
      <c r="E24" s="105">
        <f>+B24*1.05</f>
        <v>63084</v>
      </c>
      <c r="F24" s="105">
        <f>+C24*1.05</f>
        <v>36624</v>
      </c>
      <c r="G24" s="105">
        <f>+D24*1.05</f>
        <v>23604</v>
      </c>
    </row>
    <row r="25" spans="1:7" ht="12.75" customHeight="1" x14ac:dyDescent="0.2">
      <c r="A25" s="121"/>
      <c r="B25" s="119"/>
      <c r="C25" s="129"/>
      <c r="D25" s="105"/>
      <c r="E25" s="105"/>
      <c r="F25" s="105"/>
      <c r="G25" s="105"/>
    </row>
    <row r="26" spans="1:7" ht="12.75" customHeight="1" x14ac:dyDescent="0.2">
      <c r="A26" s="121" t="s">
        <v>143</v>
      </c>
      <c r="B26" s="119"/>
      <c r="C26" s="129"/>
      <c r="D26" s="105"/>
      <c r="E26" s="105"/>
      <c r="F26" s="105"/>
      <c r="G26" s="105"/>
    </row>
    <row r="27" spans="1:7" ht="12.75" customHeight="1" x14ac:dyDescent="0.2">
      <c r="A27" s="121" t="s">
        <v>618</v>
      </c>
      <c r="B27" s="119">
        <v>81480</v>
      </c>
      <c r="C27" s="129">
        <v>56280</v>
      </c>
      <c r="D27" s="105">
        <v>43880</v>
      </c>
      <c r="E27" s="105">
        <f>+B27*1.07</f>
        <v>87183.6</v>
      </c>
      <c r="F27" s="105">
        <f>+C27*1.07</f>
        <v>60219.600000000006</v>
      </c>
      <c r="G27" s="105">
        <f>+D27*1.07</f>
        <v>46951.600000000006</v>
      </c>
    </row>
    <row r="28" spans="1:7" ht="12.75" customHeight="1" x14ac:dyDescent="0.2">
      <c r="A28" s="121" t="s">
        <v>148</v>
      </c>
      <c r="B28" s="119"/>
      <c r="C28" s="129"/>
      <c r="D28" s="105"/>
      <c r="E28" s="105"/>
      <c r="F28" s="105"/>
      <c r="G28" s="105"/>
    </row>
    <row r="29" spans="1:7" ht="12.75" customHeight="1" x14ac:dyDescent="0.2">
      <c r="A29" s="121" t="s">
        <v>144</v>
      </c>
      <c r="B29" s="119"/>
      <c r="C29" s="129"/>
      <c r="D29" s="105"/>
      <c r="E29" s="105"/>
      <c r="F29" s="105"/>
      <c r="G29" s="105"/>
    </row>
    <row r="30" spans="1:7" ht="12.75" customHeight="1" x14ac:dyDescent="0.2">
      <c r="A30" s="121" t="s">
        <v>145</v>
      </c>
      <c r="B30" s="119"/>
      <c r="C30" s="129"/>
      <c r="D30" s="105"/>
      <c r="E30" s="105"/>
      <c r="F30" s="105"/>
      <c r="G30" s="105"/>
    </row>
    <row r="31" spans="1:7" ht="12.75" customHeight="1" x14ac:dyDescent="0.2">
      <c r="A31" s="121" t="s">
        <v>146</v>
      </c>
      <c r="B31" s="119"/>
      <c r="C31" s="129"/>
      <c r="D31" s="105"/>
      <c r="E31" s="105"/>
      <c r="F31" s="105"/>
      <c r="G31" s="105"/>
    </row>
    <row r="32" spans="1:7" ht="12.75" customHeight="1" x14ac:dyDescent="0.2">
      <c r="A32" s="121" t="s">
        <v>142</v>
      </c>
      <c r="B32" s="119"/>
      <c r="C32" s="129"/>
      <c r="D32" s="105"/>
      <c r="E32" s="105"/>
      <c r="F32" s="105"/>
      <c r="G32" s="105"/>
    </row>
    <row r="33" spans="1:7" ht="12.75" customHeight="1" x14ac:dyDescent="0.2">
      <c r="A33" s="121"/>
      <c r="B33" s="119"/>
      <c r="C33" s="129"/>
      <c r="D33" s="105"/>
      <c r="E33" s="105"/>
      <c r="F33" s="105"/>
      <c r="G33" s="105"/>
    </row>
    <row r="34" spans="1:7" ht="12.75" customHeight="1" x14ac:dyDescent="0.2">
      <c r="A34" s="121" t="s">
        <v>147</v>
      </c>
      <c r="B34" s="119"/>
      <c r="C34" s="129"/>
      <c r="D34" s="105"/>
      <c r="E34" s="105"/>
      <c r="F34" s="105"/>
      <c r="G34" s="105"/>
    </row>
    <row r="35" spans="1:7" ht="12.75" customHeight="1" x14ac:dyDescent="0.2">
      <c r="A35" s="121" t="s">
        <v>149</v>
      </c>
      <c r="B35" s="119">
        <v>87110</v>
      </c>
      <c r="C35" s="129">
        <v>61910</v>
      </c>
      <c r="D35" s="105">
        <v>49510</v>
      </c>
      <c r="E35" s="105">
        <f>+B35*1.07</f>
        <v>93207.700000000012</v>
      </c>
      <c r="F35" s="105">
        <f>+C35*1.07</f>
        <v>66243.7</v>
      </c>
      <c r="G35" s="105">
        <f>+D35*1.07</f>
        <v>52975.700000000004</v>
      </c>
    </row>
    <row r="36" spans="1:7" ht="12.75" customHeight="1" x14ac:dyDescent="0.2">
      <c r="A36" s="121" t="s">
        <v>150</v>
      </c>
      <c r="B36" s="119"/>
      <c r="C36" s="129"/>
      <c r="D36" s="105"/>
      <c r="E36" s="105"/>
      <c r="F36" s="105"/>
      <c r="G36" s="105"/>
    </row>
    <row r="37" spans="1:7" ht="12.75" customHeight="1" x14ac:dyDescent="0.2">
      <c r="A37" s="121" t="s">
        <v>151</v>
      </c>
      <c r="B37" s="119"/>
      <c r="C37" s="129"/>
      <c r="D37" s="105"/>
      <c r="E37" s="105"/>
      <c r="F37" s="105"/>
      <c r="G37" s="105"/>
    </row>
    <row r="38" spans="1:7" ht="12.75" customHeight="1" x14ac:dyDescent="0.2">
      <c r="A38" s="121" t="s">
        <v>619</v>
      </c>
      <c r="B38" s="119"/>
      <c r="C38" s="129"/>
      <c r="D38" s="105"/>
      <c r="E38" s="105"/>
      <c r="F38" s="105"/>
      <c r="G38" s="105"/>
    </row>
    <row r="39" spans="1:7" ht="12.75" customHeight="1" x14ac:dyDescent="0.2">
      <c r="A39" s="121"/>
      <c r="B39" s="119"/>
      <c r="C39" s="129"/>
      <c r="D39" s="105"/>
      <c r="E39" s="105"/>
      <c r="F39" s="105"/>
      <c r="G39" s="105"/>
    </row>
    <row r="40" spans="1:7" ht="12.75" customHeight="1" x14ac:dyDescent="0.2">
      <c r="A40" s="121" t="s">
        <v>152</v>
      </c>
      <c r="B40" s="119"/>
      <c r="C40" s="129"/>
      <c r="D40" s="105"/>
      <c r="E40" s="105"/>
      <c r="F40" s="105"/>
      <c r="G40" s="105"/>
    </row>
    <row r="41" spans="1:7" ht="12.75" customHeight="1" x14ac:dyDescent="0.2">
      <c r="A41" s="121" t="s">
        <v>153</v>
      </c>
      <c r="B41" s="119">
        <v>94030</v>
      </c>
      <c r="C41" s="129">
        <v>68830</v>
      </c>
      <c r="D41" s="105">
        <v>56430</v>
      </c>
      <c r="E41" s="105">
        <f>+B41*1.07</f>
        <v>100612.1</v>
      </c>
      <c r="F41" s="105">
        <f>+C41*1.07</f>
        <v>73648.100000000006</v>
      </c>
      <c r="G41" s="105">
        <f>+D41*1.07</f>
        <v>60380.100000000006</v>
      </c>
    </row>
    <row r="42" spans="1:7" ht="12.75" customHeight="1" x14ac:dyDescent="0.2">
      <c r="A42" s="121" t="s">
        <v>154</v>
      </c>
      <c r="B42" s="119"/>
      <c r="C42" s="129"/>
      <c r="D42" s="105"/>
      <c r="E42" s="105"/>
      <c r="F42" s="105"/>
      <c r="G42" s="105"/>
    </row>
    <row r="43" spans="1:7" ht="12.75" customHeight="1" x14ac:dyDescent="0.2">
      <c r="A43" s="121" t="s">
        <v>163</v>
      </c>
      <c r="B43" s="119"/>
      <c r="C43" s="129"/>
      <c r="D43" s="105"/>
      <c r="E43" s="105"/>
      <c r="F43" s="105"/>
      <c r="G43" s="105"/>
    </row>
    <row r="44" spans="1:7" ht="12.75" customHeight="1" x14ac:dyDescent="0.2">
      <c r="A44" s="121"/>
      <c r="B44" s="119"/>
      <c r="C44" s="129"/>
      <c r="D44" s="105"/>
      <c r="E44" s="105"/>
      <c r="F44" s="105"/>
      <c r="G44" s="105"/>
    </row>
    <row r="45" spans="1:7" ht="12.75" customHeight="1" x14ac:dyDescent="0.2">
      <c r="A45" s="121" t="s">
        <v>156</v>
      </c>
      <c r="B45" s="119"/>
      <c r="C45" s="129"/>
      <c r="D45" s="105"/>
      <c r="E45" s="105"/>
      <c r="F45" s="105"/>
      <c r="G45" s="105"/>
    </row>
    <row r="46" spans="1:7" ht="12.75" customHeight="1" x14ac:dyDescent="0.2">
      <c r="A46" s="121" t="s">
        <v>620</v>
      </c>
      <c r="B46" s="119">
        <v>104980</v>
      </c>
      <c r="C46" s="129">
        <v>79780</v>
      </c>
      <c r="D46" s="105">
        <v>67380</v>
      </c>
      <c r="E46" s="105">
        <f>+B46*1.07</f>
        <v>112328.6</v>
      </c>
      <c r="F46" s="105">
        <f>+C46*1.07</f>
        <v>85364.6</v>
      </c>
      <c r="G46" s="105">
        <f>+D46*1.07</f>
        <v>72096.600000000006</v>
      </c>
    </row>
    <row r="47" spans="1:7" ht="12.75" customHeight="1" x14ac:dyDescent="0.2">
      <c r="A47" s="121" t="s">
        <v>158</v>
      </c>
      <c r="B47" s="119"/>
      <c r="C47" s="129"/>
      <c r="D47" s="105"/>
      <c r="E47" s="105"/>
      <c r="F47" s="105"/>
      <c r="G47" s="105"/>
    </row>
    <row r="48" spans="1:7" ht="12.75" customHeight="1" x14ac:dyDescent="0.2">
      <c r="A48" s="121" t="s">
        <v>159</v>
      </c>
      <c r="B48" s="119"/>
      <c r="C48" s="129"/>
      <c r="D48" s="105"/>
      <c r="E48" s="105"/>
      <c r="F48" s="105"/>
      <c r="G48" s="105"/>
    </row>
    <row r="49" spans="1:7" ht="12.75" customHeight="1" x14ac:dyDescent="0.2">
      <c r="A49" s="121" t="s">
        <v>160</v>
      </c>
      <c r="B49" s="119"/>
      <c r="C49" s="129"/>
      <c r="D49" s="105"/>
      <c r="E49" s="105"/>
      <c r="F49" s="105"/>
      <c r="G49" s="105"/>
    </row>
    <row r="50" spans="1:7" ht="12.75" customHeight="1" x14ac:dyDescent="0.2">
      <c r="A50" s="121" t="s">
        <v>162</v>
      </c>
      <c r="B50" s="119"/>
      <c r="C50" s="129"/>
      <c r="D50" s="105"/>
      <c r="E50" s="105"/>
      <c r="F50" s="105"/>
      <c r="G50" s="105"/>
    </row>
    <row r="51" spans="1:7" ht="12.75" customHeight="1" x14ac:dyDescent="0.2">
      <c r="A51" s="121" t="s">
        <v>155</v>
      </c>
      <c r="B51" s="119"/>
      <c r="C51" s="129"/>
      <c r="D51" s="105"/>
      <c r="E51" s="105"/>
      <c r="F51" s="105"/>
      <c r="G51" s="105"/>
    </row>
    <row r="52" spans="1:7" ht="12.75" customHeight="1" x14ac:dyDescent="0.2">
      <c r="A52" s="121" t="s">
        <v>161</v>
      </c>
      <c r="B52" s="119"/>
      <c r="C52" s="129"/>
      <c r="D52" s="105"/>
      <c r="E52" s="105"/>
      <c r="F52" s="105"/>
      <c r="G52" s="105"/>
    </row>
    <row r="53" spans="1:7" ht="12.75" customHeight="1" x14ac:dyDescent="0.2">
      <c r="A53" s="121" t="s">
        <v>164</v>
      </c>
      <c r="B53" s="119"/>
      <c r="C53" s="129"/>
      <c r="D53" s="105"/>
      <c r="E53" s="105"/>
      <c r="F53" s="105"/>
      <c r="G53" s="105"/>
    </row>
    <row r="54" spans="1:7" ht="12.75" customHeight="1" x14ac:dyDescent="0.2">
      <c r="A54" s="121" t="s">
        <v>165</v>
      </c>
      <c r="B54" s="119"/>
      <c r="C54" s="129"/>
      <c r="D54" s="105"/>
      <c r="E54" s="105"/>
      <c r="F54" s="105"/>
      <c r="G54" s="105"/>
    </row>
    <row r="55" spans="1:7" ht="12.75" customHeight="1" x14ac:dyDescent="0.2">
      <c r="A55" s="121"/>
      <c r="B55" s="119"/>
      <c r="C55" s="129"/>
      <c r="D55" s="105"/>
      <c r="E55" s="105"/>
      <c r="F55" s="105"/>
      <c r="G55" s="105"/>
    </row>
    <row r="56" spans="1:7" ht="12.75" customHeight="1" x14ac:dyDescent="0.2">
      <c r="A56" s="121"/>
      <c r="B56" s="119"/>
      <c r="C56" s="129"/>
      <c r="D56" s="105"/>
      <c r="E56" s="105"/>
      <c r="F56" s="105"/>
      <c r="G56" s="105"/>
    </row>
    <row r="57" spans="1:7" ht="12.75" customHeight="1" x14ac:dyDescent="0.2">
      <c r="A57" s="121" t="s">
        <v>166</v>
      </c>
      <c r="B57" s="119"/>
      <c r="C57" s="129"/>
      <c r="D57" s="105"/>
      <c r="E57" s="105"/>
      <c r="F57" s="105"/>
      <c r="G57" s="105"/>
    </row>
    <row r="58" spans="1:7" ht="12.75" customHeight="1" x14ac:dyDescent="0.2">
      <c r="A58" s="121" t="s">
        <v>167</v>
      </c>
      <c r="B58" s="119">
        <v>116360</v>
      </c>
      <c r="C58" s="129">
        <v>91160</v>
      </c>
      <c r="D58" s="105">
        <v>78760</v>
      </c>
      <c r="E58" s="105">
        <f>+B58*1.07</f>
        <v>124505.20000000001</v>
      </c>
      <c r="F58" s="105">
        <f>+C58*1.07</f>
        <v>97541.200000000012</v>
      </c>
      <c r="G58" s="105">
        <f>+D58*1.07</f>
        <v>84273.200000000012</v>
      </c>
    </row>
    <row r="59" spans="1:7" ht="12.75" customHeight="1" x14ac:dyDescent="0.2">
      <c r="A59" s="121" t="s">
        <v>157</v>
      </c>
      <c r="B59" s="119"/>
      <c r="C59" s="129"/>
      <c r="D59" s="105"/>
      <c r="E59" s="105"/>
      <c r="F59" s="105"/>
      <c r="G59" s="105"/>
    </row>
    <row r="60" spans="1:7" ht="12.75" customHeight="1" x14ac:dyDescent="0.2">
      <c r="A60" s="121" t="s">
        <v>173</v>
      </c>
      <c r="B60" s="119"/>
      <c r="C60" s="129"/>
      <c r="D60" s="105"/>
      <c r="E60" s="105"/>
      <c r="F60" s="105"/>
      <c r="G60" s="105"/>
    </row>
    <row r="61" spans="1:7" ht="12.75" customHeight="1" x14ac:dyDescent="0.2">
      <c r="A61" s="121"/>
      <c r="B61" s="119"/>
      <c r="C61" s="129"/>
      <c r="D61" s="105"/>
      <c r="E61" s="105"/>
      <c r="F61" s="105"/>
      <c r="G61" s="105"/>
    </row>
    <row r="62" spans="1:7" ht="12.75" customHeight="1" x14ac:dyDescent="0.2">
      <c r="A62" s="121" t="s">
        <v>169</v>
      </c>
      <c r="B62" s="119"/>
      <c r="C62" s="129"/>
      <c r="D62" s="105"/>
      <c r="E62" s="105"/>
      <c r="F62" s="105"/>
      <c r="G62" s="105"/>
    </row>
    <row r="63" spans="1:7" ht="12.75" customHeight="1" x14ac:dyDescent="0.2">
      <c r="A63" s="121" t="s">
        <v>170</v>
      </c>
      <c r="B63" s="119">
        <v>127990</v>
      </c>
      <c r="C63" s="129">
        <v>102790</v>
      </c>
      <c r="D63" s="105">
        <v>90390</v>
      </c>
      <c r="E63" s="105">
        <f>+B63*1.07</f>
        <v>136949.30000000002</v>
      </c>
      <c r="F63" s="105">
        <f>+C63*1.07</f>
        <v>109985.3</v>
      </c>
      <c r="G63" s="105">
        <f>+D63*1.07</f>
        <v>96717.3</v>
      </c>
    </row>
    <row r="64" spans="1:7" ht="12.75" customHeight="1" x14ac:dyDescent="0.2">
      <c r="A64" s="121" t="s">
        <v>171</v>
      </c>
      <c r="B64" s="119"/>
      <c r="C64" s="129"/>
      <c r="D64" s="105"/>
      <c r="E64" s="105"/>
      <c r="F64" s="105"/>
      <c r="G64" s="105"/>
    </row>
    <row r="65" spans="1:7" ht="12.75" customHeight="1" x14ac:dyDescent="0.2">
      <c r="A65" s="121" t="s">
        <v>168</v>
      </c>
      <c r="B65" s="119"/>
      <c r="C65" s="129"/>
      <c r="D65" s="105"/>
      <c r="E65" s="105"/>
      <c r="F65" s="105"/>
      <c r="G65" s="105"/>
    </row>
    <row r="66" spans="1:7" ht="12.75" customHeight="1" x14ac:dyDescent="0.2">
      <c r="A66" s="121" t="s">
        <v>178</v>
      </c>
      <c r="B66" s="119"/>
      <c r="C66" s="129"/>
      <c r="D66" s="105"/>
      <c r="E66" s="105"/>
      <c r="F66" s="105"/>
      <c r="G66" s="105"/>
    </row>
    <row r="67" spans="1:7" ht="12.75" customHeight="1" x14ac:dyDescent="0.2">
      <c r="A67" s="121" t="s">
        <v>172</v>
      </c>
      <c r="B67" s="119"/>
      <c r="C67" s="129"/>
      <c r="D67" s="105"/>
      <c r="E67" s="105"/>
      <c r="F67" s="105"/>
      <c r="G67" s="105"/>
    </row>
    <row r="68" spans="1:7" ht="12.75" customHeight="1" x14ac:dyDescent="0.2">
      <c r="A68" s="121" t="s">
        <v>179</v>
      </c>
      <c r="B68" s="119"/>
      <c r="C68" s="129"/>
      <c r="D68" s="105"/>
      <c r="E68" s="105"/>
      <c r="F68" s="105"/>
      <c r="G68" s="105"/>
    </row>
    <row r="69" spans="1:7" ht="12.75" customHeight="1" x14ac:dyDescent="0.2">
      <c r="A69" s="121"/>
      <c r="B69" s="119"/>
      <c r="C69" s="129"/>
      <c r="D69" s="105"/>
      <c r="E69" s="105"/>
      <c r="F69" s="105"/>
      <c r="G69" s="105"/>
    </row>
    <row r="70" spans="1:7" ht="12.75" customHeight="1" x14ac:dyDescent="0.2">
      <c r="A70" s="121" t="s">
        <v>174</v>
      </c>
      <c r="B70" s="119"/>
      <c r="C70" s="129"/>
      <c r="D70" s="105"/>
      <c r="E70" s="105"/>
      <c r="F70" s="105"/>
      <c r="G70" s="105"/>
    </row>
    <row r="71" spans="1:7" ht="12.75" customHeight="1" x14ac:dyDescent="0.2">
      <c r="A71" s="121" t="s">
        <v>175</v>
      </c>
      <c r="B71" s="119">
        <v>140690</v>
      </c>
      <c r="C71" s="129">
        <v>115490</v>
      </c>
      <c r="D71" s="105">
        <v>103090</v>
      </c>
      <c r="E71" s="105">
        <f>+B71*1.07</f>
        <v>150538.30000000002</v>
      </c>
      <c r="F71" s="105">
        <f>+C71*1.07</f>
        <v>123574.3</v>
      </c>
      <c r="G71" s="105">
        <f>+D71*1.07</f>
        <v>110306.3</v>
      </c>
    </row>
    <row r="72" spans="1:7" ht="12.75" customHeight="1" x14ac:dyDescent="0.2">
      <c r="A72" s="121" t="s">
        <v>176</v>
      </c>
      <c r="B72" s="119"/>
      <c r="C72" s="129"/>
      <c r="D72" s="105"/>
      <c r="E72" s="105"/>
      <c r="F72" s="105"/>
      <c r="G72" s="105"/>
    </row>
    <row r="73" spans="1:7" ht="12.75" customHeight="1" x14ac:dyDescent="0.2">
      <c r="A73" s="121" t="s">
        <v>177</v>
      </c>
      <c r="B73" s="119"/>
      <c r="C73" s="129"/>
      <c r="D73" s="105"/>
      <c r="E73" s="105"/>
      <c r="F73" s="105"/>
      <c r="G73" s="105"/>
    </row>
    <row r="74" spans="1:7" ht="12.75" customHeight="1" x14ac:dyDescent="0.2">
      <c r="A74" s="121" t="s">
        <v>182</v>
      </c>
      <c r="B74" s="119"/>
      <c r="C74" s="129"/>
      <c r="D74" s="105"/>
      <c r="E74" s="105"/>
      <c r="F74" s="105"/>
      <c r="G74" s="105"/>
    </row>
    <row r="75" spans="1:7" ht="12.75" customHeight="1" x14ac:dyDescent="0.2">
      <c r="A75" s="121" t="s">
        <v>185</v>
      </c>
      <c r="B75" s="119"/>
      <c r="C75" s="129"/>
      <c r="D75" s="105"/>
      <c r="E75" s="105"/>
      <c r="F75" s="105"/>
      <c r="G75" s="105"/>
    </row>
    <row r="76" spans="1:7" ht="12.75" customHeight="1" x14ac:dyDescent="0.2">
      <c r="A76" s="121"/>
      <c r="B76" s="119"/>
      <c r="C76" s="129"/>
      <c r="D76" s="105"/>
      <c r="E76" s="105"/>
      <c r="F76" s="105"/>
      <c r="G76" s="105"/>
    </row>
    <row r="77" spans="1:7" ht="12.75" customHeight="1" x14ac:dyDescent="0.2">
      <c r="A77" s="121" t="s">
        <v>180</v>
      </c>
      <c r="B77" s="119"/>
      <c r="C77" s="129"/>
      <c r="D77" s="105"/>
      <c r="E77" s="105"/>
      <c r="F77" s="105"/>
      <c r="G77" s="105"/>
    </row>
    <row r="78" spans="1:7" ht="12.75" customHeight="1" x14ac:dyDescent="0.2">
      <c r="A78" s="121" t="s">
        <v>621</v>
      </c>
      <c r="B78" s="119">
        <v>151000</v>
      </c>
      <c r="C78" s="129">
        <v>125800</v>
      </c>
      <c r="D78" s="105">
        <v>113400</v>
      </c>
      <c r="E78" s="105">
        <f>+B78*1.07</f>
        <v>161570</v>
      </c>
      <c r="F78" s="105">
        <f>+C78*1.07</f>
        <v>134606</v>
      </c>
      <c r="G78" s="105">
        <f>+D78*1.07</f>
        <v>121338</v>
      </c>
    </row>
    <row r="79" spans="1:7" ht="12.75" customHeight="1" x14ac:dyDescent="0.2">
      <c r="A79" s="121" t="s">
        <v>181</v>
      </c>
      <c r="B79" s="119"/>
      <c r="C79" s="129"/>
      <c r="D79" s="105"/>
      <c r="E79" s="105"/>
      <c r="F79" s="105"/>
      <c r="G79" s="105"/>
    </row>
    <row r="80" spans="1:7" ht="12.75" customHeight="1" x14ac:dyDescent="0.2">
      <c r="A80" s="121" t="s">
        <v>183</v>
      </c>
      <c r="B80" s="119"/>
      <c r="C80" s="129"/>
      <c r="D80" s="105"/>
      <c r="E80" s="105"/>
      <c r="F80" s="105"/>
      <c r="G80" s="105"/>
    </row>
    <row r="81" spans="1:7" ht="12.75" customHeight="1" x14ac:dyDescent="0.2">
      <c r="A81" s="121" t="s">
        <v>184</v>
      </c>
      <c r="B81" s="119"/>
      <c r="C81" s="129"/>
      <c r="D81" s="105"/>
      <c r="E81" s="105"/>
      <c r="F81" s="105"/>
      <c r="G81" s="105"/>
    </row>
    <row r="82" spans="1:7" ht="12.75" customHeight="1" x14ac:dyDescent="0.2">
      <c r="A82" s="121"/>
      <c r="B82" s="119"/>
      <c r="C82" s="129"/>
      <c r="D82" s="105"/>
      <c r="E82" s="105"/>
      <c r="F82" s="105"/>
      <c r="G82" s="105"/>
    </row>
    <row r="83" spans="1:7" ht="12.75" customHeight="1" x14ac:dyDescent="0.2">
      <c r="A83" s="121" t="s">
        <v>186</v>
      </c>
      <c r="B83" s="119"/>
      <c r="C83" s="129"/>
      <c r="D83" s="105"/>
      <c r="E83" s="105"/>
      <c r="F83" s="105"/>
      <c r="G83" s="105"/>
    </row>
    <row r="84" spans="1:7" ht="12.75" customHeight="1" x14ac:dyDescent="0.2">
      <c r="A84" s="121" t="s">
        <v>622</v>
      </c>
      <c r="B84" s="119">
        <v>180220</v>
      </c>
      <c r="C84" s="129">
        <v>155020</v>
      </c>
      <c r="D84" s="105">
        <v>142620</v>
      </c>
      <c r="E84" s="105">
        <f>+B84*1.07</f>
        <v>192835.40000000002</v>
      </c>
      <c r="F84" s="105">
        <f>+C84*1.07</f>
        <v>165871.40000000002</v>
      </c>
      <c r="G84" s="105">
        <f>+D84*1.07</f>
        <v>152603.40000000002</v>
      </c>
    </row>
    <row r="85" spans="1:7" ht="12.75" customHeight="1" x14ac:dyDescent="0.2">
      <c r="A85" s="121" t="s">
        <v>503</v>
      </c>
      <c r="B85" s="119"/>
      <c r="C85" s="129"/>
      <c r="D85" s="105"/>
      <c r="E85" s="105"/>
      <c r="F85" s="105"/>
      <c r="G85" s="105"/>
    </row>
    <row r="86" spans="1:7" ht="12.75" customHeight="1" x14ac:dyDescent="0.2">
      <c r="A86" s="121" t="s">
        <v>497</v>
      </c>
      <c r="B86" s="119"/>
      <c r="C86" s="129"/>
      <c r="D86" s="105"/>
      <c r="E86" s="105"/>
      <c r="F86" s="105"/>
      <c r="G86" s="105"/>
    </row>
    <row r="87" spans="1:7" ht="12.75" customHeight="1" x14ac:dyDescent="0.2">
      <c r="A87" s="121" t="s">
        <v>499</v>
      </c>
      <c r="B87" s="119"/>
      <c r="C87" s="129"/>
      <c r="D87" s="105"/>
      <c r="E87" s="105"/>
      <c r="F87" s="105"/>
      <c r="G87" s="105"/>
    </row>
    <row r="88" spans="1:7" ht="12.75" customHeight="1" x14ac:dyDescent="0.2">
      <c r="A88" s="121" t="s">
        <v>500</v>
      </c>
      <c r="B88" s="119"/>
      <c r="C88" s="129"/>
      <c r="D88" s="105"/>
      <c r="E88" s="105"/>
      <c r="F88" s="105"/>
      <c r="G88" s="105"/>
    </row>
    <row r="89" spans="1:7" ht="12.75" customHeight="1" x14ac:dyDescent="0.2">
      <c r="A89" s="121"/>
      <c r="B89" s="119"/>
      <c r="C89" s="129"/>
      <c r="D89" s="105"/>
      <c r="E89" s="105"/>
      <c r="F89" s="105"/>
      <c r="G89" s="105"/>
    </row>
    <row r="90" spans="1:7" ht="12.75" customHeight="1" x14ac:dyDescent="0.2">
      <c r="A90" s="121" t="s">
        <v>501</v>
      </c>
      <c r="B90" s="119"/>
      <c r="C90" s="129"/>
      <c r="D90" s="105"/>
      <c r="E90" s="105"/>
      <c r="F90" s="105"/>
      <c r="G90" s="105"/>
    </row>
    <row r="91" spans="1:7" ht="12.75" customHeight="1" x14ac:dyDescent="0.2">
      <c r="A91" s="121" t="s">
        <v>502</v>
      </c>
      <c r="B91" s="119">
        <v>198620</v>
      </c>
      <c r="C91" s="129">
        <v>173420</v>
      </c>
      <c r="D91" s="105">
        <v>161020</v>
      </c>
      <c r="E91" s="105">
        <f>+B91*1.09</f>
        <v>216495.80000000002</v>
      </c>
      <c r="F91" s="105">
        <f>+C91*1.09</f>
        <v>189027.80000000002</v>
      </c>
      <c r="G91" s="105">
        <f>+D91*1.09</f>
        <v>175511.80000000002</v>
      </c>
    </row>
    <row r="92" spans="1:7" ht="12.75" customHeight="1" x14ac:dyDescent="0.2">
      <c r="A92" s="121" t="s">
        <v>498</v>
      </c>
      <c r="B92" s="119"/>
      <c r="C92" s="129"/>
      <c r="D92" s="105"/>
      <c r="E92" s="105"/>
      <c r="F92" s="105"/>
      <c r="G92" s="105"/>
    </row>
    <row r="93" spans="1:7" ht="12.75" customHeight="1" x14ac:dyDescent="0.2">
      <c r="A93" s="121"/>
      <c r="B93" s="119"/>
      <c r="C93" s="129"/>
      <c r="D93" s="105"/>
      <c r="E93" s="105"/>
      <c r="F93" s="105"/>
      <c r="G93" s="105"/>
    </row>
    <row r="94" spans="1:7" ht="12.75" customHeight="1" x14ac:dyDescent="0.2">
      <c r="A94" s="121" t="s">
        <v>504</v>
      </c>
      <c r="B94" s="119"/>
      <c r="C94" s="129"/>
      <c r="D94" s="105"/>
      <c r="E94" s="105"/>
      <c r="F94" s="105"/>
      <c r="G94" s="105"/>
    </row>
    <row r="95" spans="1:7" ht="12.75" customHeight="1" x14ac:dyDescent="0.2">
      <c r="A95" s="116" t="s">
        <v>623</v>
      </c>
      <c r="B95" s="128">
        <v>243490</v>
      </c>
      <c r="C95" s="133">
        <v>218290</v>
      </c>
      <c r="D95" s="117">
        <v>205890</v>
      </c>
      <c r="E95" s="117">
        <f>+B95*1.09</f>
        <v>265404.10000000003</v>
      </c>
      <c r="F95" s="117">
        <f>+C95*1.09</f>
        <v>237936.1</v>
      </c>
      <c r="G95" s="117">
        <f>+D95*1.09</f>
        <v>224420.1</v>
      </c>
    </row>
    <row r="96" spans="1:7" ht="12.75" customHeight="1" x14ac:dyDescent="0.2"/>
    <row r="97" spans="1:4" ht="12.75" customHeight="1" x14ac:dyDescent="0.2"/>
    <row r="98" spans="1:4" ht="12.75" customHeight="1" x14ac:dyDescent="0.2">
      <c r="A98" s="104"/>
    </row>
    <row r="99" spans="1:4" ht="12.75" customHeight="1" x14ac:dyDescent="0.2">
      <c r="A99" s="104" t="s">
        <v>369</v>
      </c>
      <c r="B99" t="s">
        <v>624</v>
      </c>
      <c r="C99" t="s">
        <v>625</v>
      </c>
    </row>
    <row r="100" spans="1:4" ht="12.75" customHeight="1" x14ac:dyDescent="0.2">
      <c r="A100" s="110" t="s">
        <v>626</v>
      </c>
      <c r="B100" s="111"/>
      <c r="C100" s="118"/>
    </row>
    <row r="101" spans="1:4" ht="12.75" customHeight="1" x14ac:dyDescent="0.2">
      <c r="A101" s="112" t="s">
        <v>627</v>
      </c>
      <c r="B101" s="107">
        <v>107300</v>
      </c>
      <c r="C101" s="105">
        <f>+B101*1.07</f>
        <v>114811</v>
      </c>
    </row>
    <row r="102" spans="1:4" ht="12.75" customHeight="1" x14ac:dyDescent="0.2">
      <c r="A102" s="112" t="s">
        <v>628</v>
      </c>
      <c r="B102" s="107">
        <v>8650</v>
      </c>
      <c r="C102" s="105">
        <f>+B102*1.07</f>
        <v>9255.5</v>
      </c>
    </row>
    <row r="103" spans="1:4" ht="12.75" customHeight="1" x14ac:dyDescent="0.2">
      <c r="A103" s="112" t="s">
        <v>629</v>
      </c>
      <c r="B103" s="107"/>
      <c r="C103" s="105"/>
    </row>
    <row r="104" spans="1:4" ht="12.75" customHeight="1" x14ac:dyDescent="0.2">
      <c r="A104" s="112" t="s">
        <v>630</v>
      </c>
      <c r="B104" s="107"/>
      <c r="C104" s="105"/>
    </row>
    <row r="105" spans="1:4" ht="12.75" customHeight="1" x14ac:dyDescent="0.2">
      <c r="A105" s="571" t="s">
        <v>1127</v>
      </c>
      <c r="B105" s="109"/>
      <c r="C105" s="117"/>
    </row>
    <row r="106" spans="1:4" ht="12.75" customHeight="1" x14ac:dyDescent="0.2"/>
    <row r="107" spans="1:4" ht="12.75" customHeight="1" x14ac:dyDescent="0.2"/>
    <row r="108" spans="1:4" ht="12.75" customHeight="1" x14ac:dyDescent="0.2">
      <c r="A108" s="104" t="s">
        <v>631</v>
      </c>
    </row>
    <row r="109" spans="1:4" s="106" customFormat="1" ht="12.75" customHeight="1" x14ac:dyDescent="0.2">
      <c r="A109" s="106" t="s">
        <v>632</v>
      </c>
      <c r="B109" s="106" t="s">
        <v>633</v>
      </c>
      <c r="C109" s="106" t="s">
        <v>634</v>
      </c>
      <c r="D109" s="106" t="s">
        <v>635</v>
      </c>
    </row>
    <row r="110" spans="1:4" ht="12.75" customHeight="1" x14ac:dyDescent="0.2">
      <c r="A110" s="110" t="s">
        <v>636</v>
      </c>
      <c r="B110" s="111" t="s">
        <v>637</v>
      </c>
      <c r="C110" s="111">
        <v>7740</v>
      </c>
      <c r="D110" s="118">
        <f>+C110*1.1</f>
        <v>8514</v>
      </c>
    </row>
    <row r="111" spans="1:4" ht="12.75" customHeight="1" x14ac:dyDescent="0.2">
      <c r="A111" s="112" t="s">
        <v>638</v>
      </c>
      <c r="B111" s="107" t="s">
        <v>637</v>
      </c>
      <c r="C111" s="107">
        <v>8130</v>
      </c>
      <c r="D111" s="105">
        <f>+C111*1.1</f>
        <v>8943</v>
      </c>
    </row>
    <row r="112" spans="1:4" ht="12.75" customHeight="1" x14ac:dyDescent="0.2">
      <c r="A112" s="112" t="s">
        <v>639</v>
      </c>
      <c r="B112" s="107" t="s">
        <v>640</v>
      </c>
      <c r="C112" s="107">
        <v>10990</v>
      </c>
      <c r="D112" s="105">
        <f t="shared" ref="D112:D117" si="0">+C112*1.11</f>
        <v>12198.900000000001</v>
      </c>
    </row>
    <row r="113" spans="1:4" ht="12.75" customHeight="1" x14ac:dyDescent="0.2">
      <c r="A113" s="112" t="s">
        <v>641</v>
      </c>
      <c r="B113" s="107" t="s">
        <v>642</v>
      </c>
      <c r="C113" s="107">
        <v>15580</v>
      </c>
      <c r="D113" s="105">
        <f t="shared" si="0"/>
        <v>17293.800000000003</v>
      </c>
    </row>
    <row r="114" spans="1:4" ht="12.75" customHeight="1" x14ac:dyDescent="0.2">
      <c r="A114" s="112" t="s">
        <v>643</v>
      </c>
      <c r="B114" s="107" t="s">
        <v>598</v>
      </c>
      <c r="C114" s="107">
        <v>19020</v>
      </c>
      <c r="D114" s="105">
        <f t="shared" si="0"/>
        <v>21112.2</v>
      </c>
    </row>
    <row r="115" spans="1:4" ht="12.75" customHeight="1" x14ac:dyDescent="0.2">
      <c r="A115" s="112" t="s">
        <v>644</v>
      </c>
      <c r="B115" s="107" t="s">
        <v>598</v>
      </c>
      <c r="C115" s="107">
        <v>22180</v>
      </c>
      <c r="D115" s="105">
        <f t="shared" si="0"/>
        <v>24619.800000000003</v>
      </c>
    </row>
    <row r="116" spans="1:4" ht="12.75" customHeight="1" x14ac:dyDescent="0.2">
      <c r="A116" s="112" t="s">
        <v>645</v>
      </c>
      <c r="B116" s="107" t="s">
        <v>598</v>
      </c>
      <c r="C116" s="107">
        <v>25810</v>
      </c>
      <c r="D116" s="105">
        <f t="shared" si="0"/>
        <v>28649.100000000002</v>
      </c>
    </row>
    <row r="117" spans="1:4" ht="12.75" customHeight="1" x14ac:dyDescent="0.2">
      <c r="A117" s="113" t="s">
        <v>646</v>
      </c>
      <c r="B117" s="109" t="s">
        <v>598</v>
      </c>
      <c r="C117" s="109">
        <v>29060</v>
      </c>
      <c r="D117" s="117">
        <f t="shared" si="0"/>
        <v>32256.600000000002</v>
      </c>
    </row>
    <row r="118" spans="1:4" ht="12.75" customHeight="1" x14ac:dyDescent="0.2"/>
    <row r="119" spans="1:4" ht="12.75" customHeight="1" x14ac:dyDescent="0.2">
      <c r="A119" s="104" t="s">
        <v>369</v>
      </c>
      <c r="B119" t="s">
        <v>624</v>
      </c>
      <c r="C119" t="s">
        <v>625</v>
      </c>
    </row>
    <row r="120" spans="1:4" ht="12.75" customHeight="1" x14ac:dyDescent="0.2">
      <c r="A120" s="110" t="s">
        <v>647</v>
      </c>
      <c r="B120" s="111">
        <v>230</v>
      </c>
      <c r="C120" s="118">
        <f>+B120*1.11</f>
        <v>255.3</v>
      </c>
    </row>
    <row r="121" spans="1:4" ht="12.75" customHeight="1" x14ac:dyDescent="0.2">
      <c r="A121" s="113" t="s">
        <v>648</v>
      </c>
      <c r="B121" s="109">
        <v>760</v>
      </c>
      <c r="C121" s="117">
        <f>+B121*1.11</f>
        <v>843.6</v>
      </c>
    </row>
    <row r="122" spans="1:4" ht="12.75" customHeight="1" x14ac:dyDescent="0.2"/>
    <row r="123" spans="1:4" ht="12.75" customHeight="1" x14ac:dyDescent="0.2">
      <c r="A123" t="s">
        <v>649</v>
      </c>
    </row>
    <row r="124" spans="1:4" ht="12.75" customHeight="1" x14ac:dyDescent="0.2"/>
    <row r="125" spans="1:4" ht="12.75" customHeight="1" x14ac:dyDescent="0.2">
      <c r="A125" t="s">
        <v>650</v>
      </c>
    </row>
    <row r="126" spans="1:4" ht="12.75" customHeight="1" x14ac:dyDescent="0.2">
      <c r="A126" t="s">
        <v>651</v>
      </c>
    </row>
    <row r="127" spans="1:4" ht="12.75" customHeight="1" x14ac:dyDescent="0.2">
      <c r="A127" t="s">
        <v>652</v>
      </c>
    </row>
    <row r="128" spans="1:4" ht="12.75" customHeight="1" x14ac:dyDescent="0.2">
      <c r="A128" t="s">
        <v>653</v>
      </c>
    </row>
    <row r="129" spans="1:3" ht="12.75" customHeight="1" x14ac:dyDescent="0.2"/>
    <row r="130" spans="1:3" ht="12.75" customHeight="1" x14ac:dyDescent="0.2">
      <c r="A130" s="104" t="s">
        <v>654</v>
      </c>
    </row>
    <row r="131" spans="1:3" ht="12.75" customHeight="1" x14ac:dyDescent="0.2">
      <c r="A131" t="s">
        <v>415</v>
      </c>
      <c r="B131" t="s">
        <v>594</v>
      </c>
      <c r="C131" t="s">
        <v>655</v>
      </c>
    </row>
    <row r="132" spans="1:3" ht="12.75" customHeight="1" x14ac:dyDescent="0.2">
      <c r="B132" t="s">
        <v>656</v>
      </c>
    </row>
    <row r="133" spans="1:3" ht="12.75" customHeight="1" x14ac:dyDescent="0.2">
      <c r="A133" s="122" t="s">
        <v>657</v>
      </c>
      <c r="B133" s="111"/>
      <c r="C133" s="118"/>
    </row>
    <row r="134" spans="1:3" ht="12.75" customHeight="1" x14ac:dyDescent="0.2">
      <c r="A134" s="112" t="s">
        <v>636</v>
      </c>
      <c r="B134" s="107">
        <v>5580</v>
      </c>
      <c r="C134" s="105">
        <f>+B134*1.19</f>
        <v>6640.2</v>
      </c>
    </row>
    <row r="135" spans="1:3" ht="12.75" customHeight="1" x14ac:dyDescent="0.2">
      <c r="A135" s="112" t="s">
        <v>638</v>
      </c>
      <c r="B135" s="107">
        <v>6740</v>
      </c>
      <c r="C135" s="105">
        <f t="shared" ref="C135:C147" si="1">+B135*1.19</f>
        <v>8020.5999999999995</v>
      </c>
    </row>
    <row r="136" spans="1:3" ht="12.75" customHeight="1" x14ac:dyDescent="0.2">
      <c r="A136" s="132" t="s">
        <v>658</v>
      </c>
      <c r="B136" s="107"/>
      <c r="C136" s="105"/>
    </row>
    <row r="137" spans="1:3" ht="12.75" customHeight="1" x14ac:dyDescent="0.2">
      <c r="A137" s="112" t="s">
        <v>659</v>
      </c>
      <c r="B137" s="107">
        <v>10110</v>
      </c>
      <c r="C137" s="105">
        <f t="shared" si="1"/>
        <v>12030.9</v>
      </c>
    </row>
    <row r="138" spans="1:3" ht="12.75" customHeight="1" x14ac:dyDescent="0.2">
      <c r="A138" s="112" t="s">
        <v>660</v>
      </c>
      <c r="B138" s="107">
        <v>13710</v>
      </c>
      <c r="C138" s="105">
        <f t="shared" si="1"/>
        <v>16314.9</v>
      </c>
    </row>
    <row r="139" spans="1:3" ht="12.75" customHeight="1" x14ac:dyDescent="0.2">
      <c r="A139" s="112" t="s">
        <v>661</v>
      </c>
      <c r="B139" s="107">
        <v>18250</v>
      </c>
      <c r="C139" s="105">
        <f t="shared" si="1"/>
        <v>21717.5</v>
      </c>
    </row>
    <row r="140" spans="1:3" ht="12.75" customHeight="1" x14ac:dyDescent="0.2">
      <c r="A140" s="112" t="s">
        <v>662</v>
      </c>
      <c r="B140" s="107">
        <v>23590</v>
      </c>
      <c r="C140" s="105">
        <f t="shared" si="1"/>
        <v>28072.1</v>
      </c>
    </row>
    <row r="141" spans="1:3" ht="12.75" customHeight="1" x14ac:dyDescent="0.2">
      <c r="A141" s="112" t="s">
        <v>663</v>
      </c>
      <c r="B141" s="107">
        <v>33820</v>
      </c>
      <c r="C141" s="105">
        <f t="shared" si="1"/>
        <v>40245.799999999996</v>
      </c>
    </row>
    <row r="142" spans="1:3" ht="12.75" customHeight="1" x14ac:dyDescent="0.2">
      <c r="A142" s="112" t="s">
        <v>664</v>
      </c>
      <c r="B142" s="107">
        <v>29870</v>
      </c>
      <c r="C142" s="105">
        <f t="shared" si="1"/>
        <v>35545.299999999996</v>
      </c>
    </row>
    <row r="143" spans="1:3" ht="12.75" customHeight="1" x14ac:dyDescent="0.2">
      <c r="A143" s="112" t="s">
        <v>665</v>
      </c>
      <c r="B143" s="107">
        <v>26030</v>
      </c>
      <c r="C143" s="105">
        <f t="shared" si="1"/>
        <v>30975.699999999997</v>
      </c>
    </row>
    <row r="144" spans="1:3" ht="12.75" customHeight="1" x14ac:dyDescent="0.2">
      <c r="A144" s="112" t="s">
        <v>666</v>
      </c>
      <c r="B144" s="107">
        <v>35910</v>
      </c>
      <c r="C144" s="105">
        <f t="shared" si="1"/>
        <v>42732.9</v>
      </c>
    </row>
    <row r="145" spans="1:4" ht="12.75" customHeight="1" x14ac:dyDescent="0.2">
      <c r="A145" s="112" t="s">
        <v>667</v>
      </c>
      <c r="B145" s="107">
        <v>71000</v>
      </c>
      <c r="C145" s="105">
        <f t="shared" si="1"/>
        <v>84490</v>
      </c>
    </row>
    <row r="146" spans="1:4" ht="12.75" customHeight="1" x14ac:dyDescent="0.2">
      <c r="A146" s="112" t="s">
        <v>668</v>
      </c>
      <c r="B146" s="107">
        <v>30100</v>
      </c>
      <c r="C146" s="105">
        <f t="shared" si="1"/>
        <v>35819</v>
      </c>
    </row>
    <row r="147" spans="1:4" ht="12.75" customHeight="1" x14ac:dyDescent="0.2">
      <c r="A147" s="113" t="s">
        <v>669</v>
      </c>
      <c r="B147" s="109">
        <v>42530</v>
      </c>
      <c r="C147" s="117">
        <f t="shared" si="1"/>
        <v>50610.7</v>
      </c>
    </row>
    <row r="148" spans="1:4" ht="12.75" customHeight="1" x14ac:dyDescent="0.2">
      <c r="A148" t="s">
        <v>629</v>
      </c>
    </row>
    <row r="149" spans="1:4" ht="12.75" customHeight="1" x14ac:dyDescent="0.2">
      <c r="A149" t="s">
        <v>670</v>
      </c>
    </row>
    <row r="150" spans="1:4" ht="12.75" customHeight="1" x14ac:dyDescent="0.2"/>
    <row r="151" spans="1:4" ht="12.75" customHeight="1" x14ac:dyDescent="0.2">
      <c r="A151" s="104" t="s">
        <v>414</v>
      </c>
    </row>
    <row r="152" spans="1:4" ht="12.75" customHeight="1" x14ac:dyDescent="0.2">
      <c r="B152" t="s">
        <v>624</v>
      </c>
      <c r="C152" t="s">
        <v>671</v>
      </c>
    </row>
    <row r="153" spans="1:4" ht="12.75" customHeight="1" x14ac:dyDescent="0.2">
      <c r="A153" s="102" t="s">
        <v>672</v>
      </c>
      <c r="B153" s="130">
        <v>210</v>
      </c>
      <c r="C153" s="101">
        <f>+B153*1.19</f>
        <v>249.89999999999998</v>
      </c>
    </row>
    <row r="154" spans="1:4" ht="12.75" customHeight="1" x14ac:dyDescent="0.2"/>
    <row r="155" spans="1:4" ht="12.75" customHeight="1" x14ac:dyDescent="0.2">
      <c r="A155" t="s">
        <v>673</v>
      </c>
    </row>
    <row r="156" spans="1:4" ht="12.75" customHeight="1" x14ac:dyDescent="0.2">
      <c r="A156" t="s">
        <v>674</v>
      </c>
    </row>
    <row r="157" spans="1:4" ht="12.75" customHeight="1" x14ac:dyDescent="0.2"/>
    <row r="158" spans="1:4" ht="12.75" customHeight="1" x14ac:dyDescent="0.2">
      <c r="A158" s="107"/>
      <c r="B158" s="107"/>
      <c r="C158" s="107"/>
      <c r="D158" s="107"/>
    </row>
    <row r="159" spans="1:4" ht="12.75" customHeight="1" x14ac:dyDescent="0.2">
      <c r="A159" s="107"/>
      <c r="B159" s="107"/>
      <c r="C159" s="107"/>
      <c r="D159" s="107"/>
    </row>
    <row r="160" spans="1:4" ht="12.75" customHeight="1" x14ac:dyDescent="0.2">
      <c r="A160" s="107"/>
      <c r="B160" s="107"/>
      <c r="C160" s="107"/>
      <c r="D160" s="107"/>
    </row>
    <row r="161" spans="1:4" ht="12.75" customHeight="1" x14ac:dyDescent="0.2">
      <c r="A161" s="107"/>
      <c r="B161" s="107"/>
      <c r="C161" s="107"/>
      <c r="D161" s="107"/>
    </row>
    <row r="162" spans="1:4" ht="12.75" customHeight="1" x14ac:dyDescent="0.2">
      <c r="A162" s="17"/>
      <c r="B162" s="107"/>
      <c r="C162" s="107"/>
      <c r="D162" s="107"/>
    </row>
    <row r="163" spans="1:4" ht="12.75" customHeight="1" x14ac:dyDescent="0.2">
      <c r="A163" s="107"/>
      <c r="B163" s="107"/>
      <c r="C163" s="107"/>
      <c r="D163" s="107"/>
    </row>
    <row r="164" spans="1:4" ht="12.75" customHeight="1" x14ac:dyDescent="0.2">
      <c r="A164" s="107"/>
      <c r="B164" s="107"/>
      <c r="C164" s="107"/>
      <c r="D164" s="107"/>
    </row>
    <row r="165" spans="1:4" ht="12.75" customHeight="1" x14ac:dyDescent="0.2">
      <c r="A165" s="107"/>
      <c r="B165" s="107"/>
      <c r="C165" s="107"/>
      <c r="D165" s="107"/>
    </row>
    <row r="166" spans="1:4" ht="12.75" customHeight="1" x14ac:dyDescent="0.2">
      <c r="A166" s="107"/>
      <c r="B166" s="107"/>
      <c r="C166" s="107"/>
      <c r="D166" s="107"/>
    </row>
    <row r="167" spans="1:4" ht="12.75" customHeight="1" x14ac:dyDescent="0.2">
      <c r="A167" s="107"/>
      <c r="B167" s="107"/>
      <c r="C167" s="107"/>
      <c r="D167" s="107"/>
    </row>
    <row r="168" spans="1:4" ht="12.75" customHeight="1" x14ac:dyDescent="0.2"/>
    <row r="169" spans="1:4" ht="12.75" customHeight="1" x14ac:dyDescent="0.2"/>
    <row r="170" spans="1:4" ht="12.75" customHeight="1" x14ac:dyDescent="0.2"/>
    <row r="171" spans="1:4" ht="12.75" customHeight="1" x14ac:dyDescent="0.2"/>
    <row r="172" spans="1:4" ht="12.75" customHeight="1" x14ac:dyDescent="0.2"/>
    <row r="173" spans="1:4" ht="12.75" customHeight="1" x14ac:dyDescent="0.2"/>
    <row r="174" spans="1:4" ht="12.75" customHeight="1" x14ac:dyDescent="0.2"/>
    <row r="175" spans="1:4" ht="12.75" customHeight="1" x14ac:dyDescent="0.2"/>
    <row r="176" spans="1:4"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row r="3493" ht="12.75" customHeight="1" x14ac:dyDescent="0.2"/>
    <row r="3494" ht="12.75" customHeight="1" x14ac:dyDescent="0.2"/>
    <row r="3495" ht="12.75" customHeight="1" x14ac:dyDescent="0.2"/>
    <row r="3496" ht="12.75" customHeight="1" x14ac:dyDescent="0.2"/>
    <row r="3497" ht="12.75" customHeight="1" x14ac:dyDescent="0.2"/>
    <row r="3498" ht="12.75" customHeight="1" x14ac:dyDescent="0.2"/>
    <row r="3499" ht="12.75" customHeight="1" x14ac:dyDescent="0.2"/>
    <row r="3500" ht="12.75" customHeight="1" x14ac:dyDescent="0.2"/>
    <row r="3501" ht="12.75" customHeight="1" x14ac:dyDescent="0.2"/>
    <row r="3502" ht="12.75" customHeight="1" x14ac:dyDescent="0.2"/>
    <row r="3503" ht="12.75" customHeight="1" x14ac:dyDescent="0.2"/>
    <row r="3504" ht="12.75" customHeight="1" x14ac:dyDescent="0.2"/>
    <row r="3505" ht="12.75" customHeight="1" x14ac:dyDescent="0.2"/>
    <row r="3506" ht="12.75" customHeight="1" x14ac:dyDescent="0.2"/>
    <row r="3507" ht="12.75" customHeight="1" x14ac:dyDescent="0.2"/>
    <row r="3508" ht="12.75" customHeight="1" x14ac:dyDescent="0.2"/>
    <row r="3509" ht="12.75" customHeight="1" x14ac:dyDescent="0.2"/>
    <row r="3510" ht="12.75" customHeight="1" x14ac:dyDescent="0.2"/>
    <row r="3511" ht="12.75" customHeight="1" x14ac:dyDescent="0.2"/>
    <row r="3512" ht="12.75" customHeight="1" x14ac:dyDescent="0.2"/>
    <row r="3513" ht="12.75" customHeight="1" x14ac:dyDescent="0.2"/>
    <row r="3514" ht="12.75" customHeight="1" x14ac:dyDescent="0.2"/>
    <row r="3515" ht="12.75" customHeight="1" x14ac:dyDescent="0.2"/>
    <row r="3516" ht="12.75" customHeight="1" x14ac:dyDescent="0.2"/>
    <row r="3517" ht="12.75" customHeight="1" x14ac:dyDescent="0.2"/>
    <row r="3518" ht="12.75" customHeight="1" x14ac:dyDescent="0.2"/>
    <row r="3519" ht="12.75" customHeight="1" x14ac:dyDescent="0.2"/>
    <row r="3520" ht="12.75" customHeight="1" x14ac:dyDescent="0.2"/>
    <row r="3521" ht="12.75" customHeight="1" x14ac:dyDescent="0.2"/>
    <row r="3522" ht="12.75" customHeight="1" x14ac:dyDescent="0.2"/>
    <row r="3523" ht="12.75" customHeight="1" x14ac:dyDescent="0.2"/>
    <row r="3524" ht="12.75" customHeight="1" x14ac:dyDescent="0.2"/>
    <row r="3525" ht="12.75" customHeight="1" x14ac:dyDescent="0.2"/>
    <row r="3526" ht="12.75" customHeight="1" x14ac:dyDescent="0.2"/>
    <row r="3527" ht="12.75" customHeight="1" x14ac:dyDescent="0.2"/>
    <row r="3528" ht="12.75" customHeight="1" x14ac:dyDescent="0.2"/>
    <row r="3529" ht="12.75" customHeight="1" x14ac:dyDescent="0.2"/>
    <row r="3530" ht="12.75" customHeight="1" x14ac:dyDescent="0.2"/>
    <row r="3531" ht="12.75" customHeight="1" x14ac:dyDescent="0.2"/>
    <row r="3532" ht="12.75" customHeight="1" x14ac:dyDescent="0.2"/>
    <row r="3533" ht="12.75" customHeight="1" x14ac:dyDescent="0.2"/>
    <row r="3534" ht="12.75" customHeight="1" x14ac:dyDescent="0.2"/>
    <row r="3535" ht="12.75" customHeight="1" x14ac:dyDescent="0.2"/>
    <row r="3536" ht="12.75" customHeight="1" x14ac:dyDescent="0.2"/>
    <row r="3537" ht="12.75" customHeight="1" x14ac:dyDescent="0.2"/>
    <row r="3538" ht="12.75" customHeight="1" x14ac:dyDescent="0.2"/>
    <row r="3539" ht="12.75" customHeight="1" x14ac:dyDescent="0.2"/>
    <row r="3540" ht="12.75" customHeight="1" x14ac:dyDescent="0.2"/>
    <row r="3541" ht="12.75" customHeight="1" x14ac:dyDescent="0.2"/>
    <row r="3542" ht="12.75" customHeight="1" x14ac:dyDescent="0.2"/>
    <row r="3543" ht="12.75" customHeight="1" x14ac:dyDescent="0.2"/>
    <row r="3544" ht="12.75" customHeight="1" x14ac:dyDescent="0.2"/>
    <row r="3545" ht="12.75" customHeight="1" x14ac:dyDescent="0.2"/>
    <row r="3546" ht="12.75" customHeight="1" x14ac:dyDescent="0.2"/>
    <row r="3547" ht="12.75" customHeight="1" x14ac:dyDescent="0.2"/>
    <row r="3548" ht="12.75" customHeight="1" x14ac:dyDescent="0.2"/>
    <row r="3549" ht="12.75" customHeight="1" x14ac:dyDescent="0.2"/>
    <row r="3550" ht="12.75" customHeight="1" x14ac:dyDescent="0.2"/>
    <row r="3551" ht="12.75" customHeight="1" x14ac:dyDescent="0.2"/>
    <row r="3552" ht="12.75" customHeight="1" x14ac:dyDescent="0.2"/>
    <row r="3553" ht="12.75" customHeight="1" x14ac:dyDescent="0.2"/>
    <row r="3554" ht="12.75" customHeight="1" x14ac:dyDescent="0.2"/>
    <row r="3555" ht="12.75" customHeight="1" x14ac:dyDescent="0.2"/>
    <row r="3556" ht="12.75" customHeight="1" x14ac:dyDescent="0.2"/>
    <row r="3557" ht="12.75" customHeight="1" x14ac:dyDescent="0.2"/>
    <row r="3558" ht="12.75" customHeight="1" x14ac:dyDescent="0.2"/>
    <row r="3559" ht="12.75" customHeight="1" x14ac:dyDescent="0.2"/>
    <row r="3560" ht="12.75" customHeight="1" x14ac:dyDescent="0.2"/>
    <row r="3561" ht="12.75" customHeight="1" x14ac:dyDescent="0.2"/>
    <row r="3562" ht="12.75" customHeight="1" x14ac:dyDescent="0.2"/>
    <row r="3563" ht="12.75" customHeight="1" x14ac:dyDescent="0.2"/>
    <row r="3564" ht="12.75" customHeight="1" x14ac:dyDescent="0.2"/>
    <row r="3565" ht="12.75" customHeight="1" x14ac:dyDescent="0.2"/>
    <row r="3566" ht="12.75" customHeight="1" x14ac:dyDescent="0.2"/>
    <row r="3567" ht="12.75" customHeight="1" x14ac:dyDescent="0.2"/>
    <row r="3568" ht="12.75" customHeight="1" x14ac:dyDescent="0.2"/>
    <row r="3569" ht="12.75" customHeight="1" x14ac:dyDescent="0.2"/>
    <row r="3570" ht="12.75" customHeight="1" x14ac:dyDescent="0.2"/>
    <row r="3571" ht="12.75" customHeight="1" x14ac:dyDescent="0.2"/>
    <row r="3572" ht="12.75" customHeight="1" x14ac:dyDescent="0.2"/>
    <row r="3573" ht="12.75" customHeight="1" x14ac:dyDescent="0.2"/>
    <row r="3574" ht="12.75" customHeight="1" x14ac:dyDescent="0.2"/>
    <row r="3575" ht="12.75" customHeight="1" x14ac:dyDescent="0.2"/>
    <row r="3576" ht="12.75" customHeight="1" x14ac:dyDescent="0.2"/>
    <row r="3577" ht="12.75" customHeight="1" x14ac:dyDescent="0.2"/>
    <row r="3578" ht="12.75" customHeight="1" x14ac:dyDescent="0.2"/>
    <row r="3579" ht="12.75" customHeight="1" x14ac:dyDescent="0.2"/>
    <row r="3580" ht="12.75" customHeight="1" x14ac:dyDescent="0.2"/>
    <row r="3581" ht="12.75" customHeight="1" x14ac:dyDescent="0.2"/>
    <row r="3582" ht="12.75" customHeight="1" x14ac:dyDescent="0.2"/>
    <row r="3583" ht="12.75" customHeight="1" x14ac:dyDescent="0.2"/>
    <row r="3584" ht="12.75" customHeight="1" x14ac:dyDescent="0.2"/>
    <row r="3585" ht="12.75" customHeight="1" x14ac:dyDescent="0.2"/>
    <row r="3586" ht="12.75" customHeight="1" x14ac:dyDescent="0.2"/>
    <row r="3587" ht="12.75" customHeight="1" x14ac:dyDescent="0.2"/>
    <row r="3588" ht="12.75" customHeight="1" x14ac:dyDescent="0.2"/>
    <row r="3589" ht="12.75" customHeight="1" x14ac:dyDescent="0.2"/>
    <row r="3590" ht="12.75" customHeight="1" x14ac:dyDescent="0.2"/>
    <row r="3591" ht="12.75" customHeight="1" x14ac:dyDescent="0.2"/>
    <row r="3592" ht="12.75" customHeight="1" x14ac:dyDescent="0.2"/>
    <row r="3593" ht="12.75" customHeight="1" x14ac:dyDescent="0.2"/>
    <row r="3594" ht="12.75" customHeight="1" x14ac:dyDescent="0.2"/>
    <row r="3595" ht="12.75" customHeight="1" x14ac:dyDescent="0.2"/>
    <row r="3596" ht="12.75" customHeight="1" x14ac:dyDescent="0.2"/>
    <row r="3597" ht="12.75" customHeight="1" x14ac:dyDescent="0.2"/>
    <row r="3598" ht="12.75" customHeight="1" x14ac:dyDescent="0.2"/>
    <row r="3599" ht="12.75" customHeight="1" x14ac:dyDescent="0.2"/>
    <row r="3600" ht="12.75" customHeight="1" x14ac:dyDescent="0.2"/>
    <row r="3601" ht="12.75" customHeight="1" x14ac:dyDescent="0.2"/>
    <row r="3602" ht="12.75" customHeight="1" x14ac:dyDescent="0.2"/>
    <row r="3603" ht="12.75" customHeight="1" x14ac:dyDescent="0.2"/>
    <row r="3604" ht="12.75" customHeight="1" x14ac:dyDescent="0.2"/>
    <row r="3605" ht="12.75" customHeight="1" x14ac:dyDescent="0.2"/>
    <row r="3606" ht="12.75" customHeight="1" x14ac:dyDescent="0.2"/>
    <row r="3607" ht="12.75" customHeight="1" x14ac:dyDescent="0.2"/>
    <row r="3608" ht="12.75" customHeight="1" x14ac:dyDescent="0.2"/>
    <row r="3609" ht="12.75" customHeight="1" x14ac:dyDescent="0.2"/>
    <row r="3610" ht="12.75" customHeight="1" x14ac:dyDescent="0.2"/>
    <row r="3611" ht="12.75" customHeight="1" x14ac:dyDescent="0.2"/>
    <row r="3612" ht="12.75" customHeight="1" x14ac:dyDescent="0.2"/>
    <row r="3613" ht="12.75" customHeight="1" x14ac:dyDescent="0.2"/>
    <row r="3614" ht="12.75" customHeight="1" x14ac:dyDescent="0.2"/>
    <row r="3615" ht="12.75" customHeight="1" x14ac:dyDescent="0.2"/>
    <row r="3616" ht="12.75" customHeight="1" x14ac:dyDescent="0.2"/>
    <row r="3617" ht="12.75" customHeight="1" x14ac:dyDescent="0.2"/>
    <row r="3618" ht="12.75" customHeight="1" x14ac:dyDescent="0.2"/>
    <row r="3619" ht="12.75" customHeight="1" x14ac:dyDescent="0.2"/>
    <row r="3620" ht="12.75" customHeight="1" x14ac:dyDescent="0.2"/>
    <row r="3621" ht="12.75" customHeight="1" x14ac:dyDescent="0.2"/>
    <row r="3622" ht="12.75" customHeight="1" x14ac:dyDescent="0.2"/>
    <row r="3623" ht="12.75" customHeight="1" x14ac:dyDescent="0.2"/>
    <row r="3624" ht="12.75" customHeight="1" x14ac:dyDescent="0.2"/>
    <row r="3625" ht="12.75" customHeight="1" x14ac:dyDescent="0.2"/>
    <row r="3626" ht="12.75" customHeight="1" x14ac:dyDescent="0.2"/>
    <row r="3627" ht="12.75" customHeight="1" x14ac:dyDescent="0.2"/>
    <row r="3628" ht="12.75" customHeight="1" x14ac:dyDescent="0.2"/>
    <row r="3629" ht="12.75" customHeight="1" x14ac:dyDescent="0.2"/>
    <row r="3630" ht="12.75" customHeight="1" x14ac:dyDescent="0.2"/>
    <row r="3631" ht="12.75" customHeight="1" x14ac:dyDescent="0.2"/>
    <row r="3632" ht="12.75" customHeight="1" x14ac:dyDescent="0.2"/>
    <row r="3633" ht="12.75" customHeight="1" x14ac:dyDescent="0.2"/>
    <row r="3634" ht="12.75" customHeight="1" x14ac:dyDescent="0.2"/>
    <row r="3635" ht="12.75" customHeight="1" x14ac:dyDescent="0.2"/>
    <row r="3636" ht="12.75" customHeight="1" x14ac:dyDescent="0.2"/>
    <row r="3637" ht="12.75" customHeight="1" x14ac:dyDescent="0.2"/>
    <row r="3638" ht="12.75" customHeight="1" x14ac:dyDescent="0.2"/>
    <row r="3639" ht="12.75" customHeight="1" x14ac:dyDescent="0.2"/>
    <row r="3640" ht="12.75" customHeight="1" x14ac:dyDescent="0.2"/>
    <row r="3641" ht="12.75" customHeight="1" x14ac:dyDescent="0.2"/>
    <row r="3642" ht="12.75" customHeight="1" x14ac:dyDescent="0.2"/>
    <row r="3643" ht="12.75" customHeight="1" x14ac:dyDescent="0.2"/>
    <row r="3644" ht="12.75" customHeight="1" x14ac:dyDescent="0.2"/>
    <row r="3645" ht="12.75" customHeight="1" x14ac:dyDescent="0.2"/>
    <row r="3646" ht="12.75" customHeight="1" x14ac:dyDescent="0.2"/>
    <row r="3647" ht="12.75" customHeight="1" x14ac:dyDescent="0.2"/>
    <row r="3648" ht="12.75" customHeight="1" x14ac:dyDescent="0.2"/>
    <row r="3649" ht="12.75" customHeight="1" x14ac:dyDescent="0.2"/>
    <row r="3650" ht="12.75" customHeight="1" x14ac:dyDescent="0.2"/>
    <row r="3651" ht="12.75" customHeight="1" x14ac:dyDescent="0.2"/>
    <row r="3652" ht="12.75" customHeight="1" x14ac:dyDescent="0.2"/>
    <row r="3653" ht="12.75" customHeight="1" x14ac:dyDescent="0.2"/>
    <row r="3654" ht="12.75" customHeight="1" x14ac:dyDescent="0.2"/>
    <row r="3655" ht="12.75" customHeight="1" x14ac:dyDescent="0.2"/>
    <row r="3656" ht="12.75" customHeight="1" x14ac:dyDescent="0.2"/>
    <row r="3657" ht="12.75" customHeight="1" x14ac:dyDescent="0.2"/>
    <row r="3658" ht="12.75" customHeight="1" x14ac:dyDescent="0.2"/>
    <row r="3659" ht="12.75" customHeight="1" x14ac:dyDescent="0.2"/>
    <row r="3660" ht="12.75" customHeight="1" x14ac:dyDescent="0.2"/>
    <row r="3661" ht="12.75" customHeight="1" x14ac:dyDescent="0.2"/>
    <row r="3662" ht="12.75" customHeight="1" x14ac:dyDescent="0.2"/>
    <row r="3663" ht="12.75" customHeight="1" x14ac:dyDescent="0.2"/>
    <row r="3664" ht="12.75" customHeight="1" x14ac:dyDescent="0.2"/>
    <row r="3665" ht="12.75" customHeight="1" x14ac:dyDescent="0.2"/>
    <row r="3666" ht="12.75" customHeight="1" x14ac:dyDescent="0.2"/>
    <row r="3667" ht="12.75" customHeight="1" x14ac:dyDescent="0.2"/>
    <row r="3668" ht="12.75" customHeight="1" x14ac:dyDescent="0.2"/>
    <row r="3669" ht="12.75" customHeight="1" x14ac:dyDescent="0.2"/>
    <row r="3670" ht="12.75" customHeight="1" x14ac:dyDescent="0.2"/>
    <row r="3671" ht="12.75" customHeight="1" x14ac:dyDescent="0.2"/>
    <row r="3672" ht="12.75" customHeight="1" x14ac:dyDescent="0.2"/>
    <row r="3673" ht="12.75" customHeight="1" x14ac:dyDescent="0.2"/>
    <row r="3674" ht="12.75" customHeight="1" x14ac:dyDescent="0.2"/>
    <row r="3675" ht="12.75" customHeight="1" x14ac:dyDescent="0.2"/>
    <row r="3676" ht="12.75" customHeight="1" x14ac:dyDescent="0.2"/>
    <row r="3677" ht="12.75" customHeight="1" x14ac:dyDescent="0.2"/>
    <row r="3678" ht="12.75" customHeight="1" x14ac:dyDescent="0.2"/>
    <row r="3679" ht="12.75" customHeight="1" x14ac:dyDescent="0.2"/>
    <row r="3680" ht="12.75" customHeight="1" x14ac:dyDescent="0.2"/>
    <row r="3681" ht="12.75" customHeight="1" x14ac:dyDescent="0.2"/>
    <row r="3682" ht="12.75" customHeight="1" x14ac:dyDescent="0.2"/>
    <row r="3683" ht="12.75" customHeight="1" x14ac:dyDescent="0.2"/>
    <row r="3684" ht="12.75" customHeight="1" x14ac:dyDescent="0.2"/>
    <row r="3685" ht="12.75" customHeight="1" x14ac:dyDescent="0.2"/>
    <row r="3686" ht="12.75" customHeight="1" x14ac:dyDescent="0.2"/>
    <row r="3687" ht="12.75" customHeight="1" x14ac:dyDescent="0.2"/>
    <row r="3688" ht="12.75" customHeight="1" x14ac:dyDescent="0.2"/>
    <row r="3689" ht="12.75" customHeight="1" x14ac:dyDescent="0.2"/>
    <row r="3690" ht="12.75" customHeight="1" x14ac:dyDescent="0.2"/>
    <row r="3691" ht="12.75" customHeight="1" x14ac:dyDescent="0.2"/>
    <row r="3692" ht="12.75" customHeight="1" x14ac:dyDescent="0.2"/>
    <row r="3693" ht="12.75" customHeight="1" x14ac:dyDescent="0.2"/>
    <row r="3694" ht="12.75" customHeight="1" x14ac:dyDescent="0.2"/>
    <row r="3695" ht="12.75" customHeight="1" x14ac:dyDescent="0.2"/>
    <row r="3696" ht="12.75" customHeight="1" x14ac:dyDescent="0.2"/>
    <row r="3697" ht="12.75" customHeight="1" x14ac:dyDescent="0.2"/>
    <row r="3698" ht="12.75" customHeight="1" x14ac:dyDescent="0.2"/>
    <row r="3699" ht="12.75" customHeight="1" x14ac:dyDescent="0.2"/>
    <row r="3700" ht="12.75" customHeight="1" x14ac:dyDescent="0.2"/>
    <row r="3701" ht="12.75" customHeight="1" x14ac:dyDescent="0.2"/>
    <row r="3702" ht="12.75" customHeight="1" x14ac:dyDescent="0.2"/>
    <row r="3703" ht="12.75" customHeight="1" x14ac:dyDescent="0.2"/>
    <row r="3704" ht="12.75" customHeight="1" x14ac:dyDescent="0.2"/>
    <row r="3705" ht="12.75" customHeight="1" x14ac:dyDescent="0.2"/>
    <row r="3706" ht="12.75" customHeight="1" x14ac:dyDescent="0.2"/>
    <row r="3707" ht="12.75" customHeight="1" x14ac:dyDescent="0.2"/>
    <row r="3708" ht="12.75" customHeight="1" x14ac:dyDescent="0.2"/>
    <row r="3709" ht="12.75" customHeight="1" x14ac:dyDescent="0.2"/>
    <row r="3710" ht="12.75" customHeight="1" x14ac:dyDescent="0.2"/>
    <row r="3711" ht="12.75" customHeight="1" x14ac:dyDescent="0.2"/>
    <row r="3712" ht="12.75" customHeight="1" x14ac:dyDescent="0.2"/>
    <row r="3713" ht="12.75" customHeight="1" x14ac:dyDescent="0.2"/>
    <row r="3714" ht="12.75" customHeight="1" x14ac:dyDescent="0.2"/>
    <row r="3715" ht="12.75" customHeight="1" x14ac:dyDescent="0.2"/>
    <row r="3716" ht="12.75" customHeight="1" x14ac:dyDescent="0.2"/>
    <row r="3717" ht="12.75" customHeight="1" x14ac:dyDescent="0.2"/>
    <row r="3718" ht="12.75" customHeight="1" x14ac:dyDescent="0.2"/>
    <row r="3719" ht="12.75" customHeight="1" x14ac:dyDescent="0.2"/>
    <row r="3720" ht="12.75" customHeight="1" x14ac:dyDescent="0.2"/>
    <row r="3721" ht="12.75" customHeight="1" x14ac:dyDescent="0.2"/>
    <row r="3722" ht="12.75" customHeight="1" x14ac:dyDescent="0.2"/>
    <row r="3723" ht="12.75" customHeight="1" x14ac:dyDescent="0.2"/>
    <row r="3724" ht="12.75" customHeight="1" x14ac:dyDescent="0.2"/>
    <row r="3725" ht="12.75" customHeight="1" x14ac:dyDescent="0.2"/>
    <row r="3726" ht="12.75" customHeight="1" x14ac:dyDescent="0.2"/>
    <row r="3727" ht="12.75" customHeight="1" x14ac:dyDescent="0.2"/>
    <row r="3728" ht="12.75" customHeight="1" x14ac:dyDescent="0.2"/>
    <row r="3729" ht="12.75" customHeight="1" x14ac:dyDescent="0.2"/>
    <row r="3730" ht="12.75" customHeight="1" x14ac:dyDescent="0.2"/>
    <row r="3731" ht="12.75" customHeight="1" x14ac:dyDescent="0.2"/>
    <row r="3732" ht="12.75" customHeight="1" x14ac:dyDescent="0.2"/>
    <row r="3733" ht="12.75" customHeight="1" x14ac:dyDescent="0.2"/>
    <row r="3734" ht="12.75" customHeight="1" x14ac:dyDescent="0.2"/>
    <row r="3735" ht="12.75" customHeight="1" x14ac:dyDescent="0.2"/>
    <row r="3736" ht="12.75" customHeight="1" x14ac:dyDescent="0.2"/>
    <row r="3737" ht="12.75" customHeight="1" x14ac:dyDescent="0.2"/>
    <row r="3738" ht="12.75" customHeight="1" x14ac:dyDescent="0.2"/>
    <row r="3739" ht="12.75" customHeight="1" x14ac:dyDescent="0.2"/>
    <row r="3740" ht="12.75" customHeight="1" x14ac:dyDescent="0.2"/>
    <row r="3741" ht="12.75" customHeight="1" x14ac:dyDescent="0.2"/>
    <row r="3742" ht="12.75" customHeight="1" x14ac:dyDescent="0.2"/>
    <row r="3743" ht="12.75" customHeight="1" x14ac:dyDescent="0.2"/>
    <row r="3744" ht="12.75" customHeight="1" x14ac:dyDescent="0.2"/>
    <row r="3745" ht="12.75" customHeight="1" x14ac:dyDescent="0.2"/>
    <row r="3746" ht="12.75" customHeight="1" x14ac:dyDescent="0.2"/>
    <row r="3747" ht="12.75" customHeight="1" x14ac:dyDescent="0.2"/>
    <row r="3748" ht="12.75" customHeight="1" x14ac:dyDescent="0.2"/>
    <row r="3749" ht="12.75" customHeight="1" x14ac:dyDescent="0.2"/>
    <row r="3750" ht="12.75" customHeight="1" x14ac:dyDescent="0.2"/>
    <row r="3751" ht="12.75" customHeight="1" x14ac:dyDescent="0.2"/>
    <row r="3752" ht="12.75" customHeight="1" x14ac:dyDescent="0.2"/>
    <row r="3753" ht="12.75" customHeight="1" x14ac:dyDescent="0.2"/>
    <row r="3754" ht="12.75" customHeight="1" x14ac:dyDescent="0.2"/>
    <row r="3755" ht="12.75" customHeight="1" x14ac:dyDescent="0.2"/>
    <row r="3756" ht="12.75" customHeight="1" x14ac:dyDescent="0.2"/>
    <row r="3757" ht="12.75" customHeight="1" x14ac:dyDescent="0.2"/>
    <row r="3758" ht="12.75" customHeight="1" x14ac:dyDescent="0.2"/>
    <row r="3759" ht="12.75" customHeight="1" x14ac:dyDescent="0.2"/>
    <row r="3760" ht="12.75" customHeight="1" x14ac:dyDescent="0.2"/>
    <row r="3761" ht="12.75" customHeight="1" x14ac:dyDescent="0.2"/>
    <row r="3762" ht="12.75" customHeight="1" x14ac:dyDescent="0.2"/>
    <row r="3763" ht="12.75" customHeight="1" x14ac:dyDescent="0.2"/>
    <row r="3764" ht="12.75" customHeight="1" x14ac:dyDescent="0.2"/>
    <row r="3765" ht="12.75" customHeight="1" x14ac:dyDescent="0.2"/>
    <row r="3766" ht="12.75" customHeight="1" x14ac:dyDescent="0.2"/>
    <row r="3767" ht="12.75" customHeight="1" x14ac:dyDescent="0.2"/>
    <row r="3768" ht="12.75" customHeight="1" x14ac:dyDescent="0.2"/>
    <row r="3769" ht="12.75" customHeight="1" x14ac:dyDescent="0.2"/>
    <row r="3770" ht="12.75" customHeight="1" x14ac:dyDescent="0.2"/>
    <row r="3771" ht="12.75" customHeight="1" x14ac:dyDescent="0.2"/>
    <row r="3772" ht="12.75" customHeight="1" x14ac:dyDescent="0.2"/>
    <row r="3773" ht="12.75" customHeight="1" x14ac:dyDescent="0.2"/>
    <row r="3774" ht="12.75" customHeight="1" x14ac:dyDescent="0.2"/>
    <row r="3775" ht="12.75" customHeight="1" x14ac:dyDescent="0.2"/>
    <row r="3776" ht="12.75" customHeight="1" x14ac:dyDescent="0.2"/>
    <row r="3777" ht="12.75" customHeight="1" x14ac:dyDescent="0.2"/>
    <row r="3778" ht="12.75" customHeight="1" x14ac:dyDescent="0.2"/>
    <row r="3779" ht="12.75" customHeight="1" x14ac:dyDescent="0.2"/>
    <row r="3780" ht="12.75" customHeight="1" x14ac:dyDescent="0.2"/>
    <row r="3781" ht="12.75" customHeight="1" x14ac:dyDescent="0.2"/>
    <row r="3782" ht="12.75" customHeight="1" x14ac:dyDescent="0.2"/>
    <row r="3783" ht="12.75" customHeight="1" x14ac:dyDescent="0.2"/>
    <row r="3784" ht="12.75" customHeight="1" x14ac:dyDescent="0.2"/>
    <row r="3785" ht="12.75" customHeight="1" x14ac:dyDescent="0.2"/>
    <row r="3786" ht="12.75" customHeight="1" x14ac:dyDescent="0.2"/>
    <row r="3787" ht="12.75" customHeight="1" x14ac:dyDescent="0.2"/>
    <row r="3788" ht="12.75" customHeight="1" x14ac:dyDescent="0.2"/>
    <row r="3789" ht="12.75" customHeight="1" x14ac:dyDescent="0.2"/>
    <row r="3790" ht="12.75" customHeight="1" x14ac:dyDescent="0.2"/>
    <row r="3791" ht="12.75" customHeight="1" x14ac:dyDescent="0.2"/>
    <row r="3792" ht="12.75" customHeight="1" x14ac:dyDescent="0.2"/>
    <row r="3793" ht="12.75" customHeight="1" x14ac:dyDescent="0.2"/>
    <row r="3794" ht="12.75" customHeight="1" x14ac:dyDescent="0.2"/>
    <row r="3795" ht="12.75" customHeight="1" x14ac:dyDescent="0.2"/>
    <row r="3796" ht="12.75" customHeight="1" x14ac:dyDescent="0.2"/>
    <row r="3797" ht="12.75" customHeight="1" x14ac:dyDescent="0.2"/>
    <row r="3798" ht="12.75" customHeight="1" x14ac:dyDescent="0.2"/>
    <row r="3799" ht="12.75" customHeight="1" x14ac:dyDescent="0.2"/>
    <row r="3800" ht="12.75" customHeight="1" x14ac:dyDescent="0.2"/>
    <row r="3801" ht="12.75" customHeight="1" x14ac:dyDescent="0.2"/>
    <row r="3802" ht="12.75" customHeight="1" x14ac:dyDescent="0.2"/>
    <row r="3803" ht="12.75" customHeight="1" x14ac:dyDescent="0.2"/>
    <row r="3804" ht="12.75" customHeight="1" x14ac:dyDescent="0.2"/>
    <row r="3805" ht="12.75" customHeight="1" x14ac:dyDescent="0.2"/>
    <row r="3806" ht="12.75" customHeight="1" x14ac:dyDescent="0.2"/>
    <row r="3807" ht="12.75" customHeight="1" x14ac:dyDescent="0.2"/>
    <row r="3808" ht="12.75" customHeight="1" x14ac:dyDescent="0.2"/>
    <row r="3809" ht="12.75" customHeight="1" x14ac:dyDescent="0.2"/>
    <row r="3810" ht="12.75" customHeight="1" x14ac:dyDescent="0.2"/>
    <row r="3811" ht="12.75" customHeight="1" x14ac:dyDescent="0.2"/>
    <row r="3812" ht="12.75" customHeight="1" x14ac:dyDescent="0.2"/>
    <row r="3813" ht="12.75" customHeight="1" x14ac:dyDescent="0.2"/>
    <row r="3814" ht="12.75" customHeight="1" x14ac:dyDescent="0.2"/>
    <row r="3815" ht="12.75" customHeight="1" x14ac:dyDescent="0.2"/>
    <row r="3816" ht="12.75" customHeight="1" x14ac:dyDescent="0.2"/>
    <row r="3817" ht="12.75" customHeight="1" x14ac:dyDescent="0.2"/>
    <row r="3818" ht="12.75" customHeight="1" x14ac:dyDescent="0.2"/>
    <row r="3819" ht="12.75" customHeight="1" x14ac:dyDescent="0.2"/>
    <row r="3820" ht="12.75" customHeight="1" x14ac:dyDescent="0.2"/>
    <row r="3821" ht="12.75" customHeight="1" x14ac:dyDescent="0.2"/>
    <row r="3822" ht="12.75" customHeight="1" x14ac:dyDescent="0.2"/>
    <row r="3823" ht="12.75" customHeight="1" x14ac:dyDescent="0.2"/>
    <row r="3824" ht="12.75" customHeight="1" x14ac:dyDescent="0.2"/>
    <row r="3825" ht="12.75" customHeight="1" x14ac:dyDescent="0.2"/>
    <row r="3826" ht="12.75" customHeight="1" x14ac:dyDescent="0.2"/>
    <row r="3827" ht="12.75" customHeight="1" x14ac:dyDescent="0.2"/>
    <row r="3828" ht="12.75" customHeight="1" x14ac:dyDescent="0.2"/>
    <row r="3829" ht="12.75" customHeight="1" x14ac:dyDescent="0.2"/>
    <row r="3830" ht="12.75" customHeight="1" x14ac:dyDescent="0.2"/>
    <row r="3831" ht="12.75" customHeight="1" x14ac:dyDescent="0.2"/>
    <row r="3832" ht="12.75" customHeight="1" x14ac:dyDescent="0.2"/>
    <row r="3833" ht="12.75" customHeight="1" x14ac:dyDescent="0.2"/>
    <row r="3834" ht="12.75" customHeight="1" x14ac:dyDescent="0.2"/>
    <row r="3835" ht="12.75" customHeight="1" x14ac:dyDescent="0.2"/>
    <row r="3836" ht="12.75" customHeight="1" x14ac:dyDescent="0.2"/>
    <row r="3837" ht="12.75" customHeight="1" x14ac:dyDescent="0.2"/>
    <row r="3838" ht="12.75" customHeight="1" x14ac:dyDescent="0.2"/>
    <row r="3839" ht="12.75" customHeight="1" x14ac:dyDescent="0.2"/>
    <row r="3840" ht="12.75" customHeight="1" x14ac:dyDescent="0.2"/>
    <row r="3841" ht="12.75" customHeight="1" x14ac:dyDescent="0.2"/>
    <row r="3842" ht="12.75" customHeight="1" x14ac:dyDescent="0.2"/>
    <row r="3843" ht="12.75" customHeight="1" x14ac:dyDescent="0.2"/>
    <row r="3844" ht="12.75" customHeight="1" x14ac:dyDescent="0.2"/>
    <row r="3845" ht="12.75" customHeight="1" x14ac:dyDescent="0.2"/>
    <row r="3846" ht="12.75" customHeight="1" x14ac:dyDescent="0.2"/>
    <row r="3847" ht="12.75" customHeight="1" x14ac:dyDescent="0.2"/>
    <row r="3848" ht="12.75" customHeight="1" x14ac:dyDescent="0.2"/>
    <row r="3849" ht="12.75" customHeight="1" x14ac:dyDescent="0.2"/>
    <row r="3850" ht="12.75" customHeight="1" x14ac:dyDescent="0.2"/>
    <row r="3851" ht="12.75" customHeight="1" x14ac:dyDescent="0.2"/>
    <row r="3852" ht="12.75" customHeight="1" x14ac:dyDescent="0.2"/>
    <row r="3853" ht="12.75" customHeight="1" x14ac:dyDescent="0.2"/>
    <row r="3854" ht="12.75" customHeight="1" x14ac:dyDescent="0.2"/>
    <row r="3855" ht="12.75" customHeight="1" x14ac:dyDescent="0.2"/>
    <row r="3856" ht="12.75" customHeight="1" x14ac:dyDescent="0.2"/>
    <row r="3857" ht="12.75" customHeight="1" x14ac:dyDescent="0.2"/>
    <row r="3858" ht="12.75" customHeight="1" x14ac:dyDescent="0.2"/>
    <row r="3859" ht="12.75" customHeight="1" x14ac:dyDescent="0.2"/>
    <row r="3860" ht="12.75" customHeight="1" x14ac:dyDescent="0.2"/>
    <row r="3861" ht="12.75" customHeight="1" x14ac:dyDescent="0.2"/>
    <row r="3862" ht="12.75" customHeight="1" x14ac:dyDescent="0.2"/>
    <row r="3863" ht="12.75" customHeight="1" x14ac:dyDescent="0.2"/>
    <row r="3864" ht="12.75" customHeight="1" x14ac:dyDescent="0.2"/>
    <row r="3865" ht="12.75" customHeight="1" x14ac:dyDescent="0.2"/>
    <row r="3866" ht="12.75" customHeight="1" x14ac:dyDescent="0.2"/>
    <row r="3867" ht="12.75" customHeight="1" x14ac:dyDescent="0.2"/>
    <row r="3868" ht="12.75" customHeight="1" x14ac:dyDescent="0.2"/>
    <row r="3869" ht="12.75" customHeight="1" x14ac:dyDescent="0.2"/>
    <row r="3870" ht="12.75" customHeight="1" x14ac:dyDescent="0.2"/>
    <row r="3871" ht="12.75" customHeight="1" x14ac:dyDescent="0.2"/>
    <row r="3872" ht="12.75" customHeight="1" x14ac:dyDescent="0.2"/>
    <row r="3873" ht="12.75" customHeight="1" x14ac:dyDescent="0.2"/>
    <row r="3874" ht="12.75" customHeight="1" x14ac:dyDescent="0.2"/>
    <row r="3875" ht="12.75" customHeight="1" x14ac:dyDescent="0.2"/>
    <row r="3876" ht="12.75" customHeight="1" x14ac:dyDescent="0.2"/>
    <row r="3877" ht="12.75" customHeight="1" x14ac:dyDescent="0.2"/>
    <row r="3878" ht="12.75" customHeight="1" x14ac:dyDescent="0.2"/>
    <row r="3879" ht="12.75" customHeight="1" x14ac:dyDescent="0.2"/>
    <row r="3880" ht="12.75" customHeight="1" x14ac:dyDescent="0.2"/>
    <row r="3881" ht="12.75" customHeight="1" x14ac:dyDescent="0.2"/>
    <row r="3882" ht="12.75" customHeight="1" x14ac:dyDescent="0.2"/>
    <row r="3883" ht="12.75" customHeight="1" x14ac:dyDescent="0.2"/>
    <row r="3884" ht="12.75" customHeight="1" x14ac:dyDescent="0.2"/>
    <row r="3885" ht="12.75" customHeight="1" x14ac:dyDescent="0.2"/>
    <row r="3886" ht="12.75" customHeight="1" x14ac:dyDescent="0.2"/>
    <row r="3887" ht="12.75" customHeight="1" x14ac:dyDescent="0.2"/>
    <row r="3888" ht="12.75" customHeight="1" x14ac:dyDescent="0.2"/>
    <row r="3889" ht="12.75" customHeight="1" x14ac:dyDescent="0.2"/>
    <row r="3890" ht="12.75" customHeight="1" x14ac:dyDescent="0.2"/>
    <row r="3891" ht="12.75" customHeight="1" x14ac:dyDescent="0.2"/>
    <row r="3892" ht="12.75" customHeight="1" x14ac:dyDescent="0.2"/>
    <row r="3893" ht="12.75" customHeight="1" x14ac:dyDescent="0.2"/>
    <row r="3894" ht="12.75" customHeight="1" x14ac:dyDescent="0.2"/>
    <row r="3895" ht="12.75" customHeight="1" x14ac:dyDescent="0.2"/>
    <row r="3896" ht="12.75" customHeight="1" x14ac:dyDescent="0.2"/>
    <row r="3897" ht="12.75" customHeight="1" x14ac:dyDescent="0.2"/>
    <row r="3898" ht="12.75" customHeight="1" x14ac:dyDescent="0.2"/>
    <row r="3899" ht="12.75" customHeight="1" x14ac:dyDescent="0.2"/>
    <row r="3900" ht="12.75" customHeight="1" x14ac:dyDescent="0.2"/>
    <row r="3901" ht="12.75" customHeight="1" x14ac:dyDescent="0.2"/>
    <row r="3902" ht="12.75" customHeight="1" x14ac:dyDescent="0.2"/>
    <row r="3903" ht="12.75" customHeight="1" x14ac:dyDescent="0.2"/>
    <row r="3904" ht="12.75" customHeight="1" x14ac:dyDescent="0.2"/>
    <row r="3905" ht="12.75" customHeight="1" x14ac:dyDescent="0.2"/>
    <row r="3906" ht="12.75" customHeight="1" x14ac:dyDescent="0.2"/>
    <row r="3907" ht="12.75" customHeight="1" x14ac:dyDescent="0.2"/>
    <row r="3908" ht="12.75" customHeight="1" x14ac:dyDescent="0.2"/>
    <row r="3909" ht="12.75" customHeight="1" x14ac:dyDescent="0.2"/>
    <row r="3910" ht="12.75" customHeight="1" x14ac:dyDescent="0.2"/>
    <row r="3911" ht="12.75" customHeight="1" x14ac:dyDescent="0.2"/>
    <row r="3912" ht="12.75" customHeight="1" x14ac:dyDescent="0.2"/>
    <row r="3913" ht="12.75" customHeight="1" x14ac:dyDescent="0.2"/>
    <row r="3914" ht="12.75" customHeight="1" x14ac:dyDescent="0.2"/>
    <row r="3915" ht="12.75" customHeight="1" x14ac:dyDescent="0.2"/>
    <row r="3916" ht="12.75" customHeight="1" x14ac:dyDescent="0.2"/>
    <row r="3917" ht="12.75" customHeight="1" x14ac:dyDescent="0.2"/>
    <row r="3918" ht="12.75" customHeight="1" x14ac:dyDescent="0.2"/>
    <row r="3919" ht="12.75" customHeight="1" x14ac:dyDescent="0.2"/>
    <row r="3920" ht="12.75" customHeight="1" x14ac:dyDescent="0.2"/>
    <row r="3921" ht="12.75" customHeight="1" x14ac:dyDescent="0.2"/>
    <row r="3922" ht="12.75" customHeight="1" x14ac:dyDescent="0.2"/>
    <row r="3923" ht="12.75" customHeight="1" x14ac:dyDescent="0.2"/>
    <row r="3924" ht="12.75" customHeight="1" x14ac:dyDescent="0.2"/>
    <row r="3925" ht="12.75" customHeight="1" x14ac:dyDescent="0.2"/>
    <row r="3926" ht="12.75" customHeight="1" x14ac:dyDescent="0.2"/>
    <row r="3927" ht="12.75" customHeight="1" x14ac:dyDescent="0.2"/>
    <row r="3928" ht="12.75" customHeight="1" x14ac:dyDescent="0.2"/>
    <row r="3929" ht="12.75" customHeight="1" x14ac:dyDescent="0.2"/>
    <row r="3930" ht="12.75" customHeight="1" x14ac:dyDescent="0.2"/>
    <row r="3931" ht="12.75" customHeight="1" x14ac:dyDescent="0.2"/>
    <row r="3932" ht="12.75" customHeight="1" x14ac:dyDescent="0.2"/>
    <row r="3933" ht="12.75" customHeight="1" x14ac:dyDescent="0.2"/>
    <row r="3934" ht="12.75" customHeight="1" x14ac:dyDescent="0.2"/>
    <row r="3935" ht="12.75" customHeight="1" x14ac:dyDescent="0.2"/>
    <row r="3936" ht="12.75" customHeight="1" x14ac:dyDescent="0.2"/>
    <row r="3937" ht="12.75" customHeight="1" x14ac:dyDescent="0.2"/>
    <row r="3938" ht="12.75" customHeight="1" x14ac:dyDescent="0.2"/>
    <row r="3939" ht="12.75" customHeight="1" x14ac:dyDescent="0.2"/>
    <row r="3940" ht="12.75" customHeight="1" x14ac:dyDescent="0.2"/>
    <row r="3941" ht="12.75" customHeight="1" x14ac:dyDescent="0.2"/>
    <row r="3942" ht="12.75" customHeight="1" x14ac:dyDescent="0.2"/>
    <row r="3943" ht="12.75" customHeight="1" x14ac:dyDescent="0.2"/>
    <row r="3944" ht="12.75" customHeight="1" x14ac:dyDescent="0.2"/>
    <row r="3945" ht="12.75" customHeight="1" x14ac:dyDescent="0.2"/>
    <row r="3946" ht="12.75" customHeight="1" x14ac:dyDescent="0.2"/>
    <row r="3947" ht="12.75" customHeight="1" x14ac:dyDescent="0.2"/>
    <row r="3948" ht="12.75" customHeight="1" x14ac:dyDescent="0.2"/>
    <row r="3949" ht="12.75" customHeight="1" x14ac:dyDescent="0.2"/>
    <row r="3950" ht="12.75" customHeight="1" x14ac:dyDescent="0.2"/>
    <row r="3951" ht="12.75" customHeight="1" x14ac:dyDescent="0.2"/>
    <row r="3952" ht="12.75" customHeight="1" x14ac:dyDescent="0.2"/>
    <row r="3953" ht="12.75" customHeight="1" x14ac:dyDescent="0.2"/>
    <row r="3954" ht="12.75" customHeight="1" x14ac:dyDescent="0.2"/>
    <row r="3955" ht="12.75" customHeight="1" x14ac:dyDescent="0.2"/>
    <row r="3956" ht="12.75" customHeight="1" x14ac:dyDescent="0.2"/>
    <row r="3957" ht="12.75" customHeight="1" x14ac:dyDescent="0.2"/>
    <row r="3958" ht="12.75" customHeight="1" x14ac:dyDescent="0.2"/>
    <row r="3959" ht="12.75" customHeight="1" x14ac:dyDescent="0.2"/>
    <row r="3960" ht="12.75" customHeight="1" x14ac:dyDescent="0.2"/>
    <row r="3961" ht="12.75" customHeight="1" x14ac:dyDescent="0.2"/>
    <row r="3962" ht="12.75" customHeight="1" x14ac:dyDescent="0.2"/>
    <row r="3963" ht="12.75" customHeight="1" x14ac:dyDescent="0.2"/>
    <row r="3964" ht="12.75" customHeight="1" x14ac:dyDescent="0.2"/>
    <row r="3965" ht="12.75" customHeight="1" x14ac:dyDescent="0.2"/>
    <row r="3966" ht="12.75" customHeight="1" x14ac:dyDescent="0.2"/>
    <row r="3967" ht="12.75" customHeight="1" x14ac:dyDescent="0.2"/>
    <row r="3968" ht="12.75" customHeight="1" x14ac:dyDescent="0.2"/>
    <row r="3969" ht="12.75" customHeight="1" x14ac:dyDescent="0.2"/>
    <row r="3970" ht="12.75" customHeight="1" x14ac:dyDescent="0.2"/>
    <row r="3971" ht="12.75" customHeight="1" x14ac:dyDescent="0.2"/>
    <row r="3972" ht="12.75" customHeight="1" x14ac:dyDescent="0.2"/>
    <row r="3973" ht="12.75" customHeight="1" x14ac:dyDescent="0.2"/>
    <row r="3974" ht="12.75" customHeight="1" x14ac:dyDescent="0.2"/>
    <row r="3975" ht="12.75" customHeight="1" x14ac:dyDescent="0.2"/>
    <row r="3976" ht="12.75" customHeight="1" x14ac:dyDescent="0.2"/>
    <row r="3977" ht="12.75" customHeight="1" x14ac:dyDescent="0.2"/>
    <row r="3978" ht="12.75" customHeight="1" x14ac:dyDescent="0.2"/>
    <row r="3979" ht="12.75" customHeight="1" x14ac:dyDescent="0.2"/>
    <row r="3980" ht="12.75" customHeight="1" x14ac:dyDescent="0.2"/>
    <row r="3981" ht="12.75" customHeight="1" x14ac:dyDescent="0.2"/>
    <row r="3982" ht="12.75" customHeight="1" x14ac:dyDescent="0.2"/>
    <row r="3983" ht="12.75" customHeight="1" x14ac:dyDescent="0.2"/>
    <row r="3984" ht="12.75" customHeight="1" x14ac:dyDescent="0.2"/>
    <row r="3985" ht="12.75" customHeight="1" x14ac:dyDescent="0.2"/>
    <row r="3986" ht="12.75" customHeight="1" x14ac:dyDescent="0.2"/>
    <row r="3987" ht="12.75" customHeight="1" x14ac:dyDescent="0.2"/>
    <row r="3988" ht="12.75" customHeight="1" x14ac:dyDescent="0.2"/>
    <row r="3989" ht="12.75" customHeight="1" x14ac:dyDescent="0.2"/>
    <row r="3990" ht="12.75" customHeight="1" x14ac:dyDescent="0.2"/>
    <row r="3991" ht="12.75" customHeight="1" x14ac:dyDescent="0.2"/>
    <row r="3992" ht="12.75" customHeight="1" x14ac:dyDescent="0.2"/>
    <row r="3993" ht="12.75" customHeight="1" x14ac:dyDescent="0.2"/>
    <row r="3994" ht="12.75" customHeight="1" x14ac:dyDescent="0.2"/>
    <row r="3995" ht="12.75" customHeight="1" x14ac:dyDescent="0.2"/>
    <row r="3996" ht="12.75" customHeight="1" x14ac:dyDescent="0.2"/>
    <row r="3997" ht="12.75" customHeight="1" x14ac:dyDescent="0.2"/>
    <row r="3998" ht="12.75" customHeight="1" x14ac:dyDescent="0.2"/>
    <row r="3999" ht="12.75" customHeight="1" x14ac:dyDescent="0.2"/>
    <row r="4000" ht="12.75" customHeight="1" x14ac:dyDescent="0.2"/>
    <row r="4001" ht="12.75" customHeight="1" x14ac:dyDescent="0.2"/>
    <row r="4002" ht="12.75" customHeight="1" x14ac:dyDescent="0.2"/>
    <row r="4003" ht="12.75" customHeight="1" x14ac:dyDescent="0.2"/>
    <row r="4004" ht="12.75" customHeight="1" x14ac:dyDescent="0.2"/>
    <row r="4005" ht="12.75" customHeight="1" x14ac:dyDescent="0.2"/>
    <row r="4006" ht="12.75" customHeight="1" x14ac:dyDescent="0.2"/>
    <row r="4007" ht="12.75" customHeight="1" x14ac:dyDescent="0.2"/>
    <row r="4008" ht="12.75" customHeight="1" x14ac:dyDescent="0.2"/>
    <row r="4009" ht="12.75" customHeight="1" x14ac:dyDescent="0.2"/>
    <row r="4010" ht="12.75" customHeight="1" x14ac:dyDescent="0.2"/>
    <row r="4011" ht="12.75" customHeight="1" x14ac:dyDescent="0.2"/>
    <row r="4012" ht="12.75" customHeight="1" x14ac:dyDescent="0.2"/>
    <row r="4013" ht="12.75" customHeight="1" x14ac:dyDescent="0.2"/>
    <row r="4014" ht="12.75" customHeight="1" x14ac:dyDescent="0.2"/>
    <row r="4015" ht="12.75" customHeight="1" x14ac:dyDescent="0.2"/>
    <row r="4016" ht="12.75" customHeight="1" x14ac:dyDescent="0.2"/>
    <row r="4017" ht="12.75" customHeight="1" x14ac:dyDescent="0.2"/>
    <row r="4018" ht="12.75" customHeight="1" x14ac:dyDescent="0.2"/>
    <row r="4019" ht="12.75" customHeight="1" x14ac:dyDescent="0.2"/>
    <row r="4020" ht="12.75" customHeight="1" x14ac:dyDescent="0.2"/>
    <row r="4021" ht="12.75" customHeight="1" x14ac:dyDescent="0.2"/>
    <row r="4022" ht="12.75" customHeight="1" x14ac:dyDescent="0.2"/>
    <row r="4023" ht="12.75" customHeight="1" x14ac:dyDescent="0.2"/>
    <row r="4024" ht="12.75" customHeight="1" x14ac:dyDescent="0.2"/>
    <row r="4025" ht="12.75" customHeight="1" x14ac:dyDescent="0.2"/>
    <row r="4026" ht="12.75" customHeight="1" x14ac:dyDescent="0.2"/>
    <row r="4027" ht="12.75" customHeight="1" x14ac:dyDescent="0.2"/>
    <row r="4028" ht="12.75" customHeight="1" x14ac:dyDescent="0.2"/>
    <row r="4029" ht="12.75" customHeight="1" x14ac:dyDescent="0.2"/>
    <row r="4030" ht="12.75" customHeight="1" x14ac:dyDescent="0.2"/>
    <row r="4031" ht="12.75" customHeight="1" x14ac:dyDescent="0.2"/>
    <row r="4032" ht="12.75" customHeight="1" x14ac:dyDescent="0.2"/>
    <row r="4033" ht="12.75" customHeight="1" x14ac:dyDescent="0.2"/>
    <row r="4034" ht="12.75" customHeight="1" x14ac:dyDescent="0.2"/>
    <row r="4035" ht="12.75" customHeight="1" x14ac:dyDescent="0.2"/>
    <row r="4036" ht="12.75" customHeight="1" x14ac:dyDescent="0.2"/>
    <row r="4037" ht="12.75" customHeight="1" x14ac:dyDescent="0.2"/>
    <row r="4038" ht="12.75" customHeight="1" x14ac:dyDescent="0.2"/>
    <row r="4039" ht="12.75" customHeight="1" x14ac:dyDescent="0.2"/>
    <row r="4040" ht="12.75" customHeight="1" x14ac:dyDescent="0.2"/>
    <row r="4041" ht="12.75" customHeight="1" x14ac:dyDescent="0.2"/>
    <row r="4042" ht="12.75" customHeight="1" x14ac:dyDescent="0.2"/>
    <row r="4043" ht="12.75" customHeight="1" x14ac:dyDescent="0.2"/>
    <row r="4044" ht="12.75" customHeight="1" x14ac:dyDescent="0.2"/>
    <row r="4045" ht="12.75" customHeight="1" x14ac:dyDescent="0.2"/>
    <row r="4046" ht="12.75" customHeight="1" x14ac:dyDescent="0.2"/>
    <row r="4047" ht="12.75" customHeight="1" x14ac:dyDescent="0.2"/>
    <row r="4048" ht="12.75" customHeight="1" x14ac:dyDescent="0.2"/>
    <row r="4049" ht="12.75" customHeight="1" x14ac:dyDescent="0.2"/>
    <row r="4050" ht="12.75" customHeight="1" x14ac:dyDescent="0.2"/>
    <row r="4051" ht="12.75" customHeight="1" x14ac:dyDescent="0.2"/>
    <row r="4052" ht="12.75" customHeight="1" x14ac:dyDescent="0.2"/>
    <row r="4053" ht="12.75" customHeight="1" x14ac:dyDescent="0.2"/>
    <row r="4054" ht="12.75" customHeight="1" x14ac:dyDescent="0.2"/>
    <row r="4055" ht="12.75" customHeight="1" x14ac:dyDescent="0.2"/>
    <row r="4056" ht="12.75" customHeight="1" x14ac:dyDescent="0.2"/>
    <row r="4057" ht="12.75" customHeight="1" x14ac:dyDescent="0.2"/>
    <row r="4058" ht="12.75" customHeight="1" x14ac:dyDescent="0.2"/>
    <row r="4059" ht="12.75" customHeight="1" x14ac:dyDescent="0.2"/>
    <row r="4060" ht="12.75" customHeight="1" x14ac:dyDescent="0.2"/>
    <row r="4061" ht="12.75" customHeight="1" x14ac:dyDescent="0.2"/>
    <row r="4062" ht="12.75" customHeight="1" x14ac:dyDescent="0.2"/>
    <row r="4063" ht="12.75" customHeight="1" x14ac:dyDescent="0.2"/>
    <row r="4064" ht="12.75" customHeight="1" x14ac:dyDescent="0.2"/>
    <row r="4065" ht="12.75" customHeight="1" x14ac:dyDescent="0.2"/>
    <row r="4066" ht="12.75" customHeight="1" x14ac:dyDescent="0.2"/>
    <row r="4067" ht="12.75" customHeight="1" x14ac:dyDescent="0.2"/>
    <row r="4068" ht="12.75" customHeight="1" x14ac:dyDescent="0.2"/>
    <row r="4069" ht="12.75" customHeight="1" x14ac:dyDescent="0.2"/>
    <row r="4070" ht="12.75" customHeight="1" x14ac:dyDescent="0.2"/>
    <row r="4071" ht="12.75" customHeight="1" x14ac:dyDescent="0.2"/>
    <row r="4072" ht="12.75" customHeight="1" x14ac:dyDescent="0.2"/>
    <row r="4073" ht="12.75" customHeight="1" x14ac:dyDescent="0.2"/>
    <row r="4074" ht="12.75" customHeight="1" x14ac:dyDescent="0.2"/>
    <row r="4075" ht="12.75" customHeight="1" x14ac:dyDescent="0.2"/>
    <row r="4076" ht="12.75" customHeight="1" x14ac:dyDescent="0.2"/>
    <row r="4077" ht="12.75" customHeight="1" x14ac:dyDescent="0.2"/>
    <row r="4078" ht="12.75" customHeight="1" x14ac:dyDescent="0.2"/>
    <row r="4079" ht="12.75" customHeight="1" x14ac:dyDescent="0.2"/>
    <row r="4080" ht="12.75" customHeight="1" x14ac:dyDescent="0.2"/>
    <row r="4081" ht="12.75" customHeight="1" x14ac:dyDescent="0.2"/>
    <row r="4082" ht="12.75" customHeight="1" x14ac:dyDescent="0.2"/>
    <row r="4083" ht="12.75" customHeight="1" x14ac:dyDescent="0.2"/>
    <row r="4084" ht="12.75" customHeight="1" x14ac:dyDescent="0.2"/>
    <row r="4085" ht="12.75" customHeight="1" x14ac:dyDescent="0.2"/>
    <row r="4086" ht="12.75" customHeight="1" x14ac:dyDescent="0.2"/>
    <row r="4087" ht="12.75" customHeight="1" x14ac:dyDescent="0.2"/>
    <row r="4088" ht="12.75" customHeight="1" x14ac:dyDescent="0.2"/>
    <row r="4089" ht="12.75" customHeight="1" x14ac:dyDescent="0.2"/>
    <row r="4090" ht="12.75" customHeight="1" x14ac:dyDescent="0.2"/>
    <row r="4091" ht="12.75" customHeight="1" x14ac:dyDescent="0.2"/>
    <row r="4092" ht="12.75" customHeight="1" x14ac:dyDescent="0.2"/>
    <row r="4093" ht="12.75" customHeight="1" x14ac:dyDescent="0.2"/>
    <row r="4094" ht="12.75" customHeight="1" x14ac:dyDescent="0.2"/>
    <row r="4095" ht="12.75" customHeight="1" x14ac:dyDescent="0.2"/>
    <row r="4096" ht="12.75" customHeight="1" x14ac:dyDescent="0.2"/>
    <row r="4097" ht="12.75" customHeight="1" x14ac:dyDescent="0.2"/>
    <row r="4098" ht="12.75" customHeight="1" x14ac:dyDescent="0.2"/>
    <row r="4099" ht="12.75" customHeight="1" x14ac:dyDescent="0.2"/>
    <row r="4100" ht="12.75" customHeight="1" x14ac:dyDescent="0.2"/>
    <row r="4101" ht="12.75" customHeight="1" x14ac:dyDescent="0.2"/>
    <row r="4102" ht="12.75" customHeight="1" x14ac:dyDescent="0.2"/>
    <row r="4103" ht="12.75" customHeight="1" x14ac:dyDescent="0.2"/>
    <row r="4104" ht="12.75" customHeight="1" x14ac:dyDescent="0.2"/>
    <row r="4105" ht="12.75" customHeight="1" x14ac:dyDescent="0.2"/>
    <row r="4106" ht="12.75" customHeight="1" x14ac:dyDescent="0.2"/>
    <row r="4107" ht="12.75" customHeight="1" x14ac:dyDescent="0.2"/>
    <row r="4108" ht="12.75" customHeight="1" x14ac:dyDescent="0.2"/>
    <row r="4109" ht="12.75" customHeight="1" x14ac:dyDescent="0.2"/>
    <row r="4110" ht="12.75" customHeight="1" x14ac:dyDescent="0.2"/>
    <row r="4111" ht="12.75" customHeight="1" x14ac:dyDescent="0.2"/>
    <row r="4112" ht="12.75" customHeight="1" x14ac:dyDescent="0.2"/>
    <row r="4113" ht="12.75" customHeight="1" x14ac:dyDescent="0.2"/>
    <row r="4114" ht="12.75" customHeight="1" x14ac:dyDescent="0.2"/>
    <row r="4115" ht="12.75" customHeight="1" x14ac:dyDescent="0.2"/>
    <row r="4116" ht="12.75" customHeight="1" x14ac:dyDescent="0.2"/>
    <row r="4117" ht="12.75" customHeight="1" x14ac:dyDescent="0.2"/>
    <row r="4118" ht="12.75" customHeight="1" x14ac:dyDescent="0.2"/>
    <row r="4119" ht="12.75" customHeight="1" x14ac:dyDescent="0.2"/>
    <row r="4120" ht="12.75" customHeight="1" x14ac:dyDescent="0.2"/>
    <row r="4121" ht="12.75" customHeight="1" x14ac:dyDescent="0.2"/>
    <row r="4122" ht="12.75" customHeight="1" x14ac:dyDescent="0.2"/>
    <row r="4123" ht="12.75" customHeight="1" x14ac:dyDescent="0.2"/>
    <row r="4124" ht="12.75" customHeight="1" x14ac:dyDescent="0.2"/>
    <row r="4125" ht="12.75" customHeight="1" x14ac:dyDescent="0.2"/>
    <row r="4126" ht="12.75" customHeight="1" x14ac:dyDescent="0.2"/>
    <row r="4127" ht="12.75" customHeight="1" x14ac:dyDescent="0.2"/>
    <row r="4128" ht="12.75" customHeight="1" x14ac:dyDescent="0.2"/>
    <row r="4129" ht="12.75" customHeight="1" x14ac:dyDescent="0.2"/>
    <row r="4130" ht="12.75" customHeight="1" x14ac:dyDescent="0.2"/>
    <row r="4131" ht="12.75" customHeight="1" x14ac:dyDescent="0.2"/>
    <row r="4132" ht="12.75" customHeight="1" x14ac:dyDescent="0.2"/>
    <row r="4133" ht="12.75" customHeight="1" x14ac:dyDescent="0.2"/>
    <row r="4134" ht="12.75" customHeight="1" x14ac:dyDescent="0.2"/>
    <row r="4135" ht="12.75" customHeight="1" x14ac:dyDescent="0.2"/>
    <row r="4136" ht="12.75" customHeight="1" x14ac:dyDescent="0.2"/>
    <row r="4137" ht="12.75" customHeight="1" x14ac:dyDescent="0.2"/>
    <row r="4138" ht="12.75" customHeight="1" x14ac:dyDescent="0.2"/>
    <row r="4139" ht="12.75" customHeight="1" x14ac:dyDescent="0.2"/>
    <row r="4140" ht="12.75" customHeight="1" x14ac:dyDescent="0.2"/>
    <row r="4141" ht="12.75" customHeight="1" x14ac:dyDescent="0.2"/>
    <row r="4142" ht="12.75" customHeight="1" x14ac:dyDescent="0.2"/>
    <row r="4143" ht="12.75" customHeight="1" x14ac:dyDescent="0.2"/>
    <row r="4144" ht="12.75" customHeight="1" x14ac:dyDescent="0.2"/>
    <row r="4145" ht="12.75" customHeight="1" x14ac:dyDescent="0.2"/>
    <row r="4146" ht="12.75" customHeight="1" x14ac:dyDescent="0.2"/>
    <row r="4147" ht="12.75" customHeight="1" x14ac:dyDescent="0.2"/>
    <row r="4148" ht="12.75" customHeight="1" x14ac:dyDescent="0.2"/>
    <row r="4149" ht="12.75" customHeight="1" x14ac:dyDescent="0.2"/>
    <row r="4150" ht="12.75" customHeight="1" x14ac:dyDescent="0.2"/>
    <row r="4151" ht="12.75" customHeight="1" x14ac:dyDescent="0.2"/>
    <row r="4152" ht="12.75" customHeight="1" x14ac:dyDescent="0.2"/>
    <row r="4153" ht="12.75" customHeight="1" x14ac:dyDescent="0.2"/>
    <row r="4154" ht="12.75" customHeight="1" x14ac:dyDescent="0.2"/>
    <row r="4155" ht="12.75" customHeight="1" x14ac:dyDescent="0.2"/>
    <row r="4156" ht="12.75" customHeight="1" x14ac:dyDescent="0.2"/>
    <row r="4157" ht="12.75" customHeight="1" x14ac:dyDescent="0.2"/>
    <row r="4158" ht="12.75" customHeight="1" x14ac:dyDescent="0.2"/>
    <row r="4159" ht="12.75" customHeight="1" x14ac:dyDescent="0.2"/>
    <row r="4160" ht="12.75" customHeight="1" x14ac:dyDescent="0.2"/>
    <row r="4161" ht="12.75" customHeight="1" x14ac:dyDescent="0.2"/>
    <row r="4162" ht="12.75" customHeight="1" x14ac:dyDescent="0.2"/>
    <row r="4163" ht="12.75" customHeight="1" x14ac:dyDescent="0.2"/>
    <row r="4164" ht="12.75" customHeight="1" x14ac:dyDescent="0.2"/>
    <row r="4165" ht="12.75" customHeight="1" x14ac:dyDescent="0.2"/>
    <row r="4166" ht="12.75" customHeight="1" x14ac:dyDescent="0.2"/>
    <row r="4167" ht="12.75" customHeight="1" x14ac:dyDescent="0.2"/>
    <row r="4168" ht="12.75" customHeight="1" x14ac:dyDescent="0.2"/>
    <row r="4169" ht="12.75" customHeight="1" x14ac:dyDescent="0.2"/>
    <row r="4170" ht="12.75" customHeight="1" x14ac:dyDescent="0.2"/>
    <row r="4171" ht="12.75" customHeight="1" x14ac:dyDescent="0.2"/>
    <row r="4172" ht="12.75" customHeight="1" x14ac:dyDescent="0.2"/>
    <row r="4173" ht="12.75" customHeight="1" x14ac:dyDescent="0.2"/>
    <row r="4174" ht="12.75" customHeight="1" x14ac:dyDescent="0.2"/>
    <row r="4175" ht="12.75" customHeight="1" x14ac:dyDescent="0.2"/>
    <row r="4176" ht="12.75" customHeight="1" x14ac:dyDescent="0.2"/>
    <row r="4177" ht="12.75" customHeight="1" x14ac:dyDescent="0.2"/>
    <row r="4178" ht="12.75" customHeight="1" x14ac:dyDescent="0.2"/>
    <row r="4179" ht="12.75" customHeight="1" x14ac:dyDescent="0.2"/>
    <row r="4180" ht="12.75" customHeight="1" x14ac:dyDescent="0.2"/>
    <row r="4181" ht="12.75" customHeight="1" x14ac:dyDescent="0.2"/>
    <row r="4182" ht="12.75" customHeight="1" x14ac:dyDescent="0.2"/>
    <row r="4183" ht="12.75" customHeight="1" x14ac:dyDescent="0.2"/>
    <row r="4184" ht="12.75" customHeight="1" x14ac:dyDescent="0.2"/>
    <row r="4185" ht="12.75" customHeight="1" x14ac:dyDescent="0.2"/>
    <row r="4186" ht="12.75" customHeight="1" x14ac:dyDescent="0.2"/>
    <row r="4187" ht="12.75" customHeight="1" x14ac:dyDescent="0.2"/>
    <row r="4188" ht="12.75" customHeight="1" x14ac:dyDescent="0.2"/>
    <row r="4189" ht="12.75" customHeight="1" x14ac:dyDescent="0.2"/>
    <row r="4190" ht="12.75" customHeight="1" x14ac:dyDescent="0.2"/>
    <row r="4191" ht="12.75" customHeight="1" x14ac:dyDescent="0.2"/>
    <row r="4192" ht="12.75" customHeight="1" x14ac:dyDescent="0.2"/>
    <row r="4193" ht="12.75" customHeight="1" x14ac:dyDescent="0.2"/>
    <row r="4194" ht="12.75" customHeight="1" x14ac:dyDescent="0.2"/>
    <row r="4195" ht="12.75" customHeight="1" x14ac:dyDescent="0.2"/>
    <row r="4196" ht="12.75" customHeight="1" x14ac:dyDescent="0.2"/>
    <row r="4197" ht="12.75" customHeight="1" x14ac:dyDescent="0.2"/>
    <row r="4198" ht="12.75" customHeight="1" x14ac:dyDescent="0.2"/>
    <row r="4199" ht="12.75" customHeight="1" x14ac:dyDescent="0.2"/>
    <row r="4200" ht="12.75" customHeight="1" x14ac:dyDescent="0.2"/>
    <row r="4201" ht="12.75" customHeight="1" x14ac:dyDescent="0.2"/>
    <row r="4202" ht="12.75" customHeight="1" x14ac:dyDescent="0.2"/>
    <row r="4203" ht="12.75" customHeight="1" x14ac:dyDescent="0.2"/>
    <row r="4204" ht="12.75" customHeight="1" x14ac:dyDescent="0.2"/>
    <row r="4205" ht="12.75" customHeight="1" x14ac:dyDescent="0.2"/>
    <row r="4206" ht="12.75" customHeight="1" x14ac:dyDescent="0.2"/>
    <row r="4207" ht="12.75" customHeight="1" x14ac:dyDescent="0.2"/>
    <row r="4208" ht="12.75" customHeight="1" x14ac:dyDescent="0.2"/>
    <row r="4209" ht="12.75" customHeight="1" x14ac:dyDescent="0.2"/>
    <row r="4210" ht="12.75" customHeight="1" x14ac:dyDescent="0.2"/>
    <row r="4211" ht="12.75" customHeight="1" x14ac:dyDescent="0.2"/>
    <row r="4212" ht="12.75" customHeight="1" x14ac:dyDescent="0.2"/>
    <row r="4213" ht="12.75" customHeight="1" x14ac:dyDescent="0.2"/>
    <row r="4214" ht="12.75" customHeight="1" x14ac:dyDescent="0.2"/>
    <row r="4215" ht="12.75" customHeight="1" x14ac:dyDescent="0.2"/>
    <row r="4216" ht="12.75" customHeight="1" x14ac:dyDescent="0.2"/>
    <row r="4217" ht="12.75" customHeight="1" x14ac:dyDescent="0.2"/>
    <row r="4218" ht="12.75" customHeight="1" x14ac:dyDescent="0.2"/>
    <row r="4219" ht="12.75" customHeight="1" x14ac:dyDescent="0.2"/>
    <row r="4220" ht="12.75" customHeight="1" x14ac:dyDescent="0.2"/>
    <row r="4221" ht="12.75" customHeight="1" x14ac:dyDescent="0.2"/>
    <row r="4222" ht="12.75" customHeight="1" x14ac:dyDescent="0.2"/>
    <row r="4223" ht="12.75" customHeight="1" x14ac:dyDescent="0.2"/>
    <row r="4224" ht="12.75" customHeight="1" x14ac:dyDescent="0.2"/>
    <row r="4225" ht="12.75" customHeight="1" x14ac:dyDescent="0.2"/>
    <row r="4226" ht="12.75" customHeight="1" x14ac:dyDescent="0.2"/>
    <row r="4227" ht="12.75" customHeight="1" x14ac:dyDescent="0.2"/>
    <row r="4228" ht="12.75" customHeight="1" x14ac:dyDescent="0.2"/>
    <row r="4229" ht="12.75" customHeight="1" x14ac:dyDescent="0.2"/>
    <row r="4230" ht="12.75" customHeight="1" x14ac:dyDescent="0.2"/>
    <row r="4231" ht="12.75" customHeight="1" x14ac:dyDescent="0.2"/>
    <row r="4232" ht="12.75" customHeight="1" x14ac:dyDescent="0.2"/>
    <row r="4233" ht="12.75" customHeight="1" x14ac:dyDescent="0.2"/>
    <row r="4234" ht="12.75" customHeight="1" x14ac:dyDescent="0.2"/>
    <row r="4235" ht="12.75" customHeight="1" x14ac:dyDescent="0.2"/>
    <row r="4236" ht="12.75" customHeight="1" x14ac:dyDescent="0.2"/>
    <row r="4237" ht="12.75" customHeight="1" x14ac:dyDescent="0.2"/>
    <row r="4238" ht="12.75" customHeight="1" x14ac:dyDescent="0.2"/>
    <row r="4239" ht="12.75" customHeight="1" x14ac:dyDescent="0.2"/>
    <row r="4240" ht="12.75" customHeight="1" x14ac:dyDescent="0.2"/>
    <row r="4241" ht="12.75" customHeight="1" x14ac:dyDescent="0.2"/>
    <row r="4242" ht="12.75" customHeight="1" x14ac:dyDescent="0.2"/>
    <row r="4243" ht="12.75" customHeight="1" x14ac:dyDescent="0.2"/>
    <row r="4244" ht="12.75" customHeight="1" x14ac:dyDescent="0.2"/>
    <row r="4245" ht="12.75" customHeight="1" x14ac:dyDescent="0.2"/>
    <row r="4246" ht="12.75" customHeight="1" x14ac:dyDescent="0.2"/>
    <row r="4247" ht="12.75" customHeight="1" x14ac:dyDescent="0.2"/>
    <row r="4248" ht="12.75" customHeight="1" x14ac:dyDescent="0.2"/>
    <row r="4249" ht="12.75" customHeight="1" x14ac:dyDescent="0.2"/>
    <row r="4250" ht="12.75" customHeight="1" x14ac:dyDescent="0.2"/>
    <row r="4251" ht="12.75" customHeight="1" x14ac:dyDescent="0.2"/>
    <row r="4252" ht="12.75" customHeight="1" x14ac:dyDescent="0.2"/>
    <row r="4253" ht="12.75" customHeight="1" x14ac:dyDescent="0.2"/>
    <row r="4254" ht="12.75" customHeight="1" x14ac:dyDescent="0.2"/>
    <row r="4255" ht="12.75" customHeight="1" x14ac:dyDescent="0.2"/>
    <row r="4256" ht="12.75" customHeight="1" x14ac:dyDescent="0.2"/>
    <row r="4257" ht="12.75" customHeight="1" x14ac:dyDescent="0.2"/>
    <row r="4258" ht="12.75" customHeight="1" x14ac:dyDescent="0.2"/>
    <row r="4259" ht="12.75" customHeight="1" x14ac:dyDescent="0.2"/>
    <row r="4260" ht="12.75" customHeight="1" x14ac:dyDescent="0.2"/>
    <row r="4261" ht="12.75" customHeight="1" x14ac:dyDescent="0.2"/>
    <row r="4262" ht="12.75" customHeight="1" x14ac:dyDescent="0.2"/>
    <row r="4263" ht="12.75" customHeight="1" x14ac:dyDescent="0.2"/>
    <row r="4264" ht="12.75" customHeight="1" x14ac:dyDescent="0.2"/>
    <row r="4265" ht="12.75" customHeight="1" x14ac:dyDescent="0.2"/>
    <row r="4266" ht="12.75" customHeight="1" x14ac:dyDescent="0.2"/>
    <row r="4267" ht="12.75" customHeight="1" x14ac:dyDescent="0.2"/>
    <row r="4268" ht="12.75" customHeight="1" x14ac:dyDescent="0.2"/>
    <row r="4269" ht="12.75" customHeight="1" x14ac:dyDescent="0.2"/>
    <row r="4270" ht="12.75" customHeight="1" x14ac:dyDescent="0.2"/>
    <row r="4271" ht="12.75" customHeight="1" x14ac:dyDescent="0.2"/>
    <row r="4272" ht="12.75" customHeight="1" x14ac:dyDescent="0.2"/>
    <row r="4273" ht="12.75" customHeight="1" x14ac:dyDescent="0.2"/>
    <row r="4274" ht="12.75" customHeight="1" x14ac:dyDescent="0.2"/>
    <row r="4275" ht="12.75" customHeight="1" x14ac:dyDescent="0.2"/>
    <row r="4276" ht="12.75" customHeight="1" x14ac:dyDescent="0.2"/>
    <row r="4277" ht="12.75" customHeight="1" x14ac:dyDescent="0.2"/>
    <row r="4278" ht="12.75" customHeight="1" x14ac:dyDescent="0.2"/>
    <row r="4279" ht="12.75" customHeight="1" x14ac:dyDescent="0.2"/>
  </sheetData>
  <mergeCells count="8">
    <mergeCell ref="G20:G22"/>
    <mergeCell ref="A1:B1"/>
    <mergeCell ref="B20:B22"/>
    <mergeCell ref="C20:C22"/>
    <mergeCell ref="D20:D22"/>
    <mergeCell ref="E20:E22"/>
    <mergeCell ref="F20:F22"/>
    <mergeCell ref="A20:A22"/>
  </mergeCells>
  <phoneticPr fontId="6" type="noConversion"/>
  <hyperlinks>
    <hyperlink ref="D2" location="Kontaktpersoner!E9" display="kontaktperson"/>
    <hyperlink ref="E2" location="Indhold!A1" display="tilbage til forsiden"/>
    <hyperlink ref="E3" location="Kontaktpersoner!E9" display="kontaktperson"/>
    <hyperlink ref="F3"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80" zoomScaleNormal="80" workbookViewId="0">
      <selection activeCell="A2" sqref="A2"/>
    </sheetView>
  </sheetViews>
  <sheetFormatPr defaultRowHeight="17.649999999999999" customHeight="1" x14ac:dyDescent="0.2"/>
  <cols>
    <col min="1" max="1" width="39.140625" customWidth="1"/>
    <col min="2" max="2" width="19.28515625" customWidth="1"/>
    <col min="3" max="3" width="14.7109375" customWidth="1"/>
    <col min="4" max="4" width="10.7109375" customWidth="1"/>
    <col min="5" max="5" width="21.42578125" customWidth="1"/>
    <col min="6" max="6" width="13.28515625" customWidth="1"/>
    <col min="7" max="7" width="13.7109375" customWidth="1"/>
    <col min="8" max="8" width="12.28515625" customWidth="1"/>
    <col min="9" max="9" width="10.7109375" customWidth="1"/>
    <col min="10" max="10" width="17.7109375" customWidth="1"/>
    <col min="11" max="11" width="21.5703125" customWidth="1"/>
    <col min="12" max="12" width="15.5703125" customWidth="1"/>
    <col min="13" max="13" width="19.28515625" customWidth="1"/>
    <col min="14" max="14" width="14.5703125" customWidth="1"/>
    <col min="15" max="15" width="13.42578125" customWidth="1"/>
    <col min="16" max="16" width="15.7109375" customWidth="1"/>
  </cols>
  <sheetData>
    <row r="1" spans="1:10" ht="17.649999999999999" customHeight="1" thickBot="1" x14ac:dyDescent="0.25">
      <c r="A1" s="705" t="s">
        <v>923</v>
      </c>
      <c r="B1" s="706"/>
      <c r="C1" s="5"/>
      <c r="D1" s="11" t="s">
        <v>200</v>
      </c>
      <c r="E1" s="11"/>
      <c r="F1" s="12" t="s">
        <v>130</v>
      </c>
      <c r="G1" s="1"/>
      <c r="H1" s="1"/>
      <c r="I1" s="1"/>
      <c r="J1" s="1"/>
    </row>
    <row r="2" spans="1:10" ht="12.75" customHeight="1" x14ac:dyDescent="0.2">
      <c r="A2" s="106" t="s">
        <v>1130</v>
      </c>
    </row>
    <row r="3" spans="1:10" ht="12.75" x14ac:dyDescent="0.2">
      <c r="A3" t="s">
        <v>587</v>
      </c>
    </row>
    <row r="4" spans="1:10" ht="12.75" x14ac:dyDescent="0.2">
      <c r="C4" t="s">
        <v>588</v>
      </c>
      <c r="E4" t="s">
        <v>589</v>
      </c>
    </row>
    <row r="5" spans="1:10" ht="12.75" x14ac:dyDescent="0.2">
      <c r="B5" s="104" t="s">
        <v>590</v>
      </c>
      <c r="C5" s="104" t="s">
        <v>591</v>
      </c>
      <c r="D5" s="104" t="s">
        <v>592</v>
      </c>
      <c r="E5" s="104" t="s">
        <v>590</v>
      </c>
      <c r="F5" s="104" t="s">
        <v>593</v>
      </c>
      <c r="G5" s="104" t="s">
        <v>594</v>
      </c>
    </row>
    <row r="6" spans="1:10" ht="12.75" x14ac:dyDescent="0.2">
      <c r="A6" s="127" t="s">
        <v>595</v>
      </c>
    </row>
    <row r="7" spans="1:10" ht="12.75" x14ac:dyDescent="0.2">
      <c r="A7" s="104" t="s">
        <v>596</v>
      </c>
    </row>
    <row r="8" spans="1:10" ht="12.75" x14ac:dyDescent="0.2">
      <c r="A8" s="106" t="s">
        <v>597</v>
      </c>
      <c r="B8" s="110">
        <v>10960</v>
      </c>
      <c r="C8" s="111">
        <v>0</v>
      </c>
      <c r="D8" s="118">
        <v>7290</v>
      </c>
      <c r="E8" s="111">
        <f>+B8*1.05</f>
        <v>11508</v>
      </c>
      <c r="F8" s="111">
        <v>0</v>
      </c>
      <c r="G8" s="118">
        <f>+D8*1.19</f>
        <v>8675.1</v>
      </c>
    </row>
    <row r="9" spans="1:10" ht="12.75" customHeight="1" x14ac:dyDescent="0.2">
      <c r="A9" s="106" t="s">
        <v>598</v>
      </c>
      <c r="B9" s="112">
        <v>10960</v>
      </c>
      <c r="C9" s="107">
        <v>0</v>
      </c>
      <c r="D9" s="105">
        <v>7290</v>
      </c>
      <c r="E9" s="107">
        <f>+B8*1.07</f>
        <v>11727.2</v>
      </c>
      <c r="F9" s="107">
        <v>0</v>
      </c>
      <c r="G9" s="105">
        <f>+D8*1.19</f>
        <v>8675.1</v>
      </c>
    </row>
    <row r="10" spans="1:10" ht="12.75" customHeight="1" x14ac:dyDescent="0.2">
      <c r="A10" t="s">
        <v>599</v>
      </c>
      <c r="B10" s="112"/>
      <c r="C10" s="107"/>
      <c r="D10" s="105"/>
      <c r="E10" s="107"/>
      <c r="F10" s="107"/>
      <c r="G10" s="105"/>
    </row>
    <row r="11" spans="1:10" ht="12.75" customHeight="1" x14ac:dyDescent="0.2">
      <c r="A11" t="s">
        <v>600</v>
      </c>
      <c r="B11" s="112"/>
      <c r="C11" s="107"/>
      <c r="D11" s="105"/>
      <c r="E11" s="107"/>
      <c r="F11" s="107"/>
      <c r="G11" s="105"/>
    </row>
    <row r="12" spans="1:10" ht="12.75" x14ac:dyDescent="0.2">
      <c r="A12" t="s">
        <v>601</v>
      </c>
      <c r="B12" s="112">
        <v>14780</v>
      </c>
      <c r="C12" s="107">
        <v>0</v>
      </c>
      <c r="D12" s="105">
        <v>4650</v>
      </c>
      <c r="E12" s="107">
        <f>+B12*1.06</f>
        <v>15666.800000000001</v>
      </c>
      <c r="F12" s="107">
        <v>0</v>
      </c>
      <c r="G12" s="105">
        <f t="shared" ref="F12:G19" si="0">+D12*1.19</f>
        <v>5533.5</v>
      </c>
    </row>
    <row r="13" spans="1:10" ht="12.75" x14ac:dyDescent="0.2">
      <c r="A13" t="s">
        <v>379</v>
      </c>
      <c r="B13" s="112">
        <v>21350</v>
      </c>
      <c r="C13" s="107">
        <v>0</v>
      </c>
      <c r="D13" s="105">
        <v>6860</v>
      </c>
      <c r="E13" s="107">
        <f t="shared" ref="E13:E19" si="1">+B13*1.07</f>
        <v>22844.5</v>
      </c>
      <c r="F13" s="107">
        <v>0</v>
      </c>
      <c r="G13" s="105">
        <f t="shared" si="0"/>
        <v>8163.4</v>
      </c>
    </row>
    <row r="14" spans="1:10" ht="12.75" x14ac:dyDescent="0.2">
      <c r="A14" t="s">
        <v>380</v>
      </c>
      <c r="B14" s="112">
        <v>26170</v>
      </c>
      <c r="C14" s="107">
        <v>0</v>
      </c>
      <c r="D14" s="105">
        <v>7900</v>
      </c>
      <c r="E14" s="107">
        <f t="shared" si="1"/>
        <v>28001.9</v>
      </c>
      <c r="F14" s="107">
        <v>0</v>
      </c>
      <c r="G14" s="105">
        <f t="shared" si="0"/>
        <v>9401</v>
      </c>
    </row>
    <row r="15" spans="1:10" ht="12.75" x14ac:dyDescent="0.2">
      <c r="A15" t="s">
        <v>381</v>
      </c>
      <c r="B15" s="112">
        <v>48070</v>
      </c>
      <c r="C15" s="107">
        <v>0</v>
      </c>
      <c r="D15" s="105">
        <v>7900</v>
      </c>
      <c r="E15" s="107">
        <f t="shared" si="1"/>
        <v>51434.9</v>
      </c>
      <c r="F15" s="107">
        <v>0</v>
      </c>
      <c r="G15" s="105">
        <f t="shared" si="0"/>
        <v>9401</v>
      </c>
    </row>
    <row r="16" spans="1:10" ht="12.75" x14ac:dyDescent="0.2">
      <c r="A16" t="s">
        <v>602</v>
      </c>
      <c r="B16" s="112">
        <v>48070</v>
      </c>
      <c r="C16" s="107">
        <v>0</v>
      </c>
      <c r="D16" s="105">
        <v>7900</v>
      </c>
      <c r="E16" s="107">
        <f t="shared" si="1"/>
        <v>51434.9</v>
      </c>
      <c r="F16" s="107">
        <v>0</v>
      </c>
      <c r="G16" s="105">
        <f t="shared" si="0"/>
        <v>9401</v>
      </c>
    </row>
    <row r="17" spans="1:7" ht="12.75" x14ac:dyDescent="0.2">
      <c r="A17" t="s">
        <v>417</v>
      </c>
      <c r="B17" s="112">
        <v>15550</v>
      </c>
      <c r="C17" s="107">
        <v>0</v>
      </c>
      <c r="D17" s="105">
        <v>3680</v>
      </c>
      <c r="E17" s="107">
        <f t="shared" si="1"/>
        <v>16638.5</v>
      </c>
      <c r="F17" s="107">
        <v>0</v>
      </c>
      <c r="G17" s="105">
        <f t="shared" si="0"/>
        <v>4379.2</v>
      </c>
    </row>
    <row r="18" spans="1:7" ht="12.75" x14ac:dyDescent="0.2">
      <c r="A18" t="s">
        <v>106</v>
      </c>
      <c r="B18" s="112">
        <v>23610</v>
      </c>
      <c r="C18" s="107">
        <v>0</v>
      </c>
      <c r="D18" s="105">
        <v>6390</v>
      </c>
      <c r="E18" s="107">
        <f t="shared" si="1"/>
        <v>25262.7</v>
      </c>
      <c r="F18" s="107">
        <v>0</v>
      </c>
      <c r="G18" s="105">
        <f t="shared" si="0"/>
        <v>7604.0999999999995</v>
      </c>
    </row>
    <row r="19" spans="1:7" ht="12.75" customHeight="1" x14ac:dyDescent="0.2">
      <c r="A19" t="s">
        <v>774</v>
      </c>
      <c r="B19" s="113">
        <v>72350</v>
      </c>
      <c r="C19" s="109">
        <v>7810</v>
      </c>
      <c r="D19" s="117">
        <v>6750</v>
      </c>
      <c r="E19" s="109">
        <f t="shared" si="1"/>
        <v>77414.5</v>
      </c>
      <c r="F19" s="109">
        <f t="shared" si="0"/>
        <v>9293.9</v>
      </c>
      <c r="G19" s="117">
        <f t="shared" si="0"/>
        <v>8032.5</v>
      </c>
    </row>
    <row r="20" spans="1:7" ht="12.75" x14ac:dyDescent="0.2"/>
    <row r="21" spans="1:7" ht="12.75" x14ac:dyDescent="0.2">
      <c r="A21" s="17"/>
      <c r="B21" s="107"/>
      <c r="C21" s="107"/>
    </row>
    <row r="22" spans="1:7" ht="12.75" x14ac:dyDescent="0.2">
      <c r="A22" s="108"/>
      <c r="B22" s="108"/>
      <c r="C22" s="107"/>
    </row>
    <row r="23" spans="1:7" ht="12.75" x14ac:dyDescent="0.2">
      <c r="A23" s="107"/>
      <c r="B23" s="107"/>
      <c r="C23" s="107"/>
    </row>
    <row r="24" spans="1:7" ht="12.75" x14ac:dyDescent="0.2">
      <c r="A24" s="107"/>
      <c r="B24" s="107"/>
      <c r="C24" s="107"/>
    </row>
    <row r="25" spans="1:7" ht="12.75" x14ac:dyDescent="0.2"/>
    <row r="26" spans="1:7" ht="12.75" x14ac:dyDescent="0.2"/>
    <row r="27" spans="1:7" ht="12.75" x14ac:dyDescent="0.2"/>
    <row r="28" spans="1:7" ht="12.75" x14ac:dyDescent="0.2"/>
    <row r="29" spans="1:7" ht="12.75" customHeight="1" x14ac:dyDescent="0.2"/>
    <row r="30" spans="1:7" ht="12.75" x14ac:dyDescent="0.2"/>
    <row r="31" spans="1:7" ht="12.75"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x14ac:dyDescent="0.2"/>
    <row r="70" ht="12.75" x14ac:dyDescent="0.2"/>
  </sheetData>
  <mergeCells count="1">
    <mergeCell ref="A1:B1"/>
  </mergeCells>
  <phoneticPr fontId="6" type="noConversion"/>
  <hyperlinks>
    <hyperlink ref="F3" location="Indhold!A1" display="tilbage til forsiden"/>
    <hyperlink ref="E3" location="Kontaktpersoner!E9" display="kontaktperson"/>
    <hyperlink ref="C1" location="Indhold!A1" display="Tilbage til indholdsoversigten"/>
    <hyperlink ref="D1" location="Kontaktpersoner!B28:F28" display="Kontaktperson"/>
    <hyperlink ref="F1" location="Indhold!A1" display="Tilbage til indholdsoversigten"/>
  </hyperlinks>
  <pageMargins left="0.74803149606299213" right="0.74803149606299213" top="0.98425196850393704" bottom="0.98425196850393704"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enableFormatConditionsCalculation="0"/>
  <dimension ref="A1:J13"/>
  <sheetViews>
    <sheetView zoomScale="80" zoomScaleNormal="80" workbookViewId="0">
      <selection sqref="A1:B1"/>
    </sheetView>
  </sheetViews>
  <sheetFormatPr defaultRowHeight="12.75" x14ac:dyDescent="0.2"/>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x14ac:dyDescent="0.25">
      <c r="A1" s="705" t="s">
        <v>923</v>
      </c>
      <c r="B1" s="706"/>
      <c r="C1" s="5"/>
      <c r="D1" s="11" t="s">
        <v>200</v>
      </c>
      <c r="E1" s="11"/>
      <c r="F1" s="12" t="s">
        <v>130</v>
      </c>
      <c r="G1" s="1"/>
      <c r="H1" s="1"/>
      <c r="I1" s="1"/>
      <c r="J1" s="1"/>
    </row>
    <row r="2" spans="1:10" ht="12.75" customHeight="1" x14ac:dyDescent="0.2"/>
    <row r="3" spans="1:10" x14ac:dyDescent="0.2">
      <c r="A3" s="343" t="s">
        <v>137</v>
      </c>
      <c r="B3" s="344" t="s">
        <v>402</v>
      </c>
      <c r="C3" s="344"/>
      <c r="D3" s="330"/>
      <c r="E3" s="330"/>
      <c r="F3" s="330"/>
      <c r="G3" s="330"/>
      <c r="H3" s="330"/>
      <c r="I3" s="330"/>
    </row>
    <row r="4" spans="1:10" x14ac:dyDescent="0.2">
      <c r="A4" s="330"/>
      <c r="B4" s="330"/>
      <c r="C4" s="330"/>
      <c r="D4" s="330"/>
      <c r="E4" s="330"/>
      <c r="F4" s="330"/>
      <c r="G4" s="330"/>
      <c r="H4" s="330"/>
      <c r="I4" s="330"/>
    </row>
    <row r="5" spans="1:10" x14ac:dyDescent="0.2">
      <c r="A5" s="344" t="s">
        <v>70</v>
      </c>
      <c r="B5" s="345" t="s">
        <v>71</v>
      </c>
      <c r="C5" s="346"/>
      <c r="D5" s="346"/>
      <c r="E5" s="347"/>
      <c r="F5" s="345" t="s">
        <v>72</v>
      </c>
      <c r="G5" s="346"/>
      <c r="H5" s="346"/>
      <c r="I5" s="347"/>
    </row>
    <row r="6" spans="1:10" x14ac:dyDescent="0.2">
      <c r="A6" s="330"/>
      <c r="B6" s="348" t="s">
        <v>16</v>
      </c>
      <c r="C6" s="349" t="s">
        <v>246</v>
      </c>
      <c r="D6" s="349" t="s">
        <v>15</v>
      </c>
      <c r="E6" s="350" t="s">
        <v>17</v>
      </c>
      <c r="F6" s="348" t="s">
        <v>16</v>
      </c>
      <c r="G6" s="349" t="s">
        <v>246</v>
      </c>
      <c r="H6" s="349" t="s">
        <v>15</v>
      </c>
      <c r="I6" s="350" t="s">
        <v>17</v>
      </c>
    </row>
    <row r="7" spans="1:10" x14ac:dyDescent="0.2">
      <c r="A7" s="330"/>
      <c r="B7" s="348" t="s">
        <v>415</v>
      </c>
      <c r="C7" s="349" t="s">
        <v>416</v>
      </c>
      <c r="D7" s="349" t="s">
        <v>416</v>
      </c>
      <c r="E7" s="350" t="s">
        <v>416</v>
      </c>
      <c r="F7" s="348" t="s">
        <v>415</v>
      </c>
      <c r="G7" s="349" t="s">
        <v>416</v>
      </c>
      <c r="H7" s="349" t="s">
        <v>416</v>
      </c>
      <c r="I7" s="350" t="s">
        <v>416</v>
      </c>
    </row>
    <row r="8" spans="1:10" x14ac:dyDescent="0.2">
      <c r="A8" s="330"/>
      <c r="B8" s="351"/>
      <c r="C8" s="352"/>
      <c r="D8" s="352"/>
      <c r="E8" s="353"/>
      <c r="F8" s="351"/>
      <c r="G8" s="352"/>
      <c r="H8" s="352"/>
      <c r="I8" s="353"/>
    </row>
    <row r="9" spans="1:10" x14ac:dyDescent="0.2">
      <c r="A9" s="330"/>
      <c r="B9" s="354">
        <v>74000</v>
      </c>
      <c r="C9" s="355">
        <v>17390</v>
      </c>
      <c r="D9" s="355">
        <v>24640</v>
      </c>
      <c r="E9" s="356">
        <v>25390</v>
      </c>
      <c r="F9" s="354">
        <f>+B9*1.07</f>
        <v>79180</v>
      </c>
      <c r="G9" s="354">
        <f>+C9*1.11</f>
        <v>19302.900000000001</v>
      </c>
      <c r="H9" s="354">
        <f>+D9*1.19</f>
        <v>29321.599999999999</v>
      </c>
      <c r="I9" s="354">
        <f>+E9</f>
        <v>25390</v>
      </c>
    </row>
    <row r="10" spans="1:10" x14ac:dyDescent="0.2">
      <c r="A10" s="330"/>
      <c r="B10" s="331"/>
      <c r="C10" s="331"/>
      <c r="D10" s="331"/>
      <c r="E10" s="331"/>
      <c r="F10" s="331"/>
      <c r="G10" s="331"/>
      <c r="H10" s="331"/>
      <c r="I10" s="331"/>
    </row>
    <row r="11" spans="1:10" x14ac:dyDescent="0.2">
      <c r="A11" s="344" t="s">
        <v>342</v>
      </c>
      <c r="B11" s="331"/>
      <c r="C11" s="331"/>
      <c r="D11" s="331"/>
      <c r="E11" s="331"/>
      <c r="F11" s="331"/>
      <c r="G11" s="331"/>
      <c r="H11" s="331"/>
      <c r="I11" s="331"/>
    </row>
    <row r="12" spans="1:10" x14ac:dyDescent="0.2">
      <c r="A12" s="330"/>
      <c r="B12" s="331"/>
      <c r="C12" s="331"/>
      <c r="D12" s="331"/>
      <c r="E12" s="331"/>
      <c r="F12" s="331"/>
      <c r="G12" s="331"/>
      <c r="H12" s="331"/>
      <c r="I12" s="331"/>
    </row>
    <row r="13" spans="1:10" x14ac:dyDescent="0.2">
      <c r="A13" s="344" t="s">
        <v>305</v>
      </c>
      <c r="B13" s="331">
        <v>1844740</v>
      </c>
      <c r="C13" s="331"/>
      <c r="D13" s="331"/>
      <c r="E13" s="331"/>
      <c r="F13" s="331"/>
      <c r="G13" s="331"/>
      <c r="H13" s="331"/>
      <c r="I13" s="331"/>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enableFormatConditionsCalculation="0"/>
  <dimension ref="A1:L79"/>
  <sheetViews>
    <sheetView zoomScale="80" zoomScaleNormal="80" workbookViewId="0">
      <selection sqref="A1:B1"/>
    </sheetView>
  </sheetViews>
  <sheetFormatPr defaultRowHeight="12.75" x14ac:dyDescent="0.2"/>
  <cols>
    <col min="1" max="1" width="6.42578125" customWidth="1"/>
    <col min="2" max="2" width="34.28515625" customWidth="1"/>
    <col min="3" max="3" width="16.7109375" hidden="1" customWidth="1"/>
    <col min="4" max="4" width="24.285156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2" ht="23.65" customHeight="1" thickBot="1" x14ac:dyDescent="0.25">
      <c r="A1" s="705" t="s">
        <v>923</v>
      </c>
      <c r="B1" s="706"/>
      <c r="C1" s="5"/>
      <c r="D1" s="11" t="s">
        <v>200</v>
      </c>
      <c r="E1" s="11"/>
      <c r="F1" s="12" t="s">
        <v>130</v>
      </c>
      <c r="G1" s="1"/>
      <c r="H1" s="1"/>
      <c r="I1" s="1"/>
      <c r="J1" s="1"/>
    </row>
    <row r="2" spans="1:12" ht="13.5" thickBot="1" x14ac:dyDescent="0.25"/>
    <row r="3" spans="1:12" ht="12.75" customHeight="1" thickBot="1" x14ac:dyDescent="0.25">
      <c r="A3" s="41"/>
      <c r="B3" s="290" t="s">
        <v>300</v>
      </c>
      <c r="C3" s="41"/>
      <c r="D3" s="41"/>
      <c r="E3" s="42" t="s">
        <v>25</v>
      </c>
      <c r="F3" s="43"/>
      <c r="G3" s="41"/>
      <c r="H3" s="44"/>
      <c r="I3" s="5"/>
      <c r="J3" s="5"/>
      <c r="K3" s="5"/>
      <c r="L3" s="5"/>
    </row>
    <row r="4" spans="1:12" ht="26.1" customHeight="1" x14ac:dyDescent="0.2">
      <c r="A4" s="106"/>
      <c r="B4" s="106"/>
      <c r="C4" s="106"/>
      <c r="D4" s="106"/>
      <c r="E4" s="106"/>
      <c r="F4" s="106"/>
      <c r="G4" s="106"/>
      <c r="H4" s="106"/>
      <c r="I4" s="106"/>
      <c r="J4" s="106"/>
      <c r="K4" s="106"/>
      <c r="L4" s="106"/>
    </row>
    <row r="5" spans="1:12" x14ac:dyDescent="0.2">
      <c r="A5" s="46"/>
      <c r="B5" s="509"/>
      <c r="C5" s="509"/>
      <c r="D5" s="46"/>
      <c r="E5" s="47" t="s">
        <v>71</v>
      </c>
      <c r="F5" s="50"/>
      <c r="G5" s="50"/>
      <c r="H5" s="50"/>
      <c r="I5" s="49" t="s">
        <v>72</v>
      </c>
      <c r="J5" s="50"/>
      <c r="K5" s="50"/>
      <c r="L5" s="50"/>
    </row>
    <row r="6" spans="1:12" ht="38.25" x14ac:dyDescent="0.2">
      <c r="A6" s="75" t="s">
        <v>78</v>
      </c>
      <c r="B6" s="17" t="s">
        <v>413</v>
      </c>
      <c r="C6" s="17"/>
      <c r="D6" s="53"/>
      <c r="E6" s="53" t="s">
        <v>294</v>
      </c>
      <c r="F6" s="53" t="s">
        <v>295</v>
      </c>
      <c r="G6" s="53" t="s">
        <v>296</v>
      </c>
      <c r="H6" s="80"/>
      <c r="I6" s="53" t="s">
        <v>294</v>
      </c>
      <c r="J6" s="53" t="s">
        <v>295</v>
      </c>
      <c r="K6" s="53" t="s">
        <v>296</v>
      </c>
      <c r="L6" s="53"/>
    </row>
    <row r="7" spans="1:12" x14ac:dyDescent="0.2">
      <c r="A7" s="81"/>
      <c r="B7" s="509"/>
      <c r="C7" s="509"/>
      <c r="D7" s="509"/>
      <c r="E7" s="17" t="s">
        <v>415</v>
      </c>
      <c r="F7" s="17" t="s">
        <v>415</v>
      </c>
      <c r="G7" s="17" t="s">
        <v>416</v>
      </c>
      <c r="H7" s="68"/>
      <c r="I7" s="17" t="s">
        <v>415</v>
      </c>
      <c r="J7" s="17" t="s">
        <v>415</v>
      </c>
      <c r="K7" s="104" t="s">
        <v>416</v>
      </c>
      <c r="L7" s="104"/>
    </row>
    <row r="8" spans="1:12" ht="19.5" x14ac:dyDescent="0.35">
      <c r="A8" s="82"/>
      <c r="B8" s="83" t="s">
        <v>301</v>
      </c>
      <c r="C8" s="83"/>
      <c r="D8" s="84"/>
      <c r="E8" s="108"/>
      <c r="F8" s="108"/>
      <c r="G8" s="108"/>
      <c r="H8" s="422"/>
      <c r="I8" s="425"/>
      <c r="J8" s="84"/>
      <c r="K8" s="84"/>
      <c r="L8" s="84"/>
    </row>
    <row r="9" spans="1:12" ht="15" x14ac:dyDescent="0.25">
      <c r="A9" s="85">
        <v>3015</v>
      </c>
      <c r="B9" s="59" t="s">
        <v>505</v>
      </c>
      <c r="C9" s="59"/>
      <c r="D9" s="59" t="s">
        <v>477</v>
      </c>
      <c r="E9" s="538">
        <v>61790</v>
      </c>
      <c r="F9" s="539">
        <v>10120</v>
      </c>
      <c r="G9" s="539">
        <v>9380</v>
      </c>
      <c r="H9" s="424"/>
      <c r="I9" s="540">
        <f t="shared" ref="I9:I14" si="0">+E9*1.05</f>
        <v>64879.5</v>
      </c>
      <c r="J9" s="541">
        <f>+F9*1.1</f>
        <v>11132</v>
      </c>
      <c r="K9" s="542">
        <f t="shared" ref="K9:K14" si="1">+G9*1.19</f>
        <v>11162.199999999999</v>
      </c>
      <c r="L9" s="543"/>
    </row>
    <row r="10" spans="1:12" ht="15" x14ac:dyDescent="0.25">
      <c r="A10" s="85"/>
      <c r="B10" s="59"/>
      <c r="C10" s="59"/>
      <c r="D10" s="59" t="s">
        <v>95</v>
      </c>
      <c r="E10" s="539">
        <v>59610</v>
      </c>
      <c r="F10" s="539">
        <v>10120</v>
      </c>
      <c r="G10" s="539">
        <v>9380</v>
      </c>
      <c r="H10" s="424"/>
      <c r="I10" s="540">
        <f t="shared" si="0"/>
        <v>62590.5</v>
      </c>
      <c r="J10" s="541">
        <f>+F10*1.1</f>
        <v>11132</v>
      </c>
      <c r="K10" s="542">
        <f t="shared" si="1"/>
        <v>11162.199999999999</v>
      </c>
      <c r="L10" s="544"/>
    </row>
    <row r="11" spans="1:12" ht="15" x14ac:dyDescent="0.25">
      <c r="A11" s="59">
        <v>3016</v>
      </c>
      <c r="B11" s="59" t="s">
        <v>377</v>
      </c>
      <c r="C11" s="59"/>
      <c r="D11" s="59" t="s">
        <v>477</v>
      </c>
      <c r="E11" s="539">
        <v>57960</v>
      </c>
      <c r="F11" s="539">
        <v>10070</v>
      </c>
      <c r="G11" s="539">
        <v>9870</v>
      </c>
      <c r="H11" s="424"/>
      <c r="I11" s="540">
        <f t="shared" si="0"/>
        <v>60858</v>
      </c>
      <c r="J11" s="541">
        <f t="shared" ref="J11:J14" si="2">+F11*1.1</f>
        <v>11077</v>
      </c>
      <c r="K11" s="542">
        <f t="shared" si="1"/>
        <v>11745.3</v>
      </c>
      <c r="L11" s="544"/>
    </row>
    <row r="12" spans="1:12" ht="15" x14ac:dyDescent="0.25">
      <c r="A12" s="59"/>
      <c r="B12" s="59"/>
      <c r="C12" s="59"/>
      <c r="D12" s="59" t="s">
        <v>478</v>
      </c>
      <c r="E12" s="539">
        <v>42470</v>
      </c>
      <c r="F12" s="539">
        <v>10070</v>
      </c>
      <c r="G12" s="539">
        <v>9870</v>
      </c>
      <c r="H12" s="424"/>
      <c r="I12" s="540">
        <f t="shared" si="0"/>
        <v>44593.5</v>
      </c>
      <c r="J12" s="541">
        <f t="shared" si="2"/>
        <v>11077</v>
      </c>
      <c r="K12" s="542">
        <f t="shared" si="1"/>
        <v>11745.3</v>
      </c>
      <c r="L12" s="544"/>
    </row>
    <row r="13" spans="1:12" ht="15" x14ac:dyDescent="0.25">
      <c r="A13" s="59">
        <v>3018</v>
      </c>
      <c r="B13" s="59" t="s">
        <v>20</v>
      </c>
      <c r="C13" s="59"/>
      <c r="D13" s="59"/>
      <c r="E13" s="539">
        <v>64960</v>
      </c>
      <c r="F13" s="539">
        <v>8780</v>
      </c>
      <c r="G13" s="539">
        <v>10130</v>
      </c>
      <c r="H13" s="424"/>
      <c r="I13" s="540">
        <f t="shared" si="0"/>
        <v>68208</v>
      </c>
      <c r="J13" s="541">
        <f t="shared" si="2"/>
        <v>9658</v>
      </c>
      <c r="K13" s="542">
        <f t="shared" si="1"/>
        <v>12054.699999999999</v>
      </c>
      <c r="L13" s="544"/>
    </row>
    <row r="14" spans="1:12" ht="15" x14ac:dyDescent="0.25">
      <c r="A14" s="59">
        <v>3019</v>
      </c>
      <c r="B14" s="59" t="s">
        <v>21</v>
      </c>
      <c r="C14" s="59"/>
      <c r="D14" s="59"/>
      <c r="E14" s="539">
        <v>169400</v>
      </c>
      <c r="F14" s="539">
        <v>16000</v>
      </c>
      <c r="G14" s="539">
        <v>23040</v>
      </c>
      <c r="H14" s="424"/>
      <c r="I14" s="540">
        <f t="shared" si="0"/>
        <v>177870</v>
      </c>
      <c r="J14" s="541">
        <f t="shared" si="2"/>
        <v>17600</v>
      </c>
      <c r="K14" s="542">
        <f t="shared" si="1"/>
        <v>27417.599999999999</v>
      </c>
      <c r="L14" s="544"/>
    </row>
    <row r="15" spans="1:12" x14ac:dyDescent="0.2">
      <c r="A15" s="59"/>
      <c r="B15" s="59"/>
      <c r="C15" s="59"/>
      <c r="D15" s="59"/>
      <c r="E15" s="545"/>
      <c r="F15" s="545"/>
      <c r="G15" s="545"/>
      <c r="H15" s="16"/>
      <c r="I15" s="426"/>
      <c r="J15" s="546"/>
      <c r="K15" s="108"/>
      <c r="L15" s="107"/>
    </row>
    <row r="16" spans="1:12" ht="19.5" x14ac:dyDescent="0.35">
      <c r="A16" s="106"/>
      <c r="B16" s="83" t="s">
        <v>514</v>
      </c>
      <c r="C16" s="59"/>
      <c r="D16" s="59"/>
      <c r="E16" s="60"/>
      <c r="F16" s="60"/>
      <c r="G16" s="60"/>
      <c r="H16" s="547"/>
      <c r="I16" s="60"/>
      <c r="J16" s="60"/>
      <c r="K16" s="60"/>
      <c r="L16" s="107"/>
    </row>
    <row r="17" spans="1:12" x14ac:dyDescent="0.2">
      <c r="A17" s="85">
        <v>3015</v>
      </c>
      <c r="B17" s="59" t="s">
        <v>505</v>
      </c>
      <c r="C17" s="59"/>
      <c r="D17" s="59" t="s">
        <v>477</v>
      </c>
      <c r="E17" s="548">
        <v>55700</v>
      </c>
      <c r="F17" s="548">
        <v>10120</v>
      </c>
      <c r="G17" s="548">
        <v>9380</v>
      </c>
      <c r="H17" s="549"/>
      <c r="I17" s="542">
        <f>+E17*1.05</f>
        <v>58485</v>
      </c>
      <c r="J17" s="16">
        <f>+F17*1.1</f>
        <v>11132</v>
      </c>
      <c r="K17" s="16">
        <f>+G17*1.19</f>
        <v>11162.199999999999</v>
      </c>
      <c r="L17" s="107"/>
    </row>
    <row r="18" spans="1:12" x14ac:dyDescent="0.2">
      <c r="A18" s="85"/>
      <c r="B18" s="59"/>
      <c r="C18" s="59"/>
      <c r="D18" s="59" t="s">
        <v>95</v>
      </c>
      <c r="E18" s="548">
        <v>53520</v>
      </c>
      <c r="F18" s="548">
        <v>10120</v>
      </c>
      <c r="G18" s="548">
        <v>9380</v>
      </c>
      <c r="H18" s="549"/>
      <c r="I18" s="542">
        <f>+E18*1.05</f>
        <v>56196</v>
      </c>
      <c r="J18" s="16">
        <f>+F18*1.1</f>
        <v>11132</v>
      </c>
      <c r="K18" s="16">
        <f>+G18*1.19</f>
        <v>11162.199999999999</v>
      </c>
      <c r="L18" s="107"/>
    </row>
    <row r="19" spans="1:12" x14ac:dyDescent="0.2">
      <c r="A19" s="59">
        <v>3016</v>
      </c>
      <c r="B19" s="59" t="s">
        <v>377</v>
      </c>
      <c r="C19" s="59"/>
      <c r="D19" s="59" t="s">
        <v>477</v>
      </c>
      <c r="E19" s="548">
        <v>47580</v>
      </c>
      <c r="F19" s="548">
        <v>10070</v>
      </c>
      <c r="G19" s="548">
        <v>9870</v>
      </c>
      <c r="H19" s="549"/>
      <c r="I19" s="542">
        <f>+E19*1.05</f>
        <v>49959</v>
      </c>
      <c r="J19" s="16">
        <f>+F19*1.1</f>
        <v>11077</v>
      </c>
      <c r="K19" s="16">
        <f>+G19*1.19</f>
        <v>11745.3</v>
      </c>
      <c r="L19" s="108"/>
    </row>
    <row r="20" spans="1:12" x14ac:dyDescent="0.2">
      <c r="A20" s="59"/>
      <c r="B20" s="59"/>
      <c r="C20" s="59"/>
      <c r="D20" s="59" t="s">
        <v>478</v>
      </c>
      <c r="E20" s="548">
        <v>28160</v>
      </c>
      <c r="F20" s="548">
        <v>10070</v>
      </c>
      <c r="G20" s="548">
        <v>9870</v>
      </c>
      <c r="H20" s="549"/>
      <c r="I20" s="542">
        <f>+E20*1.05</f>
        <v>29568</v>
      </c>
      <c r="J20" s="16">
        <f>+F20*1.1</f>
        <v>11077</v>
      </c>
      <c r="K20" s="16">
        <f>+G20*1.19</f>
        <v>11745.3</v>
      </c>
      <c r="L20" s="108"/>
    </row>
    <row r="21" spans="1:12" ht="19.5" x14ac:dyDescent="0.35">
      <c r="A21" s="82"/>
      <c r="B21" s="83" t="s">
        <v>369</v>
      </c>
      <c r="C21" s="83"/>
      <c r="D21" s="84"/>
      <c r="E21" s="548"/>
      <c r="F21" s="548"/>
      <c r="G21" s="548"/>
      <c r="H21" s="428"/>
      <c r="I21" s="95"/>
      <c r="J21" s="95"/>
      <c r="K21" s="95"/>
      <c r="L21" s="425"/>
    </row>
    <row r="22" spans="1:12" x14ac:dyDescent="0.2">
      <c r="A22" s="106">
        <v>3015</v>
      </c>
      <c r="B22" s="59" t="s">
        <v>302</v>
      </c>
      <c r="C22" s="59"/>
      <c r="D22" s="106" t="s">
        <v>480</v>
      </c>
      <c r="E22" s="548">
        <v>5410</v>
      </c>
      <c r="F22" s="548" t="s">
        <v>304</v>
      </c>
      <c r="G22" s="548" t="s">
        <v>304</v>
      </c>
      <c r="H22" s="96"/>
      <c r="I22" s="426">
        <f>+E22*1.05</f>
        <v>5680.5</v>
      </c>
      <c r="J22" s="96" t="s">
        <v>304</v>
      </c>
      <c r="K22" s="96" t="s">
        <v>304</v>
      </c>
      <c r="L22" s="108"/>
    </row>
    <row r="23" spans="1:12" x14ac:dyDescent="0.2">
      <c r="A23" s="106">
        <v>3015</v>
      </c>
      <c r="B23" s="59" t="s">
        <v>19</v>
      </c>
      <c r="C23" s="59"/>
      <c r="D23" s="106" t="s">
        <v>481</v>
      </c>
      <c r="E23" s="548" t="s">
        <v>304</v>
      </c>
      <c r="F23" s="548">
        <v>250</v>
      </c>
      <c r="G23" s="548" t="s">
        <v>304</v>
      </c>
      <c r="H23" s="96"/>
      <c r="I23" s="246" t="s">
        <v>304</v>
      </c>
      <c r="J23" s="16">
        <f>+F23*1.1</f>
        <v>275</v>
      </c>
      <c r="K23" s="96" t="s">
        <v>304</v>
      </c>
      <c r="L23" s="108"/>
    </row>
    <row r="24" spans="1:12" x14ac:dyDescent="0.2">
      <c r="A24" s="59">
        <v>3016</v>
      </c>
      <c r="B24" s="59" t="s">
        <v>475</v>
      </c>
      <c r="C24" s="59"/>
      <c r="D24" s="106" t="s">
        <v>481</v>
      </c>
      <c r="E24" s="548" t="s">
        <v>304</v>
      </c>
      <c r="F24" s="548">
        <v>250</v>
      </c>
      <c r="G24" s="548" t="s">
        <v>304</v>
      </c>
      <c r="H24" s="96"/>
      <c r="I24" s="246" t="s">
        <v>304</v>
      </c>
      <c r="J24" s="16">
        <f>+F24*1.1</f>
        <v>275</v>
      </c>
      <c r="K24" s="96" t="s">
        <v>304</v>
      </c>
      <c r="L24" s="108"/>
    </row>
    <row r="25" spans="1:12" x14ac:dyDescent="0.2">
      <c r="A25" s="59">
        <v>3018</v>
      </c>
      <c r="B25" s="59" t="s">
        <v>479</v>
      </c>
      <c r="C25" s="59"/>
      <c r="D25" s="106" t="s">
        <v>481</v>
      </c>
      <c r="E25" s="548" t="s">
        <v>304</v>
      </c>
      <c r="F25" s="548">
        <v>250</v>
      </c>
      <c r="G25" s="548" t="s">
        <v>304</v>
      </c>
      <c r="H25" s="96"/>
      <c r="I25" s="246" t="s">
        <v>304</v>
      </c>
      <c r="J25" s="16">
        <f>+F25*1.1</f>
        <v>275</v>
      </c>
      <c r="K25" s="96" t="s">
        <v>304</v>
      </c>
      <c r="L25" s="108"/>
    </row>
    <row r="26" spans="1:12" x14ac:dyDescent="0.2">
      <c r="A26" s="59">
        <v>3019</v>
      </c>
      <c r="B26" s="59" t="s">
        <v>482</v>
      </c>
      <c r="C26" s="59"/>
      <c r="D26" s="106" t="s">
        <v>481</v>
      </c>
      <c r="E26" s="548" t="s">
        <v>304</v>
      </c>
      <c r="F26" s="548">
        <v>420</v>
      </c>
      <c r="G26" s="548" t="s">
        <v>304</v>
      </c>
      <c r="H26" s="96"/>
      <c r="I26" s="246" t="s">
        <v>304</v>
      </c>
      <c r="J26" s="16">
        <f>+F26*1.1</f>
        <v>462.00000000000006</v>
      </c>
      <c r="K26" s="96" t="s">
        <v>304</v>
      </c>
      <c r="L26" s="108"/>
    </row>
    <row r="27" spans="1:12" x14ac:dyDescent="0.2">
      <c r="A27" s="106" t="s">
        <v>268</v>
      </c>
      <c r="B27" s="106" t="s">
        <v>483</v>
      </c>
      <c r="C27" s="106"/>
      <c r="D27" s="106"/>
      <c r="E27" s="90"/>
      <c r="F27" s="90"/>
      <c r="G27" s="90"/>
      <c r="H27" s="93"/>
      <c r="I27" s="427"/>
      <c r="J27" s="93"/>
      <c r="K27" s="93"/>
      <c r="L27" s="108"/>
    </row>
    <row r="28" spans="1:12" x14ac:dyDescent="0.2">
      <c r="A28" s="106" t="s">
        <v>269</v>
      </c>
      <c r="B28" s="106" t="s">
        <v>484</v>
      </c>
      <c r="C28" s="106"/>
      <c r="D28" s="106"/>
      <c r="E28" s="90"/>
      <c r="F28" s="90"/>
      <c r="G28" s="90"/>
      <c r="H28" s="93"/>
      <c r="I28" s="427"/>
      <c r="J28" s="93"/>
      <c r="K28" s="93"/>
      <c r="L28" s="108"/>
    </row>
    <row r="29" spans="1:12" x14ac:dyDescent="0.2">
      <c r="A29" s="106"/>
      <c r="B29" s="106"/>
      <c r="C29" s="106"/>
      <c r="D29" s="106"/>
      <c r="E29" s="90"/>
      <c r="F29" s="90"/>
      <c r="G29" s="90"/>
      <c r="H29" s="93"/>
      <c r="I29" s="93"/>
      <c r="J29" s="93"/>
      <c r="K29" s="93"/>
      <c r="L29" s="108"/>
    </row>
    <row r="30" spans="1:12" ht="19.5" x14ac:dyDescent="0.35">
      <c r="A30" s="82"/>
      <c r="B30" s="83" t="s">
        <v>270</v>
      </c>
      <c r="C30" s="83"/>
      <c r="D30" s="84"/>
      <c r="E30" s="91" t="s">
        <v>71</v>
      </c>
      <c r="F30" s="95"/>
      <c r="G30" s="92" t="s">
        <v>72</v>
      </c>
      <c r="H30" s="95"/>
      <c r="I30" s="95"/>
      <c r="J30" s="95"/>
      <c r="K30" s="425"/>
      <c r="L30" s="425"/>
    </row>
    <row r="31" spans="1:12" x14ac:dyDescent="0.2">
      <c r="A31" s="59">
        <v>3018</v>
      </c>
      <c r="B31" s="59" t="s">
        <v>485</v>
      </c>
      <c r="C31" s="59"/>
      <c r="D31" s="106" t="s">
        <v>534</v>
      </c>
      <c r="E31" s="539">
        <v>27380</v>
      </c>
      <c r="F31" s="96"/>
      <c r="G31" s="540">
        <f t="shared" ref="G31:G36" si="3">+E31*1.05</f>
        <v>28749</v>
      </c>
      <c r="H31" s="96"/>
      <c r="I31" s="96"/>
      <c r="J31" s="90"/>
      <c r="K31" s="106"/>
      <c r="L31" s="106"/>
    </row>
    <row r="32" spans="1:12" ht="14.25" customHeight="1" x14ac:dyDescent="0.2">
      <c r="A32" s="59">
        <v>3019</v>
      </c>
      <c r="B32" s="59" t="s">
        <v>482</v>
      </c>
      <c r="C32" s="59"/>
      <c r="D32" s="106" t="s">
        <v>486</v>
      </c>
      <c r="E32" s="539">
        <v>1250</v>
      </c>
      <c r="F32" s="96"/>
      <c r="G32" s="540">
        <f t="shared" si="3"/>
        <v>1312.5</v>
      </c>
      <c r="H32" s="96"/>
      <c r="I32" s="96"/>
      <c r="J32" s="90"/>
      <c r="K32" s="106"/>
      <c r="L32" s="106"/>
    </row>
    <row r="33" spans="1:12" ht="16.149999999999999" customHeight="1" x14ac:dyDescent="0.2">
      <c r="A33" s="59">
        <v>3019</v>
      </c>
      <c r="B33" s="59" t="s">
        <v>482</v>
      </c>
      <c r="C33" s="59"/>
      <c r="D33" s="106" t="s">
        <v>487</v>
      </c>
      <c r="E33" s="539">
        <v>3150</v>
      </c>
      <c r="F33" s="96"/>
      <c r="G33" s="540">
        <f t="shared" si="3"/>
        <v>3307.5</v>
      </c>
      <c r="H33" s="96"/>
      <c r="I33" s="429"/>
      <c r="J33" s="429"/>
      <c r="K33" s="430"/>
      <c r="L33" s="108"/>
    </row>
    <row r="34" spans="1:12" ht="12.75" customHeight="1" x14ac:dyDescent="0.2">
      <c r="A34" s="59">
        <v>3019</v>
      </c>
      <c r="B34" s="550" t="s">
        <v>926</v>
      </c>
      <c r="C34" s="106"/>
      <c r="D34" s="106"/>
      <c r="E34" s="539">
        <v>82240</v>
      </c>
      <c r="F34" s="551"/>
      <c r="G34" s="538">
        <f t="shared" si="3"/>
        <v>86352</v>
      </c>
      <c r="H34" s="96"/>
      <c r="I34" s="429"/>
      <c r="J34" s="429"/>
      <c r="K34" s="430"/>
      <c r="L34" s="108"/>
    </row>
    <row r="35" spans="1:12" ht="12.75" customHeight="1" x14ac:dyDescent="0.2">
      <c r="A35" s="454">
        <v>3018</v>
      </c>
      <c r="B35" s="454" t="s">
        <v>927</v>
      </c>
      <c r="C35" s="454"/>
      <c r="D35" s="552" t="s">
        <v>928</v>
      </c>
      <c r="E35" s="548">
        <v>470</v>
      </c>
      <c r="F35" s="551"/>
      <c r="G35" s="553">
        <f t="shared" si="3"/>
        <v>493.5</v>
      </c>
      <c r="H35" s="96"/>
      <c r="I35" s="429"/>
      <c r="J35" s="429"/>
      <c r="K35" s="430"/>
      <c r="L35" s="108"/>
    </row>
    <row r="36" spans="1:12" x14ac:dyDescent="0.2">
      <c r="A36" s="454">
        <v>3018</v>
      </c>
      <c r="B36" s="454" t="s">
        <v>929</v>
      </c>
      <c r="C36" s="454"/>
      <c r="D36" s="552" t="s">
        <v>928</v>
      </c>
      <c r="E36" s="548">
        <v>230</v>
      </c>
      <c r="F36" s="551"/>
      <c r="G36" s="553">
        <f t="shared" si="3"/>
        <v>241.5</v>
      </c>
      <c r="H36" s="96"/>
      <c r="I36" s="429"/>
      <c r="J36" s="429"/>
      <c r="K36" s="430"/>
      <c r="L36" s="108"/>
    </row>
    <row r="37" spans="1:12" x14ac:dyDescent="0.2">
      <c r="A37" s="106" t="s">
        <v>268</v>
      </c>
      <c r="B37" s="106" t="s">
        <v>483</v>
      </c>
      <c r="C37" s="106"/>
      <c r="D37" s="106"/>
      <c r="E37" s="93"/>
      <c r="F37" s="93"/>
      <c r="G37" s="427"/>
      <c r="H37" s="93"/>
      <c r="I37" s="429"/>
      <c r="J37" s="429"/>
      <c r="K37" s="430"/>
      <c r="L37" s="430"/>
    </row>
    <row r="38" spans="1:12" ht="16.149999999999999" customHeight="1" x14ac:dyDescent="0.2">
      <c r="A38" s="106" t="s">
        <v>269</v>
      </c>
      <c r="B38" s="106" t="s">
        <v>484</v>
      </c>
      <c r="C38" s="106"/>
      <c r="D38" s="106"/>
      <c r="E38" s="90"/>
      <c r="F38" s="93"/>
      <c r="G38" s="93"/>
      <c r="H38" s="93"/>
      <c r="I38" s="429"/>
      <c r="J38" s="429"/>
      <c r="K38" s="430"/>
      <c r="L38" s="430"/>
    </row>
    <row r="39" spans="1:12" ht="16.149999999999999" customHeight="1" x14ac:dyDescent="0.2">
      <c r="A39" s="106"/>
      <c r="B39" s="106"/>
      <c r="C39" s="106"/>
      <c r="D39" s="106"/>
      <c r="E39" s="90"/>
      <c r="F39" s="93"/>
      <c r="G39" s="93"/>
      <c r="H39" s="93"/>
      <c r="I39" s="423"/>
      <c r="J39" s="94"/>
      <c r="K39" s="509"/>
      <c r="L39" s="509"/>
    </row>
    <row r="40" spans="1:12" ht="16.149999999999999" customHeight="1" x14ac:dyDescent="0.35">
      <c r="A40" s="104"/>
      <c r="B40" s="83" t="s">
        <v>26</v>
      </c>
      <c r="C40" s="83"/>
      <c r="D40" s="509"/>
      <c r="E40" s="91" t="s">
        <v>376</v>
      </c>
      <c r="F40" s="423"/>
      <c r="G40" s="91" t="s">
        <v>72</v>
      </c>
      <c r="H40" s="423"/>
      <c r="I40" s="95"/>
      <c r="J40" s="88"/>
      <c r="K40" s="84"/>
      <c r="L40" s="84"/>
    </row>
    <row r="41" spans="1:12" x14ac:dyDescent="0.2">
      <c r="A41" s="106">
        <v>3015</v>
      </c>
      <c r="B41" s="59" t="s">
        <v>27</v>
      </c>
      <c r="C41" s="59"/>
      <c r="D41" s="90" t="s">
        <v>26</v>
      </c>
      <c r="E41" s="548">
        <v>91700</v>
      </c>
      <c r="F41" s="93"/>
      <c r="G41" s="431">
        <f>E41*1.05</f>
        <v>96285</v>
      </c>
      <c r="H41" s="95"/>
      <c r="I41" s="88"/>
      <c r="J41" s="88"/>
      <c r="K41" s="84"/>
      <c r="L41" s="84"/>
    </row>
    <row r="42" spans="1:12" x14ac:dyDescent="0.2">
      <c r="A42" s="59">
        <v>3016</v>
      </c>
      <c r="B42" s="59" t="s">
        <v>377</v>
      </c>
      <c r="C42" s="59"/>
      <c r="D42" s="90" t="s">
        <v>26</v>
      </c>
      <c r="E42" s="548">
        <v>86150</v>
      </c>
      <c r="F42" s="93"/>
      <c r="G42" s="431">
        <f>E42*1.05</f>
        <v>90457.5</v>
      </c>
      <c r="H42" s="95"/>
      <c r="I42" s="429"/>
      <c r="J42" s="429"/>
      <c r="K42" s="430"/>
      <c r="L42" s="430"/>
    </row>
    <row r="43" spans="1:12" ht="19.5" customHeight="1" x14ac:dyDescent="0.2">
      <c r="A43" s="106"/>
      <c r="B43" s="106"/>
      <c r="C43" s="106"/>
      <c r="D43" s="106"/>
      <c r="E43" s="90"/>
      <c r="F43" s="90"/>
      <c r="G43" s="427"/>
      <c r="H43" s="93"/>
      <c r="I43" s="429"/>
      <c r="J43" s="429"/>
      <c r="K43" s="430"/>
      <c r="L43" s="430"/>
    </row>
    <row r="44" spans="1:12" x14ac:dyDescent="0.2">
      <c r="A44" s="106"/>
      <c r="B44" s="106"/>
      <c r="C44" s="106"/>
      <c r="D44" s="106"/>
      <c r="E44" s="509"/>
      <c r="F44" s="90"/>
      <c r="G44" s="92"/>
      <c r="H44" s="93"/>
      <c r="I44" s="429"/>
      <c r="J44" s="429"/>
      <c r="K44" s="430"/>
      <c r="L44" s="430"/>
    </row>
    <row r="45" spans="1:12" ht="19.5" x14ac:dyDescent="0.2">
      <c r="A45" s="106"/>
      <c r="B45" s="725" t="s">
        <v>840</v>
      </c>
      <c r="C45" s="725"/>
      <c r="D45" s="725"/>
      <c r="E45" s="725"/>
      <c r="F45" s="726"/>
      <c r="G45" s="432"/>
      <c r="H45" s="433"/>
      <c r="I45" s="429"/>
      <c r="J45" s="429"/>
      <c r="K45" s="430"/>
      <c r="L45" s="430"/>
    </row>
    <row r="46" spans="1:12" x14ac:dyDescent="0.2">
      <c r="A46" s="106">
        <v>3016</v>
      </c>
      <c r="B46" s="106"/>
      <c r="C46" s="106"/>
      <c r="D46" s="106" t="s">
        <v>22</v>
      </c>
      <c r="E46" s="87"/>
      <c r="F46" s="90"/>
      <c r="G46" s="427"/>
      <c r="H46" s="90"/>
      <c r="I46" s="90"/>
      <c r="J46" s="90"/>
      <c r="K46" s="106"/>
      <c r="L46" s="106"/>
    </row>
    <row r="47" spans="1:12" x14ac:dyDescent="0.2">
      <c r="A47" s="106"/>
      <c r="B47" s="106"/>
      <c r="C47" s="106"/>
      <c r="D47" s="106" t="s">
        <v>23</v>
      </c>
      <c r="E47" s="96"/>
      <c r="F47" s="90"/>
      <c r="G47" s="427"/>
      <c r="H47" s="90"/>
      <c r="I47" s="90"/>
      <c r="J47" s="90"/>
      <c r="K47" s="106"/>
      <c r="L47" s="106"/>
    </row>
    <row r="48" spans="1:12" x14ac:dyDescent="0.2">
      <c r="A48" s="106"/>
      <c r="B48" s="106"/>
      <c r="C48" s="106"/>
      <c r="D48" s="106" t="s">
        <v>24</v>
      </c>
      <c r="E48" s="548">
        <v>79530</v>
      </c>
      <c r="F48" s="90"/>
      <c r="G48" s="554">
        <f>E48*1.05</f>
        <v>83506.5</v>
      </c>
      <c r="H48" s="90"/>
      <c r="I48" s="90"/>
      <c r="J48" s="90"/>
      <c r="K48" s="106"/>
      <c r="L48" s="106"/>
    </row>
    <row r="49" spans="1:12" x14ac:dyDescent="0.2">
      <c r="A49" s="106"/>
      <c r="B49" s="106"/>
      <c r="C49" s="106"/>
      <c r="D49" s="106"/>
      <c r="E49" s="548"/>
      <c r="F49" s="90"/>
      <c r="G49" s="555"/>
      <c r="H49" s="90"/>
      <c r="I49" s="90"/>
      <c r="J49" s="90"/>
      <c r="K49" s="106"/>
      <c r="L49" s="106"/>
    </row>
    <row r="50" spans="1:12" x14ac:dyDescent="0.2">
      <c r="A50" s="106"/>
      <c r="B50" s="106"/>
      <c r="C50" s="106"/>
      <c r="D50" s="106"/>
      <c r="E50" s="548"/>
      <c r="F50" s="90"/>
      <c r="G50" s="555"/>
      <c r="H50" s="90"/>
      <c r="I50" s="90"/>
      <c r="J50" s="90"/>
      <c r="K50" s="106"/>
      <c r="L50" s="106"/>
    </row>
    <row r="51" spans="1:12" ht="19.5" x14ac:dyDescent="0.2">
      <c r="A51" s="106"/>
      <c r="B51" s="725" t="s">
        <v>930</v>
      </c>
      <c r="C51" s="725"/>
      <c r="D51" s="725"/>
      <c r="E51" s="725"/>
      <c r="F51" s="726"/>
      <c r="G51" s="555"/>
      <c r="H51" s="90"/>
      <c r="I51" s="90"/>
      <c r="J51" s="90"/>
      <c r="K51" s="106"/>
      <c r="L51" s="106"/>
    </row>
    <row r="52" spans="1:12" x14ac:dyDescent="0.2">
      <c r="A52" s="106"/>
      <c r="B52" s="106" t="s">
        <v>931</v>
      </c>
      <c r="C52" s="106"/>
      <c r="D52" s="106"/>
      <c r="E52" s="548"/>
      <c r="F52" s="90"/>
      <c r="G52" s="555"/>
      <c r="H52" s="90"/>
      <c r="I52" s="90"/>
      <c r="J52" s="90"/>
      <c r="K52" s="106"/>
      <c r="L52" s="106"/>
    </row>
    <row r="53" spans="1:12" x14ac:dyDescent="0.2">
      <c r="A53" s="106"/>
      <c r="B53" s="106" t="s">
        <v>932</v>
      </c>
      <c r="C53" s="106"/>
      <c r="D53" s="106"/>
      <c r="E53" s="548"/>
      <c r="F53" s="90"/>
      <c r="G53" s="555"/>
      <c r="H53" s="90"/>
      <c r="I53" s="90"/>
      <c r="J53" s="90"/>
      <c r="K53" s="106"/>
      <c r="L53" s="106"/>
    </row>
    <row r="54" spans="1:12" x14ac:dyDescent="0.2">
      <c r="A54" s="59">
        <v>3018</v>
      </c>
      <c r="B54" s="106" t="s">
        <v>933</v>
      </c>
      <c r="C54" s="106"/>
      <c r="D54" s="556">
        <v>200</v>
      </c>
      <c r="E54" s="548"/>
      <c r="F54" s="90"/>
      <c r="G54" s="555"/>
      <c r="H54" s="90"/>
      <c r="I54" s="90"/>
      <c r="J54" s="90"/>
      <c r="K54" s="106"/>
      <c r="L54" s="106"/>
    </row>
    <row r="55" spans="1:12" x14ac:dyDescent="0.2">
      <c r="A55" s="108">
        <v>3019</v>
      </c>
      <c r="B55" s="108" t="s">
        <v>934</v>
      </c>
      <c r="C55" s="108"/>
      <c r="D55" s="108">
        <v>430</v>
      </c>
      <c r="E55" s="108"/>
      <c r="F55" s="108"/>
      <c r="G55" s="108"/>
      <c r="H55" s="108"/>
      <c r="I55" s="108"/>
      <c r="J55" s="108"/>
      <c r="K55" s="108"/>
      <c r="L55" s="108"/>
    </row>
    <row r="56" spans="1:12" ht="13.5" thickBot="1" x14ac:dyDescent="0.25">
      <c r="A56" s="509"/>
      <c r="B56" s="509"/>
      <c r="C56" s="509"/>
      <c r="D56" s="509"/>
      <c r="E56" s="509"/>
      <c r="F56" s="509"/>
      <c r="G56" s="509"/>
      <c r="H56" s="509"/>
      <c r="I56" s="509"/>
      <c r="J56" s="509"/>
      <c r="K56" s="509"/>
      <c r="L56" s="509"/>
    </row>
    <row r="57" spans="1:12" ht="13.5" thickBot="1" x14ac:dyDescent="0.25">
      <c r="A57" s="41"/>
      <c r="B57" s="290" t="s">
        <v>841</v>
      </c>
      <c r="C57" s="41"/>
      <c r="D57" s="41"/>
      <c r="E57" s="42" t="s">
        <v>842</v>
      </c>
      <c r="F57" s="43"/>
      <c r="G57" s="41"/>
      <c r="H57" s="44"/>
      <c r="I57" s="5"/>
      <c r="J57" s="5"/>
      <c r="K57" s="5"/>
      <c r="L57" s="5"/>
    </row>
    <row r="58" spans="1:12" x14ac:dyDescent="0.2">
      <c r="A58" s="509"/>
      <c r="B58" s="509"/>
      <c r="C58" s="509"/>
      <c r="D58" s="509"/>
      <c r="E58" s="509"/>
      <c r="F58" s="509"/>
      <c r="G58" s="509"/>
      <c r="H58" s="509"/>
      <c r="I58" s="509"/>
      <c r="J58" s="509"/>
      <c r="K58" s="509"/>
      <c r="L58" s="509"/>
    </row>
    <row r="59" spans="1:12" ht="19.5" x14ac:dyDescent="0.35">
      <c r="A59" s="509"/>
      <c r="B59" s="83" t="s">
        <v>843</v>
      </c>
      <c r="C59" s="509"/>
      <c r="D59" s="509"/>
      <c r="E59" s="509"/>
      <c r="F59" s="509"/>
      <c r="G59" s="509"/>
      <c r="H59" s="509"/>
      <c r="I59" s="509"/>
      <c r="J59" s="509"/>
      <c r="K59" s="509"/>
      <c r="L59" s="509"/>
    </row>
    <row r="60" spans="1:12" x14ac:dyDescent="0.2">
      <c r="A60" s="509"/>
      <c r="B60" s="106" t="s">
        <v>733</v>
      </c>
      <c r="C60" s="557"/>
      <c r="D60" s="558">
        <v>1000000</v>
      </c>
      <c r="E60" s="557"/>
      <c r="F60" s="557"/>
      <c r="G60" s="557"/>
      <c r="H60" s="509"/>
      <c r="I60" s="509"/>
      <c r="J60" s="509"/>
      <c r="K60" s="509"/>
      <c r="L60" s="509"/>
    </row>
    <row r="61" spans="1:12" x14ac:dyDescent="0.2">
      <c r="A61" s="509"/>
      <c r="B61" s="557" t="s">
        <v>844</v>
      </c>
      <c r="C61" s="557"/>
      <c r="D61" s="558">
        <v>691770</v>
      </c>
      <c r="E61" s="557"/>
      <c r="F61" s="557"/>
      <c r="G61" s="557"/>
      <c r="H61" s="509"/>
      <c r="I61" s="509"/>
      <c r="J61" s="509"/>
      <c r="K61" s="509"/>
      <c r="L61" s="509"/>
    </row>
    <row r="62" spans="1:12" ht="12.75" customHeight="1" x14ac:dyDescent="0.2">
      <c r="A62" s="509"/>
      <c r="B62" s="557" t="s">
        <v>845</v>
      </c>
      <c r="C62" s="557"/>
      <c r="D62" s="558">
        <v>92240</v>
      </c>
      <c r="E62" s="557"/>
      <c r="F62" s="557"/>
      <c r="G62" s="557"/>
      <c r="H62" s="509"/>
      <c r="I62" s="509"/>
      <c r="J62" s="509"/>
      <c r="K62" s="509"/>
      <c r="L62" s="509"/>
    </row>
    <row r="63" spans="1:12" x14ac:dyDescent="0.2">
      <c r="A63" s="509"/>
      <c r="B63" s="106" t="s">
        <v>846</v>
      </c>
      <c r="C63" s="557"/>
      <c r="D63" s="558">
        <v>55340</v>
      </c>
      <c r="E63" s="557"/>
      <c r="F63" s="557"/>
      <c r="G63" s="557"/>
      <c r="H63" s="509"/>
      <c r="I63" s="509"/>
      <c r="J63" s="509"/>
      <c r="K63" s="509"/>
      <c r="L63" s="509"/>
    </row>
    <row r="64" spans="1:12" x14ac:dyDescent="0.2">
      <c r="A64" s="509"/>
      <c r="B64" s="106" t="s">
        <v>847</v>
      </c>
      <c r="C64" s="557"/>
      <c r="D64" s="558">
        <v>92240</v>
      </c>
      <c r="E64" s="557"/>
      <c r="F64" s="557"/>
      <c r="G64" s="557"/>
      <c r="H64" s="509"/>
      <c r="I64" s="509"/>
      <c r="J64" s="509"/>
      <c r="K64" s="509"/>
      <c r="L64" s="509"/>
    </row>
    <row r="65" spans="1:12" x14ac:dyDescent="0.2">
      <c r="A65" s="509"/>
      <c r="B65" s="557" t="s">
        <v>848</v>
      </c>
      <c r="C65" s="557"/>
      <c r="D65" s="558">
        <v>55340</v>
      </c>
      <c r="E65" s="557"/>
      <c r="F65" s="557"/>
      <c r="G65" s="557"/>
      <c r="H65" s="509"/>
      <c r="I65" s="509"/>
      <c r="J65" s="509"/>
      <c r="K65" s="509"/>
      <c r="L65" s="509"/>
    </row>
    <row r="66" spans="1:12" x14ac:dyDescent="0.2">
      <c r="A66" s="509"/>
      <c r="B66" s="557" t="s">
        <v>849</v>
      </c>
      <c r="C66" s="557"/>
      <c r="D66" s="558">
        <v>597</v>
      </c>
      <c r="E66" s="557"/>
      <c r="F66" s="557"/>
      <c r="G66" s="557"/>
      <c r="H66" s="509"/>
      <c r="I66" s="509"/>
      <c r="J66" s="509"/>
      <c r="K66" s="509"/>
      <c r="L66" s="509"/>
    </row>
    <row r="67" spans="1:12" x14ac:dyDescent="0.2">
      <c r="A67" s="509"/>
      <c r="B67" s="557" t="s">
        <v>850</v>
      </c>
      <c r="C67" s="557"/>
      <c r="D67" s="558">
        <v>184470</v>
      </c>
      <c r="E67" s="557"/>
      <c r="F67" s="557"/>
      <c r="G67" s="557"/>
      <c r="H67" s="509"/>
      <c r="I67" s="509"/>
      <c r="J67" s="509"/>
      <c r="K67" s="509"/>
      <c r="L67" s="509"/>
    </row>
    <row r="68" spans="1:12" x14ac:dyDescent="0.2">
      <c r="A68" s="509"/>
      <c r="B68" s="557"/>
      <c r="C68" s="557"/>
      <c r="D68" s="557"/>
      <c r="E68" s="557"/>
      <c r="F68" s="557"/>
      <c r="G68" s="557"/>
      <c r="H68" s="509"/>
      <c r="I68" s="509"/>
      <c r="J68" s="509"/>
      <c r="K68" s="509"/>
      <c r="L68" s="509"/>
    </row>
    <row r="69" spans="1:12" ht="12.75" customHeight="1" x14ac:dyDescent="0.2">
      <c r="A69" s="509"/>
      <c r="B69" s="724" t="s">
        <v>935</v>
      </c>
      <c r="C69" s="724"/>
      <c r="D69" s="724"/>
      <c r="E69" s="724"/>
      <c r="F69" s="724"/>
      <c r="G69" s="557"/>
      <c r="H69" s="509"/>
      <c r="I69" s="509"/>
      <c r="J69" s="509"/>
      <c r="K69" s="509"/>
      <c r="L69" s="509"/>
    </row>
    <row r="70" spans="1:12" ht="12.75" customHeight="1" x14ac:dyDescent="0.2">
      <c r="A70" s="509"/>
      <c r="B70" s="511"/>
      <c r="C70" s="511"/>
      <c r="D70" s="511"/>
      <c r="E70" s="511"/>
      <c r="F70" s="511"/>
      <c r="G70" s="559"/>
      <c r="H70" s="509"/>
      <c r="I70" s="509"/>
      <c r="J70" s="509"/>
      <c r="K70" s="509"/>
      <c r="L70" s="509"/>
    </row>
    <row r="71" spans="1:12" ht="12.75" customHeight="1" x14ac:dyDescent="0.35">
      <c r="A71" s="509"/>
      <c r="B71" s="83" t="s">
        <v>851</v>
      </c>
      <c r="C71" s="509"/>
      <c r="D71" s="509"/>
      <c r="E71" s="509"/>
      <c r="F71" s="509"/>
      <c r="G71" s="509"/>
      <c r="H71" s="509"/>
      <c r="I71" s="509"/>
      <c r="J71" s="509"/>
      <c r="K71" s="509"/>
      <c r="L71" s="509"/>
    </row>
    <row r="72" spans="1:12" x14ac:dyDescent="0.2">
      <c r="A72" s="509"/>
      <c r="B72" s="57" t="s">
        <v>852</v>
      </c>
      <c r="C72" s="109"/>
      <c r="D72" s="109"/>
      <c r="E72" s="434" t="s">
        <v>853</v>
      </c>
      <c r="F72" s="434" t="s">
        <v>854</v>
      </c>
      <c r="G72" s="509"/>
      <c r="H72" s="509"/>
      <c r="I72" s="509"/>
      <c r="J72" s="509"/>
      <c r="K72" s="509"/>
      <c r="L72" s="509"/>
    </row>
    <row r="73" spans="1:12" x14ac:dyDescent="0.2">
      <c r="A73" s="509"/>
      <c r="B73" s="560" t="s">
        <v>855</v>
      </c>
      <c r="C73" s="557"/>
      <c r="D73" s="557"/>
      <c r="E73" s="561"/>
      <c r="F73" s="561">
        <v>11060</v>
      </c>
      <c r="G73" s="509"/>
      <c r="H73" s="509"/>
      <c r="I73" s="509"/>
      <c r="J73" s="509"/>
      <c r="K73" s="509"/>
      <c r="L73" s="509"/>
    </row>
    <row r="74" spans="1:12" x14ac:dyDescent="0.2">
      <c r="A74" s="509"/>
      <c r="B74" s="435" t="s">
        <v>856</v>
      </c>
      <c r="C74" s="557"/>
      <c r="D74" s="557"/>
      <c r="E74" s="561"/>
      <c r="F74" s="561">
        <v>239820</v>
      </c>
      <c r="G74" s="509"/>
      <c r="H74" s="509"/>
      <c r="I74" s="509"/>
      <c r="J74" s="509"/>
      <c r="K74" s="509"/>
      <c r="L74" s="509"/>
    </row>
    <row r="75" spans="1:12" x14ac:dyDescent="0.2">
      <c r="A75" s="509"/>
      <c r="B75" s="724" t="s">
        <v>1149</v>
      </c>
      <c r="C75" s="724"/>
      <c r="D75" s="724"/>
      <c r="E75" s="561">
        <v>2383550</v>
      </c>
      <c r="F75" s="561">
        <v>6497400</v>
      </c>
      <c r="G75" s="509"/>
      <c r="H75" s="509"/>
      <c r="I75" s="509"/>
      <c r="J75" s="509"/>
      <c r="K75" s="509"/>
      <c r="L75" s="509"/>
    </row>
    <row r="76" spans="1:12" x14ac:dyDescent="0.2">
      <c r="A76" s="509"/>
      <c r="B76" s="724" t="s">
        <v>936</v>
      </c>
      <c r="C76" s="724"/>
      <c r="D76" s="724"/>
      <c r="E76" s="561"/>
      <c r="F76" s="561">
        <v>16600</v>
      </c>
      <c r="G76" s="509"/>
      <c r="H76" s="509"/>
      <c r="I76" s="509"/>
      <c r="J76" s="509"/>
      <c r="K76" s="509"/>
      <c r="L76" s="509"/>
    </row>
    <row r="77" spans="1:12" x14ac:dyDescent="0.2">
      <c r="A77" s="509"/>
      <c r="B77" s="724" t="s">
        <v>857</v>
      </c>
      <c r="C77" s="724"/>
      <c r="D77" s="724"/>
      <c r="E77" s="558"/>
      <c r="F77" s="561">
        <v>8297860</v>
      </c>
      <c r="G77" s="509"/>
      <c r="H77" s="509"/>
      <c r="I77" s="509"/>
      <c r="J77" s="509"/>
      <c r="K77" s="509"/>
      <c r="L77" s="509"/>
    </row>
    <row r="78" spans="1:12" x14ac:dyDescent="0.2">
      <c r="A78" s="509"/>
      <c r="B78" s="724" t="s">
        <v>937</v>
      </c>
      <c r="C78" s="724"/>
      <c r="D78" s="724"/>
      <c r="E78" s="557"/>
      <c r="F78" s="561">
        <v>11060</v>
      </c>
      <c r="G78" s="509"/>
      <c r="H78" s="509"/>
      <c r="I78" s="509"/>
      <c r="J78" s="509"/>
      <c r="K78" s="509"/>
      <c r="L78" s="509"/>
    </row>
    <row r="79" spans="1:12" x14ac:dyDescent="0.2">
      <c r="A79" s="509"/>
      <c r="B79" s="557" t="s">
        <v>938</v>
      </c>
      <c r="C79" s="557"/>
      <c r="D79" s="557"/>
      <c r="E79" s="557"/>
      <c r="F79" s="561">
        <v>3989470</v>
      </c>
      <c r="G79" s="509"/>
      <c r="H79" s="509"/>
      <c r="I79" s="509"/>
      <c r="J79" s="509"/>
      <c r="K79" s="509"/>
      <c r="L79" s="509"/>
    </row>
  </sheetData>
  <mergeCells count="8">
    <mergeCell ref="B75:D75"/>
    <mergeCell ref="B76:D76"/>
    <mergeCell ref="B77:D77"/>
    <mergeCell ref="B78:D78"/>
    <mergeCell ref="A1:B1"/>
    <mergeCell ref="B45:F45"/>
    <mergeCell ref="B51:F51"/>
    <mergeCell ref="B69:F69"/>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enableFormatConditionsCalculation="0">
    <tabColor theme="0"/>
  </sheetPr>
  <dimension ref="A1:IV39"/>
  <sheetViews>
    <sheetView zoomScale="80" zoomScaleNormal="80" workbookViewId="0">
      <selection activeCell="A8" sqref="A8"/>
    </sheetView>
  </sheetViews>
  <sheetFormatPr defaultRowHeight="12.75" x14ac:dyDescent="0.2"/>
  <cols>
    <col min="1" max="1" width="61.5703125" bestFit="1"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x14ac:dyDescent="0.25">
      <c r="A1" s="700" t="s">
        <v>923</v>
      </c>
      <c r="B1" s="701"/>
      <c r="C1" s="20"/>
      <c r="D1" s="21" t="s">
        <v>200</v>
      </c>
      <c r="E1" s="22" t="s">
        <v>130</v>
      </c>
    </row>
    <row r="2" spans="1:256" ht="12.75" customHeight="1" x14ac:dyDescent="0.2">
      <c r="A2" s="699"/>
      <c r="B2" s="699"/>
      <c r="C2" s="699"/>
      <c r="D2" s="699"/>
    </row>
    <row r="3" spans="1:256" ht="13.5" thickBot="1" x14ac:dyDescent="0.25">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699"/>
      <c r="BD3" s="699"/>
      <c r="BE3" s="699"/>
      <c r="BF3" s="699"/>
      <c r="BG3" s="699"/>
      <c r="BH3" s="699"/>
      <c r="BI3" s="699"/>
      <c r="BJ3" s="699"/>
      <c r="BK3" s="699"/>
      <c r="BL3" s="699"/>
      <c r="BM3" s="699"/>
      <c r="BN3" s="699"/>
      <c r="BO3" s="699"/>
      <c r="BP3" s="699"/>
      <c r="BQ3" s="699"/>
      <c r="BR3" s="699"/>
      <c r="BS3" s="699"/>
      <c r="BT3" s="699"/>
      <c r="BU3" s="699"/>
      <c r="BV3" s="699"/>
      <c r="BW3" s="699"/>
      <c r="BX3" s="699"/>
      <c r="BY3" s="699"/>
      <c r="BZ3" s="699"/>
      <c r="CA3" s="699"/>
      <c r="CB3" s="699"/>
      <c r="CC3" s="699"/>
      <c r="CD3" s="699"/>
      <c r="CE3" s="699"/>
      <c r="CF3" s="699"/>
      <c r="CG3" s="699"/>
      <c r="CH3" s="699"/>
      <c r="CI3" s="699"/>
      <c r="CJ3" s="699"/>
      <c r="CK3" s="699"/>
      <c r="CL3" s="699"/>
      <c r="CM3" s="699"/>
      <c r="CN3" s="699"/>
      <c r="CO3" s="699"/>
      <c r="CP3" s="699"/>
      <c r="CQ3" s="699"/>
      <c r="CR3" s="699"/>
      <c r="CS3" s="699"/>
      <c r="CT3" s="699"/>
      <c r="CU3" s="699"/>
      <c r="CV3" s="699"/>
      <c r="CW3" s="699"/>
      <c r="CX3" s="699"/>
      <c r="CY3" s="699"/>
      <c r="CZ3" s="699"/>
      <c r="DA3" s="699"/>
      <c r="DB3" s="699"/>
      <c r="DC3" s="699"/>
      <c r="DD3" s="699"/>
      <c r="DE3" s="699"/>
      <c r="DF3" s="699"/>
      <c r="DG3" s="699"/>
      <c r="DH3" s="699"/>
      <c r="DI3" s="699"/>
      <c r="DJ3" s="699"/>
      <c r="DK3" s="699"/>
      <c r="DL3" s="699"/>
      <c r="DM3" s="699"/>
      <c r="DN3" s="699"/>
      <c r="DO3" s="699"/>
      <c r="DP3" s="699"/>
      <c r="DQ3" s="699"/>
      <c r="DR3" s="699"/>
      <c r="DS3" s="699"/>
      <c r="DT3" s="699"/>
      <c r="DU3" s="699"/>
      <c r="DV3" s="699"/>
      <c r="DW3" s="699"/>
      <c r="DX3" s="699"/>
      <c r="DY3" s="699"/>
      <c r="DZ3" s="699"/>
      <c r="EA3" s="699"/>
      <c r="EB3" s="699"/>
      <c r="EC3" s="699"/>
      <c r="ED3" s="699"/>
      <c r="EE3" s="699"/>
      <c r="EF3" s="699"/>
      <c r="EG3" s="699"/>
      <c r="EH3" s="699"/>
      <c r="EI3" s="699"/>
      <c r="EJ3" s="699"/>
      <c r="EK3" s="699"/>
      <c r="EL3" s="699"/>
      <c r="EM3" s="699"/>
      <c r="EN3" s="699"/>
      <c r="EO3" s="699"/>
      <c r="EP3" s="699"/>
      <c r="EQ3" s="699"/>
      <c r="ER3" s="699"/>
      <c r="ES3" s="699"/>
      <c r="ET3" s="699"/>
      <c r="EU3" s="699"/>
      <c r="EV3" s="699"/>
      <c r="EW3" s="699"/>
      <c r="EX3" s="699"/>
      <c r="EY3" s="699"/>
      <c r="EZ3" s="699"/>
      <c r="FA3" s="699"/>
      <c r="FB3" s="699"/>
      <c r="FC3" s="699"/>
      <c r="FD3" s="699"/>
      <c r="FE3" s="699"/>
      <c r="FF3" s="699"/>
      <c r="FG3" s="699"/>
      <c r="FH3" s="699"/>
      <c r="FI3" s="699"/>
      <c r="FJ3" s="699"/>
      <c r="FK3" s="699"/>
      <c r="FL3" s="699"/>
      <c r="FM3" s="699"/>
      <c r="FN3" s="699"/>
      <c r="FO3" s="699"/>
      <c r="FP3" s="699"/>
      <c r="FQ3" s="699"/>
      <c r="FR3" s="699"/>
      <c r="FS3" s="699"/>
      <c r="FT3" s="699"/>
      <c r="FU3" s="699"/>
      <c r="FV3" s="699"/>
      <c r="FW3" s="699"/>
      <c r="FX3" s="699"/>
      <c r="FY3" s="699"/>
      <c r="FZ3" s="699"/>
      <c r="GA3" s="699"/>
      <c r="GB3" s="699"/>
      <c r="GC3" s="699"/>
      <c r="GD3" s="699"/>
      <c r="GE3" s="699"/>
      <c r="GF3" s="699"/>
      <c r="GG3" s="699"/>
      <c r="GH3" s="699"/>
      <c r="GI3" s="699"/>
      <c r="GJ3" s="699"/>
      <c r="GK3" s="699"/>
      <c r="GL3" s="699"/>
      <c r="GM3" s="699"/>
      <c r="GN3" s="699"/>
      <c r="GO3" s="699"/>
      <c r="GP3" s="699"/>
      <c r="GQ3" s="699"/>
      <c r="GR3" s="699"/>
      <c r="GS3" s="699"/>
      <c r="GT3" s="699"/>
      <c r="GU3" s="699"/>
      <c r="GV3" s="699"/>
      <c r="GW3" s="699"/>
      <c r="GX3" s="699"/>
      <c r="GY3" s="699"/>
      <c r="GZ3" s="699"/>
      <c r="HA3" s="699"/>
      <c r="HB3" s="699"/>
      <c r="HC3" s="699"/>
      <c r="HD3" s="699"/>
      <c r="HE3" s="699"/>
      <c r="HF3" s="699"/>
      <c r="HG3" s="699"/>
      <c r="HH3" s="699"/>
      <c r="HI3" s="699"/>
      <c r="HJ3" s="699"/>
      <c r="HK3" s="699"/>
      <c r="HL3" s="699"/>
      <c r="HM3" s="699"/>
      <c r="HN3" s="699"/>
      <c r="HO3" s="699"/>
      <c r="HP3" s="699"/>
      <c r="HQ3" s="699"/>
      <c r="HR3" s="699"/>
      <c r="HS3" s="699"/>
      <c r="HT3" s="699"/>
      <c r="HU3" s="699"/>
      <c r="HV3" s="699"/>
      <c r="HW3" s="699"/>
      <c r="HX3" s="699"/>
      <c r="HY3" s="699"/>
      <c r="HZ3" s="699"/>
      <c r="IA3" s="699"/>
      <c r="IB3" s="699"/>
      <c r="IC3" s="699"/>
      <c r="ID3" s="699"/>
      <c r="IE3" s="699"/>
      <c r="IF3" s="699"/>
      <c r="IG3" s="699"/>
      <c r="IH3" s="699"/>
      <c r="II3" s="699"/>
      <c r="IJ3" s="699"/>
      <c r="IK3" s="699"/>
      <c r="IL3" s="699"/>
      <c r="IM3" s="699"/>
      <c r="IN3" s="699"/>
      <c r="IO3" s="699"/>
      <c r="IP3" s="699"/>
      <c r="IQ3" s="699"/>
      <c r="IR3" s="699"/>
      <c r="IS3" s="699"/>
      <c r="IT3" s="699"/>
      <c r="IU3" s="699"/>
      <c r="IV3" s="699"/>
    </row>
    <row r="4" spans="1:256" ht="13.5" thickBot="1" x14ac:dyDescent="0.25">
      <c r="A4" s="702" t="s">
        <v>518</v>
      </c>
      <c r="B4" s="703"/>
      <c r="C4" s="703"/>
      <c r="D4" s="704"/>
    </row>
    <row r="5" spans="1:256" x14ac:dyDescent="0.2">
      <c r="A5" s="28" t="s">
        <v>430</v>
      </c>
      <c r="B5" s="107" t="s">
        <v>97</v>
      </c>
      <c r="C5" s="107"/>
      <c r="D5" s="35"/>
    </row>
    <row r="6" spans="1:256" x14ac:dyDescent="0.2">
      <c r="A6" s="28"/>
      <c r="B6" s="107"/>
      <c r="C6" s="107"/>
      <c r="D6" s="35"/>
    </row>
    <row r="7" spans="1:256" x14ac:dyDescent="0.2">
      <c r="A7" s="294"/>
      <c r="B7" s="107"/>
      <c r="C7" s="107"/>
      <c r="D7" s="295"/>
    </row>
    <row r="8" spans="1:256" x14ac:dyDescent="0.2">
      <c r="A8" s="296" t="s">
        <v>305</v>
      </c>
      <c r="B8" s="107"/>
      <c r="C8" s="297"/>
      <c r="D8" s="298"/>
    </row>
    <row r="9" spans="1:256" x14ac:dyDescent="0.2">
      <c r="A9" s="299" t="s">
        <v>13</v>
      </c>
      <c r="B9" s="300">
        <v>400000</v>
      </c>
      <c r="C9" s="297"/>
      <c r="D9" s="298"/>
    </row>
    <row r="10" spans="1:256" x14ac:dyDescent="0.2">
      <c r="A10" s="32"/>
      <c r="B10" s="107"/>
      <c r="C10" s="297"/>
      <c r="D10" s="298"/>
    </row>
    <row r="11" spans="1:256" x14ac:dyDescent="0.2">
      <c r="A11" s="301" t="s">
        <v>432</v>
      </c>
      <c r="B11" s="107"/>
      <c r="C11" s="297"/>
      <c r="D11" s="302"/>
    </row>
    <row r="12" spans="1:256" x14ac:dyDescent="0.2">
      <c r="A12" s="303" t="s">
        <v>120</v>
      </c>
      <c r="B12" s="304">
        <v>36599</v>
      </c>
      <c r="C12" s="297"/>
      <c r="D12" s="298"/>
    </row>
    <row r="13" spans="1:256" x14ac:dyDescent="0.2">
      <c r="A13" s="303" t="s">
        <v>121</v>
      </c>
      <c r="B13" s="305">
        <v>48310</v>
      </c>
      <c r="C13" s="297"/>
      <c r="D13" s="298"/>
    </row>
    <row r="14" spans="1:256" x14ac:dyDescent="0.2">
      <c r="A14" s="303" t="s">
        <v>122</v>
      </c>
      <c r="B14" s="305">
        <v>47205</v>
      </c>
      <c r="C14" s="297"/>
      <c r="D14" s="298"/>
    </row>
    <row r="15" spans="1:256" x14ac:dyDescent="0.2">
      <c r="A15" s="306"/>
      <c r="B15" s="307"/>
      <c r="C15" s="297"/>
      <c r="D15" s="298"/>
    </row>
    <row r="16" spans="1:256" x14ac:dyDescent="0.2">
      <c r="A16" s="308" t="s">
        <v>431</v>
      </c>
      <c r="B16" s="307"/>
      <c r="C16" s="309"/>
      <c r="D16" s="310"/>
    </row>
    <row r="17" spans="1:4" x14ac:dyDescent="0.2">
      <c r="A17" s="303" t="s">
        <v>123</v>
      </c>
      <c r="B17" s="311">
        <v>6989</v>
      </c>
      <c r="C17" s="311"/>
      <c r="D17" s="312"/>
    </row>
    <row r="18" spans="1:4" x14ac:dyDescent="0.2">
      <c r="A18" s="303" t="s">
        <v>124</v>
      </c>
      <c r="B18" s="311">
        <v>2796</v>
      </c>
      <c r="C18" s="313"/>
      <c r="D18" s="312"/>
    </row>
    <row r="19" spans="1:4" x14ac:dyDescent="0.2">
      <c r="A19" s="32"/>
      <c r="B19" s="314"/>
      <c r="C19" s="315"/>
      <c r="D19" s="316"/>
    </row>
    <row r="20" spans="1:4" x14ac:dyDescent="0.2">
      <c r="A20" s="28" t="s">
        <v>220</v>
      </c>
      <c r="B20" s="317"/>
      <c r="C20" s="313"/>
      <c r="D20" s="312"/>
    </row>
    <row r="21" spans="1:4" x14ac:dyDescent="0.2">
      <c r="A21" s="318" t="s">
        <v>433</v>
      </c>
      <c r="B21" s="319">
        <v>2230</v>
      </c>
      <c r="C21" s="313"/>
      <c r="D21" s="312"/>
    </row>
    <row r="22" spans="1:4" x14ac:dyDescent="0.2">
      <c r="A22" s="28"/>
      <c r="B22" s="317"/>
      <c r="C22" s="315"/>
      <c r="D22" s="312"/>
    </row>
    <row r="23" spans="1:4" x14ac:dyDescent="0.2">
      <c r="A23" s="28" t="s">
        <v>308</v>
      </c>
      <c r="B23" s="317"/>
      <c r="C23" s="313"/>
      <c r="D23" s="312"/>
    </row>
    <row r="24" spans="1:4" x14ac:dyDescent="0.2">
      <c r="A24" s="318" t="s">
        <v>306</v>
      </c>
      <c r="B24" s="319">
        <v>50883</v>
      </c>
      <c r="C24" s="108"/>
      <c r="D24" s="310"/>
    </row>
    <row r="25" spans="1:4" x14ac:dyDescent="0.2">
      <c r="A25" s="32"/>
      <c r="B25" s="313"/>
      <c r="C25" s="107"/>
      <c r="D25" s="35"/>
    </row>
    <row r="26" spans="1:4" x14ac:dyDescent="0.2">
      <c r="A26" s="28" t="s">
        <v>307</v>
      </c>
      <c r="B26" s="108"/>
      <c r="C26" s="107"/>
      <c r="D26" s="35"/>
    </row>
    <row r="27" spans="1:4" x14ac:dyDescent="0.2">
      <c r="A27" s="318" t="s">
        <v>58</v>
      </c>
      <c r="B27" s="320">
        <v>7877</v>
      </c>
      <c r="C27" s="107"/>
      <c r="D27" s="35"/>
    </row>
    <row r="28" spans="1:4" x14ac:dyDescent="0.2">
      <c r="A28" s="32"/>
      <c r="B28" s="108"/>
      <c r="C28" s="107"/>
      <c r="D28" s="35"/>
    </row>
    <row r="29" spans="1:4" x14ac:dyDescent="0.2">
      <c r="A29" s="321" t="s">
        <v>561</v>
      </c>
      <c r="B29" s="107"/>
      <c r="C29" s="107"/>
      <c r="D29" s="35"/>
    </row>
    <row r="30" spans="1:4" x14ac:dyDescent="0.2">
      <c r="A30" s="303" t="s">
        <v>562</v>
      </c>
      <c r="B30" s="304">
        <v>117431</v>
      </c>
      <c r="C30" s="107"/>
      <c r="D30" s="35"/>
    </row>
    <row r="31" spans="1:4" x14ac:dyDescent="0.2">
      <c r="A31" s="303" t="s">
        <v>563</v>
      </c>
      <c r="B31" s="305">
        <v>105688</v>
      </c>
      <c r="C31" s="107"/>
      <c r="D31" s="35"/>
    </row>
    <row r="32" spans="1:4" x14ac:dyDescent="0.2">
      <c r="A32" s="303" t="s">
        <v>564</v>
      </c>
      <c r="B32" s="305">
        <v>70459</v>
      </c>
      <c r="C32" s="107"/>
      <c r="D32" s="35"/>
    </row>
    <row r="33" spans="1:4" x14ac:dyDescent="0.2">
      <c r="A33" s="303" t="s">
        <v>565</v>
      </c>
      <c r="B33" s="18">
        <v>44311</v>
      </c>
      <c r="C33" s="107"/>
      <c r="D33" s="35"/>
    </row>
    <row r="34" spans="1:4" x14ac:dyDescent="0.2">
      <c r="A34" s="322"/>
      <c r="B34" s="107"/>
      <c r="C34" s="107"/>
      <c r="D34" s="35"/>
    </row>
    <row r="35" spans="1:4" x14ac:dyDescent="0.2">
      <c r="A35" s="321" t="s">
        <v>821</v>
      </c>
      <c r="B35" s="107"/>
      <c r="C35" s="107"/>
      <c r="D35" s="35"/>
    </row>
    <row r="36" spans="1:4" x14ac:dyDescent="0.2">
      <c r="A36" s="323" t="s">
        <v>822</v>
      </c>
      <c r="B36" s="18">
        <v>134680</v>
      </c>
      <c r="C36" s="107"/>
      <c r="D36" s="35"/>
    </row>
    <row r="37" spans="1:4" x14ac:dyDescent="0.2">
      <c r="A37" s="323" t="s">
        <v>823</v>
      </c>
      <c r="B37" s="18">
        <v>127946</v>
      </c>
      <c r="C37" s="107"/>
      <c r="D37" s="35"/>
    </row>
    <row r="38" spans="1:4" x14ac:dyDescent="0.2">
      <c r="A38" s="323" t="s">
        <v>824</v>
      </c>
      <c r="B38" s="18">
        <v>121212</v>
      </c>
      <c r="C38" s="107"/>
      <c r="D38" s="35"/>
    </row>
    <row r="39" spans="1:4" ht="13.5" thickBot="1" x14ac:dyDescent="0.25">
      <c r="A39" s="324" t="s">
        <v>825</v>
      </c>
      <c r="B39" s="325">
        <v>114478</v>
      </c>
      <c r="C39" s="4"/>
      <c r="D39" s="326"/>
    </row>
  </sheetData>
  <mergeCells count="67">
    <mergeCell ref="IC3:IF3"/>
    <mergeCell ref="IG3:IJ3"/>
    <mergeCell ref="IK3:IN3"/>
    <mergeCell ref="IO3:IR3"/>
    <mergeCell ref="IS3:IV3"/>
    <mergeCell ref="DA3:DD3"/>
    <mergeCell ref="DE3:DH3"/>
    <mergeCell ref="DI3:DL3"/>
    <mergeCell ref="BQ3:BT3"/>
    <mergeCell ref="AK3:AN3"/>
    <mergeCell ref="AO3:AR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U3:X3"/>
    <mergeCell ref="A1:B1"/>
    <mergeCell ref="A2:D2"/>
    <mergeCell ref="E3:H3"/>
    <mergeCell ref="I3:L3"/>
    <mergeCell ref="M3:P3"/>
    <mergeCell ref="Q3:T3"/>
    <mergeCell ref="A3:D3"/>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enableFormatConditionsCalculation="0"/>
  <dimension ref="A1:J286"/>
  <sheetViews>
    <sheetView zoomScale="80" zoomScaleNormal="80" workbookViewId="0">
      <pane ySplit="7" topLeftCell="A8" activePane="bottomLeft" state="frozen"/>
      <selection activeCell="Q48" sqref="Q48"/>
      <selection pane="bottomLeft" activeCell="A2" sqref="A2"/>
    </sheetView>
  </sheetViews>
  <sheetFormatPr defaultColWidth="9.28515625" defaultRowHeight="12.75" x14ac:dyDescent="0.2"/>
  <cols>
    <col min="1" max="1" width="6.7109375" customWidth="1"/>
    <col min="2" max="2" width="67.42578125" customWidth="1"/>
    <col min="3" max="3" width="11.7109375" customWidth="1"/>
    <col min="4" max="4" width="11.85546875" customWidth="1"/>
    <col min="5" max="6" width="10.7109375" customWidth="1"/>
    <col min="7" max="7" width="14.42578125" customWidth="1"/>
    <col min="8" max="8" width="19" customWidth="1"/>
  </cols>
  <sheetData>
    <row r="1" spans="1:10" ht="28.5" customHeight="1" thickBot="1" x14ac:dyDescent="0.25">
      <c r="A1" s="705" t="s">
        <v>923</v>
      </c>
      <c r="B1" s="706"/>
      <c r="C1" s="5"/>
      <c r="D1" s="11" t="s">
        <v>200</v>
      </c>
      <c r="E1" s="11"/>
      <c r="F1" s="12" t="s">
        <v>130</v>
      </c>
      <c r="G1" s="1"/>
      <c r="H1" s="1"/>
      <c r="I1" s="1"/>
      <c r="J1" s="1"/>
    </row>
    <row r="2" spans="1:10" ht="13.5" thickBot="1" x14ac:dyDescent="0.25">
      <c r="A2" s="357"/>
      <c r="B2" s="358" t="s">
        <v>310</v>
      </c>
      <c r="C2" s="357"/>
      <c r="D2" s="357"/>
      <c r="E2" s="359" t="s">
        <v>508</v>
      </c>
      <c r="F2" s="357"/>
      <c r="G2" s="360"/>
      <c r="H2" s="361"/>
    </row>
    <row r="3" spans="1:10" x14ac:dyDescent="0.2">
      <c r="A3" s="362"/>
      <c r="B3" s="362"/>
      <c r="C3" s="363"/>
      <c r="D3" s="363"/>
      <c r="E3" s="362"/>
      <c r="F3" s="362"/>
      <c r="G3" s="361"/>
      <c r="H3" s="362"/>
    </row>
    <row r="4" spans="1:10" x14ac:dyDescent="0.2">
      <c r="A4" s="364"/>
      <c r="B4" s="361"/>
      <c r="C4" s="365" t="s">
        <v>71</v>
      </c>
      <c r="D4" s="366"/>
      <c r="E4" s="367" t="s">
        <v>72</v>
      </c>
      <c r="F4" s="368"/>
      <c r="G4" s="530"/>
      <c r="H4" s="530"/>
    </row>
    <row r="5" spans="1:10" ht="26.1" customHeight="1" x14ac:dyDescent="0.2">
      <c r="A5" s="369" t="s">
        <v>78</v>
      </c>
      <c r="B5" s="370" t="s">
        <v>413</v>
      </c>
      <c r="C5" s="371" t="s">
        <v>294</v>
      </c>
      <c r="D5" s="372" t="s">
        <v>296</v>
      </c>
      <c r="E5" s="371" t="s">
        <v>294</v>
      </c>
      <c r="F5" s="371" t="s">
        <v>296</v>
      </c>
      <c r="G5" s="531"/>
      <c r="H5" s="531"/>
    </row>
    <row r="6" spans="1:10" x14ac:dyDescent="0.2">
      <c r="A6" s="373"/>
      <c r="B6" s="374"/>
      <c r="C6" s="375" t="s">
        <v>415</v>
      </c>
      <c r="D6" s="375" t="s">
        <v>415</v>
      </c>
      <c r="E6" s="376" t="s">
        <v>415</v>
      </c>
      <c r="F6" s="375" t="s">
        <v>415</v>
      </c>
      <c r="G6" s="531"/>
      <c r="H6" s="531"/>
    </row>
    <row r="7" spans="1:10" x14ac:dyDescent="0.2">
      <c r="A7" s="377"/>
      <c r="B7" s="361"/>
      <c r="C7" s="361"/>
      <c r="D7" s="361"/>
      <c r="E7" s="378"/>
      <c r="F7" s="378"/>
      <c r="G7" s="378"/>
      <c r="H7" s="378"/>
    </row>
    <row r="8" spans="1:10" ht="19.5" x14ac:dyDescent="0.35">
      <c r="A8" s="379"/>
      <c r="B8" s="728" t="s">
        <v>508</v>
      </c>
      <c r="C8" s="729"/>
      <c r="D8" s="729"/>
      <c r="E8" s="729"/>
      <c r="F8" s="729"/>
      <c r="G8" s="729"/>
      <c r="H8" s="729"/>
    </row>
    <row r="9" spans="1:10" x14ac:dyDescent="0.2">
      <c r="A9" s="379">
        <v>3516</v>
      </c>
      <c r="B9" s="380" t="s">
        <v>566</v>
      </c>
      <c r="C9" s="381">
        <v>15890</v>
      </c>
      <c r="D9" s="381">
        <v>3730</v>
      </c>
      <c r="E9" s="382">
        <f>+C9*1.07</f>
        <v>17002.3</v>
      </c>
      <c r="F9" s="382">
        <f>+D9*1.19</f>
        <v>4438.7</v>
      </c>
      <c r="G9" s="531"/>
      <c r="H9" s="532"/>
    </row>
    <row r="10" spans="1:10" x14ac:dyDescent="0.2">
      <c r="A10" s="379">
        <v>3516</v>
      </c>
      <c r="B10" s="380" t="s">
        <v>509</v>
      </c>
      <c r="C10" s="381">
        <v>13310</v>
      </c>
      <c r="D10" s="381">
        <v>3730</v>
      </c>
      <c r="E10" s="382">
        <f>+C10*1.07</f>
        <v>14241.7</v>
      </c>
      <c r="F10" s="382">
        <f>+D10*1.19</f>
        <v>4438.7</v>
      </c>
      <c r="G10" s="533"/>
      <c r="H10" s="533"/>
    </row>
    <row r="11" spans="1:10" ht="13.15" customHeight="1" x14ac:dyDescent="0.2">
      <c r="A11" s="379">
        <v>3554</v>
      </c>
      <c r="B11" s="380" t="s">
        <v>567</v>
      </c>
      <c r="C11" s="381">
        <v>36710</v>
      </c>
      <c r="D11" s="381">
        <v>6480</v>
      </c>
      <c r="E11" s="382">
        <f>+C11*1.07</f>
        <v>39279.700000000004</v>
      </c>
      <c r="F11" s="382">
        <f>+D11*1.19</f>
        <v>7711.2</v>
      </c>
      <c r="G11" s="531"/>
      <c r="H11" s="727"/>
    </row>
    <row r="12" spans="1:10" x14ac:dyDescent="0.2">
      <c r="A12" s="379">
        <v>3554</v>
      </c>
      <c r="B12" s="380" t="s">
        <v>510</v>
      </c>
      <c r="C12" s="381">
        <v>34120</v>
      </c>
      <c r="D12" s="381">
        <v>6480</v>
      </c>
      <c r="E12" s="382">
        <f>+C12*1.07</f>
        <v>36508.400000000001</v>
      </c>
      <c r="F12" s="382">
        <f>+D12*1.19</f>
        <v>7711.2</v>
      </c>
      <c r="G12" s="531"/>
      <c r="H12" s="727"/>
    </row>
    <row r="13" spans="1:10" x14ac:dyDescent="0.2">
      <c r="A13" s="383"/>
      <c r="B13" s="384"/>
      <c r="C13" s="385"/>
      <c r="D13" s="385"/>
      <c r="E13" s="384"/>
      <c r="F13" s="384"/>
      <c r="G13" s="386"/>
      <c r="H13" s="534"/>
    </row>
    <row r="98" spans="2:8" x14ac:dyDescent="0.2">
      <c r="B98" s="699"/>
      <c r="C98" s="699"/>
      <c r="D98" s="699"/>
      <c r="E98" s="699"/>
      <c r="F98" s="699"/>
      <c r="G98" s="699"/>
      <c r="H98" s="699"/>
    </row>
    <row r="102" spans="2:8" x14ac:dyDescent="0.2">
      <c r="B102" s="699"/>
      <c r="C102" s="699"/>
      <c r="D102" s="699"/>
      <c r="E102" s="699"/>
      <c r="F102" s="699"/>
      <c r="G102" s="699"/>
      <c r="H102" s="699"/>
    </row>
    <row r="112" spans="2:8" x14ac:dyDescent="0.2">
      <c r="B112" s="699"/>
      <c r="C112" s="699"/>
      <c r="D112" s="699"/>
      <c r="E112" s="699"/>
      <c r="F112" s="699"/>
      <c r="G112" s="699"/>
      <c r="H112" s="699"/>
    </row>
    <row r="117" spans="2:8" x14ac:dyDescent="0.2">
      <c r="B117" s="699"/>
      <c r="C117" s="699"/>
      <c r="D117" s="699"/>
      <c r="E117" s="699"/>
      <c r="F117" s="699"/>
      <c r="G117" s="699"/>
      <c r="H117" s="699"/>
    </row>
    <row r="121" spans="2:8" x14ac:dyDescent="0.2">
      <c r="B121" s="699"/>
      <c r="C121" s="699"/>
      <c r="D121" s="699"/>
      <c r="E121" s="699"/>
      <c r="F121" s="699"/>
      <c r="G121" s="699"/>
      <c r="H121" s="699"/>
    </row>
    <row r="153" spans="2:8" x14ac:dyDescent="0.2">
      <c r="B153" s="699"/>
      <c r="C153" s="699"/>
      <c r="D153" s="699"/>
      <c r="E153" s="699"/>
      <c r="F153" s="699"/>
      <c r="G153" s="699"/>
      <c r="H153" s="699"/>
    </row>
    <row r="156" spans="2:8" x14ac:dyDescent="0.2">
      <c r="B156" s="699"/>
      <c r="C156" s="699"/>
      <c r="D156" s="699"/>
      <c r="E156" s="699"/>
      <c r="F156" s="699"/>
      <c r="G156" s="699"/>
      <c r="H156" s="699"/>
    </row>
    <row r="158" spans="2:8" x14ac:dyDescent="0.2">
      <c r="B158" s="699"/>
      <c r="C158" s="699"/>
      <c r="D158" s="699"/>
      <c r="E158" s="699"/>
      <c r="F158" s="699"/>
      <c r="G158" s="699"/>
      <c r="H158" s="699"/>
    </row>
    <row r="164" spans="2:8" x14ac:dyDescent="0.2">
      <c r="B164" s="699"/>
      <c r="C164" s="699"/>
      <c r="D164" s="699"/>
      <c r="E164" s="699"/>
      <c r="F164" s="699"/>
      <c r="G164" s="699"/>
      <c r="H164" s="699"/>
    </row>
    <row r="168" spans="2:8" x14ac:dyDescent="0.2">
      <c r="B168" s="699"/>
      <c r="C168" s="699"/>
      <c r="D168" s="699"/>
      <c r="E168" s="699"/>
      <c r="F168" s="699"/>
      <c r="G168" s="699"/>
      <c r="H168" s="699"/>
    </row>
    <row r="173" spans="2:8" x14ac:dyDescent="0.2">
      <c r="B173" s="699"/>
      <c r="C173" s="699"/>
      <c r="D173" s="699"/>
      <c r="E173" s="699"/>
      <c r="F173" s="699"/>
      <c r="G173" s="699"/>
      <c r="H173" s="699"/>
    </row>
    <row r="251" ht="22.15" customHeight="1" x14ac:dyDescent="0.2"/>
    <row r="263" spans="2:8" x14ac:dyDescent="0.2">
      <c r="B263" s="699"/>
      <c r="C263" s="699"/>
      <c r="D263" s="699"/>
      <c r="E263" s="699"/>
      <c r="F263" s="699"/>
      <c r="G263" s="699"/>
      <c r="H263" s="699"/>
    </row>
    <row r="267" spans="2:8" x14ac:dyDescent="0.2">
      <c r="B267" s="699"/>
      <c r="C267" s="699"/>
      <c r="D267" s="699"/>
      <c r="E267" s="699"/>
      <c r="F267" s="699"/>
      <c r="G267" s="699"/>
      <c r="H267" s="699"/>
    </row>
    <row r="277" spans="2:8" x14ac:dyDescent="0.2">
      <c r="B277" s="699"/>
      <c r="C277" s="699"/>
      <c r="D277" s="699"/>
      <c r="E277" s="699"/>
      <c r="F277" s="699"/>
      <c r="G277" s="699"/>
      <c r="H277" s="699"/>
    </row>
    <row r="282" spans="2:8" x14ac:dyDescent="0.2">
      <c r="B282" s="699"/>
      <c r="C282" s="699"/>
      <c r="D282" s="699"/>
      <c r="E282" s="699"/>
      <c r="F282" s="699"/>
      <c r="G282" s="699"/>
      <c r="H282" s="699"/>
    </row>
    <row r="286" spans="2:8" x14ac:dyDescent="0.2">
      <c r="B286" s="699"/>
      <c r="C286" s="699"/>
      <c r="D286" s="699"/>
      <c r="E286" s="699"/>
      <c r="F286" s="699"/>
      <c r="G286" s="699"/>
      <c r="H286" s="699"/>
    </row>
  </sheetData>
  <mergeCells count="19">
    <mergeCell ref="B286:H286"/>
    <mergeCell ref="B263:H263"/>
    <mergeCell ref="B277:H277"/>
    <mergeCell ref="B267:H267"/>
    <mergeCell ref="B164:H164"/>
    <mergeCell ref="B168:H168"/>
    <mergeCell ref="B173:H173"/>
    <mergeCell ref="B282:H282"/>
    <mergeCell ref="A1:B1"/>
    <mergeCell ref="H11:H12"/>
    <mergeCell ref="B8:H8"/>
    <mergeCell ref="B156:H156"/>
    <mergeCell ref="B158:H158"/>
    <mergeCell ref="B153:H153"/>
    <mergeCell ref="B121:H121"/>
    <mergeCell ref="B98:H98"/>
    <mergeCell ref="B112:H112"/>
    <mergeCell ref="B102:H102"/>
    <mergeCell ref="B117:H117"/>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80" zoomScaleNormal="80" workbookViewId="0">
      <selection activeCell="A2" sqref="A2"/>
    </sheetView>
  </sheetViews>
  <sheetFormatPr defaultRowHeight="12.75" x14ac:dyDescent="0.2"/>
  <cols>
    <col min="2" max="2" width="68" customWidth="1"/>
    <col min="3" max="3" width="16.42578125" customWidth="1"/>
    <col min="4" max="4" width="11.5703125" customWidth="1"/>
    <col min="5" max="5" width="12" customWidth="1"/>
    <col min="6" max="6" width="13" customWidth="1"/>
    <col min="7" max="7" width="10.85546875" customWidth="1"/>
    <col min="8" max="8" width="12.42578125" customWidth="1"/>
    <col min="9" max="9" width="13.28515625" customWidth="1"/>
    <col min="10" max="10" width="11.28515625" customWidth="1"/>
    <col min="11" max="11" width="11.42578125" customWidth="1"/>
  </cols>
  <sheetData>
    <row r="1" spans="1:20" ht="21" thickBot="1" x14ac:dyDescent="0.25">
      <c r="A1" s="705" t="s">
        <v>923</v>
      </c>
      <c r="B1" s="706"/>
      <c r="C1" s="11" t="s">
        <v>200</v>
      </c>
      <c r="D1" s="12" t="s">
        <v>130</v>
      </c>
      <c r="E1" s="1"/>
      <c r="F1" s="1"/>
      <c r="G1" s="1"/>
      <c r="H1" s="1"/>
    </row>
    <row r="2" spans="1:20" ht="13.5" thickBot="1" x14ac:dyDescent="0.25"/>
    <row r="3" spans="1:20" ht="13.5" thickBot="1" x14ac:dyDescent="0.25">
      <c r="A3" s="387"/>
      <c r="B3" s="149" t="s">
        <v>7</v>
      </c>
      <c r="C3" s="387"/>
      <c r="D3" s="389"/>
      <c r="E3" s="388" t="s">
        <v>396</v>
      </c>
      <c r="F3" s="387"/>
      <c r="G3" s="387"/>
      <c r="H3" s="390"/>
      <c r="I3" s="390"/>
      <c r="J3" s="391"/>
    </row>
    <row r="4" spans="1:20" x14ac:dyDescent="0.2">
      <c r="A4" s="392"/>
      <c r="B4" s="154"/>
      <c r="C4" s="392"/>
      <c r="D4" s="393"/>
      <c r="E4" s="288" t="s">
        <v>71</v>
      </c>
      <c r="F4" s="394"/>
      <c r="G4" s="394"/>
      <c r="H4" s="395" t="s">
        <v>72</v>
      </c>
      <c r="I4" s="394"/>
      <c r="J4" s="394"/>
    </row>
    <row r="5" spans="1:20" ht="25.5" x14ac:dyDescent="0.2">
      <c r="A5" s="396" t="s">
        <v>78</v>
      </c>
      <c r="B5" s="268" t="s">
        <v>413</v>
      </c>
      <c r="C5" s="397" t="s">
        <v>4</v>
      </c>
      <c r="D5" s="535"/>
      <c r="E5" s="397" t="s">
        <v>294</v>
      </c>
      <c r="F5" s="398" t="s">
        <v>295</v>
      </c>
      <c r="G5" s="507" t="s">
        <v>568</v>
      </c>
      <c r="H5" s="398" t="s">
        <v>294</v>
      </c>
      <c r="I5" s="398" t="s">
        <v>295</v>
      </c>
      <c r="J5" s="399" t="s">
        <v>568</v>
      </c>
    </row>
    <row r="6" spans="1:20" x14ac:dyDescent="0.2">
      <c r="A6" s="400"/>
      <c r="B6" s="159"/>
      <c r="C6" s="159"/>
      <c r="D6" s="535"/>
      <c r="E6" s="169" t="s">
        <v>5</v>
      </c>
      <c r="F6" s="169" t="s">
        <v>5</v>
      </c>
      <c r="G6" s="508" t="s">
        <v>5</v>
      </c>
      <c r="H6" s="169" t="s">
        <v>5</v>
      </c>
      <c r="I6" s="169" t="s">
        <v>5</v>
      </c>
      <c r="J6" s="401" t="s">
        <v>5</v>
      </c>
    </row>
    <row r="7" spans="1:20" ht="19.5" x14ac:dyDescent="0.35">
      <c r="A7" s="176"/>
      <c r="B7" s="402" t="s">
        <v>6</v>
      </c>
      <c r="C7" s="403"/>
      <c r="D7" s="536"/>
      <c r="E7" s="403"/>
      <c r="F7" s="403"/>
      <c r="G7" s="404"/>
      <c r="H7" s="405"/>
      <c r="I7" s="403"/>
      <c r="J7" s="403"/>
      <c r="N7" s="699"/>
      <c r="O7" s="699"/>
      <c r="P7" s="699"/>
      <c r="Q7" s="699"/>
      <c r="R7" s="699"/>
      <c r="S7" s="699"/>
    </row>
    <row r="8" spans="1:20" x14ac:dyDescent="0.2">
      <c r="A8" s="406">
        <v>120</v>
      </c>
      <c r="B8" s="245" t="s">
        <v>396</v>
      </c>
      <c r="C8" s="245" t="s">
        <v>303</v>
      </c>
      <c r="D8" s="535"/>
      <c r="E8" s="407">
        <v>52750</v>
      </c>
      <c r="F8" s="407">
        <v>8240</v>
      </c>
      <c r="G8" s="408">
        <v>5120</v>
      </c>
      <c r="H8" s="407">
        <f>+E8*1.06</f>
        <v>55915</v>
      </c>
      <c r="I8" s="407">
        <f>+F8*1.16</f>
        <v>9558.4</v>
      </c>
      <c r="J8" s="407">
        <f>+G8*1.19</f>
        <v>6092.7999999999993</v>
      </c>
      <c r="N8" s="699"/>
      <c r="O8" s="699"/>
      <c r="P8" s="699"/>
      <c r="Q8" s="699"/>
      <c r="R8" s="699"/>
      <c r="S8" s="699"/>
      <c r="T8" s="699"/>
    </row>
    <row r="9" spans="1:20" x14ac:dyDescent="0.2">
      <c r="A9" s="153"/>
      <c r="B9" s="409"/>
      <c r="C9" s="153"/>
      <c r="D9" s="535"/>
      <c r="E9" s="410"/>
      <c r="F9" s="411"/>
      <c r="G9" s="412"/>
      <c r="H9" s="413"/>
      <c r="I9" s="173"/>
      <c r="J9" s="407"/>
      <c r="N9" s="699"/>
      <c r="O9" s="699"/>
      <c r="P9" s="699"/>
      <c r="Q9" s="699"/>
      <c r="R9" s="699"/>
      <c r="S9" s="699"/>
      <c r="T9" s="699"/>
    </row>
    <row r="10" spans="1:20" ht="39" customHeight="1" x14ac:dyDescent="0.2">
      <c r="A10" s="730" t="s">
        <v>569</v>
      </c>
      <c r="B10" s="731"/>
      <c r="C10" s="731"/>
      <c r="D10" s="731"/>
      <c r="E10" s="731"/>
      <c r="F10" s="731"/>
      <c r="G10" s="732"/>
      <c r="H10" s="173"/>
      <c r="I10" s="173"/>
      <c r="J10" s="407"/>
      <c r="O10" s="699"/>
      <c r="P10" s="699"/>
      <c r="Q10" s="699"/>
      <c r="R10" s="699"/>
      <c r="S10" s="699"/>
      <c r="T10" s="699"/>
    </row>
    <row r="11" spans="1:20" x14ac:dyDescent="0.2">
      <c r="A11" s="173"/>
      <c r="B11" s="414" t="s">
        <v>396</v>
      </c>
      <c r="C11" s="173"/>
      <c r="D11" s="535"/>
      <c r="E11" s="410"/>
      <c r="F11" s="173"/>
      <c r="G11" s="415">
        <v>23390</v>
      </c>
      <c r="H11" s="173"/>
      <c r="I11" s="414"/>
      <c r="J11" s="407">
        <f>+G11*1.19</f>
        <v>27834.1</v>
      </c>
    </row>
    <row r="12" spans="1:20" x14ac:dyDescent="0.2">
      <c r="A12" s="159"/>
      <c r="B12" s="159"/>
      <c r="C12" s="159"/>
      <c r="D12" s="535"/>
      <c r="E12" s="159"/>
      <c r="F12" s="159"/>
      <c r="G12" s="416"/>
      <c r="H12" s="159"/>
      <c r="I12" s="417"/>
      <c r="J12" s="159"/>
    </row>
    <row r="13" spans="1:20" x14ac:dyDescent="0.2">
      <c r="A13" s="153"/>
      <c r="B13" s="153"/>
      <c r="C13" s="153"/>
      <c r="D13" s="268"/>
      <c r="E13" s="418"/>
      <c r="F13" s="153"/>
      <c r="G13" s="153"/>
      <c r="H13" s="153"/>
      <c r="I13" s="419"/>
      <c r="J13" s="420"/>
    </row>
    <row r="14" spans="1:20" x14ac:dyDescent="0.2">
      <c r="A14" s="418"/>
      <c r="B14" s="153"/>
      <c r="C14" s="418"/>
      <c r="D14" s="153"/>
      <c r="E14" s="153"/>
      <c r="F14" s="418"/>
      <c r="G14" s="418"/>
      <c r="H14" s="418"/>
      <c r="I14" s="153"/>
      <c r="J14" s="175"/>
      <c r="N14" s="699"/>
    </row>
    <row r="15" spans="1:20" x14ac:dyDescent="0.2">
      <c r="A15" s="153"/>
      <c r="B15" s="154" t="s">
        <v>570</v>
      </c>
      <c r="C15" s="153"/>
      <c r="D15" s="153"/>
      <c r="E15" s="418"/>
      <c r="F15" s="173"/>
      <c r="G15" s="173"/>
      <c r="H15" s="173"/>
      <c r="I15" s="153"/>
      <c r="J15" s="153"/>
      <c r="N15" s="699"/>
    </row>
    <row r="22" spans="14:14" x14ac:dyDescent="0.2">
      <c r="N22" s="699"/>
    </row>
    <row r="23" spans="14:14" x14ac:dyDescent="0.2">
      <c r="N23" s="699"/>
    </row>
    <row r="24" spans="14:14" x14ac:dyDescent="0.2">
      <c r="N24" s="699"/>
    </row>
  </sheetData>
  <mergeCells count="17">
    <mergeCell ref="N14:N15"/>
    <mergeCell ref="N22:N24"/>
    <mergeCell ref="N7:O7"/>
    <mergeCell ref="P7:Q7"/>
    <mergeCell ref="O10:P10"/>
    <mergeCell ref="Q10:R10"/>
    <mergeCell ref="S10:T10"/>
    <mergeCell ref="A1:B1"/>
    <mergeCell ref="R7:S7"/>
    <mergeCell ref="N8:N9"/>
    <mergeCell ref="O8:P8"/>
    <mergeCell ref="O9:P9"/>
    <mergeCell ref="Q8:R8"/>
    <mergeCell ref="Q9:R9"/>
    <mergeCell ref="S8:T8"/>
    <mergeCell ref="S9:T9"/>
    <mergeCell ref="A10:G10"/>
  </mergeCells>
  <phoneticPr fontId="0" type="noConversion"/>
  <hyperlinks>
    <hyperlink ref="C1" location="Kontaktpersoner!B28:F28" display="Kontaktperson"/>
    <hyperlink ref="D1" location="Indhold!A1" display="Tilbage til indholdsoversigten"/>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enableFormatConditionsCalculation="0"/>
  <dimension ref="A1:J14"/>
  <sheetViews>
    <sheetView zoomScale="80" zoomScaleNormal="80" workbookViewId="0">
      <selection activeCell="A2" sqref="A2"/>
    </sheetView>
  </sheetViews>
  <sheetFormatPr defaultRowHeight="12.75" x14ac:dyDescent="0.2"/>
  <cols>
    <col min="2" max="2" width="26.5703125" customWidth="1"/>
    <col min="3" max="3" width="15.28515625" customWidth="1"/>
    <col min="5" max="5" width="14.7109375" customWidth="1"/>
  </cols>
  <sheetData>
    <row r="1" spans="1:10" ht="21" thickBot="1" x14ac:dyDescent="0.25">
      <c r="A1" s="705" t="s">
        <v>923</v>
      </c>
      <c r="B1" s="706"/>
      <c r="C1" s="5"/>
      <c r="D1" s="11" t="s">
        <v>200</v>
      </c>
      <c r="E1" s="11"/>
      <c r="F1" s="12" t="s">
        <v>130</v>
      </c>
      <c r="G1" s="1"/>
      <c r="H1" s="1"/>
      <c r="I1" s="1"/>
      <c r="J1" s="1"/>
    </row>
    <row r="2" spans="1:10" ht="12.75" customHeight="1" x14ac:dyDescent="0.2"/>
    <row r="3" spans="1:10" ht="13.5" thickBot="1" x14ac:dyDescent="0.25">
      <c r="A3" s="509"/>
      <c r="B3" s="509" t="s">
        <v>127</v>
      </c>
      <c r="C3" s="509" t="s">
        <v>126</v>
      </c>
      <c r="D3" s="509"/>
      <c r="E3" s="509"/>
      <c r="F3" s="509"/>
      <c r="G3" s="509"/>
      <c r="H3" s="509"/>
      <c r="I3" s="509"/>
    </row>
    <row r="4" spans="1:10" x14ac:dyDescent="0.2">
      <c r="A4" s="509"/>
      <c r="B4" s="509"/>
      <c r="C4" s="509"/>
      <c r="D4" s="509"/>
      <c r="E4" s="509"/>
      <c r="F4" s="509"/>
      <c r="G4" s="509"/>
      <c r="H4" s="509"/>
      <c r="I4" s="509"/>
    </row>
    <row r="5" spans="1:10" x14ac:dyDescent="0.2">
      <c r="A5" s="509"/>
      <c r="B5" s="509"/>
      <c r="C5" s="509" t="s">
        <v>71</v>
      </c>
      <c r="D5" s="509"/>
      <c r="E5" s="509"/>
      <c r="F5" s="509"/>
      <c r="G5" s="509"/>
      <c r="H5" s="509"/>
      <c r="I5" s="509"/>
    </row>
    <row r="6" spans="1:10" x14ac:dyDescent="0.2">
      <c r="A6" s="509" t="s">
        <v>78</v>
      </c>
      <c r="B6" s="509" t="s">
        <v>413</v>
      </c>
      <c r="C6" s="509" t="s">
        <v>16</v>
      </c>
      <c r="D6" s="509"/>
      <c r="E6" s="509"/>
      <c r="F6" s="509"/>
      <c r="G6" s="509"/>
      <c r="H6" s="509"/>
      <c r="I6" s="509"/>
    </row>
    <row r="7" spans="1:10" x14ac:dyDescent="0.2">
      <c r="A7" s="509"/>
      <c r="B7" s="509"/>
      <c r="C7" s="509" t="s">
        <v>415</v>
      </c>
      <c r="D7" s="509"/>
      <c r="E7" s="509"/>
      <c r="F7" s="509"/>
      <c r="G7" s="509"/>
      <c r="H7" s="509"/>
      <c r="I7" s="509"/>
    </row>
    <row r="8" spans="1:10" x14ac:dyDescent="0.2">
      <c r="A8" s="509"/>
      <c r="B8" s="509" t="s">
        <v>135</v>
      </c>
      <c r="C8" s="509"/>
      <c r="D8" s="509"/>
      <c r="E8" s="509"/>
      <c r="F8" s="509"/>
      <c r="G8" s="509"/>
      <c r="H8" s="509"/>
      <c r="I8" s="509"/>
    </row>
    <row r="9" spans="1:10" x14ac:dyDescent="0.2">
      <c r="A9" s="509">
        <v>22</v>
      </c>
      <c r="B9" s="509" t="s">
        <v>408</v>
      </c>
      <c r="C9" s="421">
        <v>290410</v>
      </c>
      <c r="D9" s="509"/>
      <c r="E9" s="509"/>
      <c r="F9" s="509"/>
      <c r="G9" s="509"/>
      <c r="H9" s="509"/>
      <c r="I9" s="509"/>
    </row>
    <row r="10" spans="1:10" x14ac:dyDescent="0.2">
      <c r="A10" s="509">
        <v>23</v>
      </c>
      <c r="B10" s="509" t="s">
        <v>409</v>
      </c>
      <c r="C10" s="421">
        <v>91430</v>
      </c>
      <c r="D10" s="509"/>
      <c r="E10" s="509"/>
      <c r="F10" s="509"/>
      <c r="G10" s="509"/>
      <c r="H10" s="509"/>
      <c r="I10" s="509"/>
    </row>
    <row r="11" spans="1:10" x14ac:dyDescent="0.2">
      <c r="A11" s="509"/>
      <c r="B11" s="509"/>
      <c r="C11" s="509"/>
      <c r="D11" s="509"/>
      <c r="E11" s="509"/>
      <c r="F11" s="509"/>
      <c r="G11" s="509"/>
      <c r="H11" s="509"/>
      <c r="I11" s="509"/>
    </row>
    <row r="12" spans="1:10" x14ac:dyDescent="0.2">
      <c r="A12" s="509"/>
      <c r="B12" s="509" t="s">
        <v>105</v>
      </c>
      <c r="C12" s="509"/>
      <c r="D12" s="509"/>
      <c r="E12" s="509"/>
      <c r="F12" s="509"/>
      <c r="G12" s="509"/>
      <c r="H12" s="509"/>
      <c r="I12" s="509"/>
    </row>
    <row r="13" spans="1:10" x14ac:dyDescent="0.2">
      <c r="A13" s="509"/>
      <c r="B13" s="509" t="s">
        <v>410</v>
      </c>
      <c r="C13" s="509"/>
      <c r="D13" s="509"/>
      <c r="E13" s="509"/>
      <c r="F13" s="509"/>
      <c r="G13" s="509"/>
      <c r="H13" s="509"/>
      <c r="I13" s="509"/>
    </row>
    <row r="14" spans="1:10" x14ac:dyDescent="0.2">
      <c r="A14" s="509"/>
      <c r="B14" s="509" t="s">
        <v>411</v>
      </c>
      <c r="C14" s="509"/>
      <c r="D14" s="509"/>
      <c r="E14" s="509"/>
      <c r="F14" s="509"/>
      <c r="G14" s="509"/>
      <c r="H14" s="509"/>
      <c r="I14" s="509"/>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enableFormatConditionsCalculation="0"/>
  <dimension ref="A1:J14"/>
  <sheetViews>
    <sheetView zoomScale="80" zoomScaleNormal="80" workbookViewId="0">
      <selection activeCell="A2" sqref="A2"/>
    </sheetView>
  </sheetViews>
  <sheetFormatPr defaultRowHeight="12.75" x14ac:dyDescent="0.2"/>
  <cols>
    <col min="1" max="1" width="8" customWidth="1"/>
    <col min="2" max="2" width="51.28515625" customWidth="1"/>
    <col min="3" max="5" width="10.28515625" customWidth="1"/>
    <col min="6" max="6" width="12.5703125" customWidth="1"/>
    <col min="7" max="9" width="10.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x14ac:dyDescent="0.25">
      <c r="A1" s="705" t="s">
        <v>923</v>
      </c>
      <c r="B1" s="706"/>
      <c r="C1" s="5"/>
      <c r="D1" s="11" t="s">
        <v>200</v>
      </c>
      <c r="E1" s="11"/>
      <c r="F1" s="12" t="s">
        <v>130</v>
      </c>
      <c r="G1" s="1"/>
      <c r="H1" s="1"/>
      <c r="I1" s="1"/>
      <c r="J1" s="1"/>
    </row>
    <row r="2" spans="1:10" ht="12.75" customHeight="1" thickBot="1" x14ac:dyDescent="0.25">
      <c r="A2" s="41"/>
      <c r="B2" s="290" t="s">
        <v>239</v>
      </c>
      <c r="C2" s="42" t="s">
        <v>248</v>
      </c>
      <c r="D2" s="43"/>
      <c r="E2" s="43"/>
      <c r="F2" s="41"/>
      <c r="G2" s="44"/>
      <c r="H2" s="44"/>
      <c r="I2" s="5"/>
      <c r="J2" s="5"/>
    </row>
    <row r="3" spans="1:10" x14ac:dyDescent="0.2">
      <c r="A3" s="509"/>
      <c r="B3" s="509"/>
      <c r="C3" s="509"/>
      <c r="D3" s="17"/>
      <c r="E3" s="17"/>
      <c r="F3" s="509"/>
      <c r="G3" s="45"/>
      <c r="H3" s="509"/>
      <c r="I3" s="509"/>
      <c r="J3" s="509"/>
    </row>
    <row r="4" spans="1:10" x14ac:dyDescent="0.2">
      <c r="A4" s="46"/>
      <c r="B4" s="340" t="s">
        <v>70</v>
      </c>
      <c r="C4" s="47" t="s">
        <v>71</v>
      </c>
      <c r="D4" s="47"/>
      <c r="E4" s="48"/>
      <c r="F4" s="48"/>
      <c r="G4" s="49" t="s">
        <v>72</v>
      </c>
      <c r="H4" s="50"/>
      <c r="I4" s="50"/>
      <c r="J4" s="50"/>
    </row>
    <row r="5" spans="1:10" ht="25.5" x14ac:dyDescent="0.2">
      <c r="A5" s="51" t="s">
        <v>226</v>
      </c>
      <c r="B5" s="52" t="s">
        <v>413</v>
      </c>
      <c r="C5" s="53" t="s">
        <v>294</v>
      </c>
      <c r="D5" s="53" t="s">
        <v>295</v>
      </c>
      <c r="E5" s="55" t="s">
        <v>209</v>
      </c>
      <c r="F5" s="144" t="s">
        <v>240</v>
      </c>
      <c r="G5" s="53" t="s">
        <v>294</v>
      </c>
      <c r="H5" s="53" t="s">
        <v>295</v>
      </c>
      <c r="I5" s="53" t="s">
        <v>209</v>
      </c>
      <c r="J5" s="55" t="s">
        <v>240</v>
      </c>
    </row>
    <row r="6" spans="1:10" ht="26.1" customHeight="1" x14ac:dyDescent="0.2">
      <c r="A6" s="56" t="s">
        <v>228</v>
      </c>
      <c r="B6" s="57"/>
      <c r="C6" s="57" t="s">
        <v>415</v>
      </c>
      <c r="D6" s="57" t="s">
        <v>415</v>
      </c>
      <c r="E6" s="57" t="s">
        <v>415</v>
      </c>
      <c r="F6" s="146" t="s">
        <v>416</v>
      </c>
      <c r="G6" s="57" t="s">
        <v>415</v>
      </c>
      <c r="H6" s="57" t="s">
        <v>415</v>
      </c>
      <c r="I6" s="57" t="s">
        <v>415</v>
      </c>
      <c r="J6" s="57" t="s">
        <v>416</v>
      </c>
    </row>
    <row r="7" spans="1:10" x14ac:dyDescent="0.2">
      <c r="A7" s="58">
        <v>2571</v>
      </c>
      <c r="B7" s="59" t="s">
        <v>358</v>
      </c>
      <c r="C7" s="14">
        <v>43830</v>
      </c>
      <c r="D7" s="14">
        <v>6990</v>
      </c>
      <c r="E7" s="14">
        <v>6210</v>
      </c>
      <c r="F7" s="64" t="s">
        <v>304</v>
      </c>
      <c r="G7" s="62">
        <v>46021.5</v>
      </c>
      <c r="H7" s="61">
        <v>7689</v>
      </c>
      <c r="I7" s="60">
        <v>7389.9</v>
      </c>
      <c r="J7" s="63" t="s">
        <v>304</v>
      </c>
    </row>
    <row r="8" spans="1:10" x14ac:dyDescent="0.2">
      <c r="A8" s="58">
        <v>2570</v>
      </c>
      <c r="B8" s="59" t="s">
        <v>359</v>
      </c>
      <c r="C8" s="14">
        <v>43830</v>
      </c>
      <c r="D8" s="14">
        <v>6990</v>
      </c>
      <c r="E8" s="14">
        <v>6210</v>
      </c>
      <c r="F8" s="64" t="s">
        <v>304</v>
      </c>
      <c r="G8" s="62">
        <v>46021.5</v>
      </c>
      <c r="H8" s="61">
        <v>7689</v>
      </c>
      <c r="I8" s="60">
        <v>7389.9</v>
      </c>
      <c r="J8" s="63" t="s">
        <v>304</v>
      </c>
    </row>
    <row r="9" spans="1:10" x14ac:dyDescent="0.2">
      <c r="A9" s="58">
        <v>2575</v>
      </c>
      <c r="B9" s="59" t="s">
        <v>14</v>
      </c>
      <c r="C9" s="14">
        <v>52850</v>
      </c>
      <c r="D9" s="14">
        <v>9520</v>
      </c>
      <c r="E9" s="14">
        <v>11970</v>
      </c>
      <c r="F9" s="64" t="s">
        <v>304</v>
      </c>
      <c r="G9" s="62">
        <v>56549.5</v>
      </c>
      <c r="H9" s="61">
        <v>10567.2</v>
      </c>
      <c r="I9" s="60">
        <v>14244.3</v>
      </c>
      <c r="J9" s="63" t="s">
        <v>304</v>
      </c>
    </row>
    <row r="10" spans="1:10" x14ac:dyDescent="0.2">
      <c r="A10" s="58">
        <v>2560</v>
      </c>
      <c r="B10" s="59" t="s">
        <v>360</v>
      </c>
      <c r="C10" s="14">
        <v>42520</v>
      </c>
      <c r="D10" s="14">
        <v>6990</v>
      </c>
      <c r="E10" s="14">
        <v>6210</v>
      </c>
      <c r="F10" s="64" t="s">
        <v>304</v>
      </c>
      <c r="G10" s="62">
        <v>44646</v>
      </c>
      <c r="H10" s="61">
        <v>7689</v>
      </c>
      <c r="I10" s="60">
        <v>7389.9</v>
      </c>
      <c r="J10" s="63" t="s">
        <v>304</v>
      </c>
    </row>
    <row r="11" spans="1:10" x14ac:dyDescent="0.2">
      <c r="A11" s="108"/>
      <c r="B11" s="108"/>
      <c r="C11" s="108"/>
      <c r="D11" s="108"/>
      <c r="E11" s="108"/>
      <c r="F11" s="129"/>
      <c r="G11" s="108"/>
      <c r="H11" s="108"/>
      <c r="I11" s="108"/>
      <c r="J11" s="108"/>
    </row>
    <row r="12" spans="1:10" x14ac:dyDescent="0.2">
      <c r="A12" s="70"/>
      <c r="B12" s="70"/>
      <c r="C12" s="70"/>
      <c r="D12" s="70"/>
      <c r="E12" s="70"/>
      <c r="F12" s="70"/>
      <c r="G12" s="70"/>
      <c r="H12" s="70"/>
      <c r="I12" s="70"/>
      <c r="J12" s="70"/>
    </row>
    <row r="13" spans="1:10" x14ac:dyDescent="0.2">
      <c r="A13" s="79" t="s">
        <v>268</v>
      </c>
      <c r="B13" s="59" t="s">
        <v>535</v>
      </c>
      <c r="C13" s="108"/>
      <c r="D13" s="108"/>
      <c r="E13" s="108"/>
      <c r="F13" s="108"/>
      <c r="G13" s="108"/>
      <c r="H13" s="108"/>
      <c r="I13" s="108"/>
      <c r="J13" s="108"/>
    </row>
    <row r="14" spans="1:10" x14ac:dyDescent="0.2">
      <c r="A14" s="106"/>
      <c r="B14" s="59" t="s">
        <v>351</v>
      </c>
      <c r="C14" s="106"/>
      <c r="D14" s="106"/>
      <c r="E14" s="106"/>
      <c r="F14" s="537"/>
      <c r="G14" s="106"/>
      <c r="H14" s="106"/>
      <c r="I14" s="430"/>
      <c r="J14" s="430"/>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42" right="0.35" top="0.39" bottom="0.37" header="0" footer="0"/>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x14ac:dyDescent="0.2"/>
  <sheetData/>
  <phoneticPr fontId="0" type="noConversion"/>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x14ac:dyDescent="0.2"/>
  <sheetData/>
  <phoneticPr fontId="0" type="noConversion"/>
  <pageMargins left="0.75" right="0.75" top="1" bottom="1" header="0" footer="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x14ac:dyDescent="0.2"/>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x14ac:dyDescent="0.2"/>
    <row r="3" ht="13.5" customHeight="1" x14ac:dyDescent="0.2"/>
    <row r="4" ht="15.75" customHeight="1" x14ac:dyDescent="0.2"/>
    <row r="5" ht="15" customHeight="1" x14ac:dyDescent="0.2"/>
    <row r="6" ht="15" customHeight="1" x14ac:dyDescent="0.2"/>
    <row r="15" ht="63" customHeight="1" x14ac:dyDescent="0.2"/>
  </sheetData>
  <phoneticPr fontId="0" type="noConversion"/>
  <pageMargins left="0.75" right="0.75" top="1" bottom="1" header="0" footer="0"/>
  <pageSetup paperSize="9" orientation="landscape" horizont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RowHeight="12.75" x14ac:dyDescent="0.2"/>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2.75"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enableFormatConditionsCalculation="0">
    <pageSetUpPr fitToPage="1"/>
  </sheetPr>
  <dimension ref="A1:H98"/>
  <sheetViews>
    <sheetView zoomScale="80" zoomScaleNormal="80" workbookViewId="0">
      <selection activeCell="A31" sqref="A31"/>
    </sheetView>
  </sheetViews>
  <sheetFormatPr defaultColWidth="9.28515625" defaultRowHeight="12.75" x14ac:dyDescent="0.2"/>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8" ht="21" customHeight="1" thickBot="1" x14ac:dyDescent="0.25">
      <c r="A1" s="705" t="s">
        <v>923</v>
      </c>
      <c r="B1" s="706"/>
      <c r="C1" s="5"/>
      <c r="D1" s="11" t="s">
        <v>200</v>
      </c>
      <c r="E1" s="12" t="s">
        <v>130</v>
      </c>
    </row>
    <row r="2" spans="1:8" ht="12.75" customHeight="1" thickBot="1" x14ac:dyDescent="0.25">
      <c r="A2" s="576" t="s">
        <v>819</v>
      </c>
      <c r="B2" s="577" t="s">
        <v>400</v>
      </c>
      <c r="C2" s="577" t="s">
        <v>414</v>
      </c>
      <c r="D2" s="577" t="s">
        <v>214</v>
      </c>
      <c r="E2" s="578"/>
      <c r="F2" s="563"/>
      <c r="G2" s="563"/>
      <c r="H2" s="509"/>
    </row>
    <row r="3" spans="1:8" x14ac:dyDescent="0.2">
      <c r="A3" s="579" t="s">
        <v>423</v>
      </c>
      <c r="B3" s="580"/>
      <c r="C3" s="580"/>
      <c r="D3" s="580"/>
      <c r="E3" s="578"/>
      <c r="F3" s="581"/>
      <c r="G3" s="563"/>
      <c r="H3" s="509"/>
    </row>
    <row r="4" spans="1:8" x14ac:dyDescent="0.2">
      <c r="A4" s="579"/>
      <c r="B4" s="579"/>
      <c r="C4" s="579"/>
      <c r="D4" s="579"/>
      <c r="E4" s="578"/>
      <c r="F4" s="581"/>
      <c r="G4" s="563"/>
      <c r="H4" s="509"/>
    </row>
    <row r="5" spans="1:8" x14ac:dyDescent="0.2">
      <c r="A5" s="579" t="s">
        <v>766</v>
      </c>
      <c r="B5" s="579">
        <v>55765</v>
      </c>
      <c r="C5" s="579"/>
      <c r="D5" s="579"/>
      <c r="E5" s="578"/>
      <c r="F5" s="581"/>
      <c r="G5" s="563"/>
      <c r="H5" s="509"/>
    </row>
    <row r="6" spans="1:8" x14ac:dyDescent="0.2">
      <c r="A6" s="579" t="s">
        <v>767</v>
      </c>
      <c r="B6" s="579">
        <v>48191</v>
      </c>
      <c r="C6" s="579"/>
      <c r="D6" s="579"/>
      <c r="E6" s="578"/>
      <c r="F6" s="581"/>
      <c r="G6" s="563"/>
      <c r="H6" s="509"/>
    </row>
    <row r="7" spans="1:8" x14ac:dyDescent="0.2">
      <c r="A7" s="579" t="s">
        <v>949</v>
      </c>
      <c r="B7" s="563"/>
      <c r="C7" s="579"/>
      <c r="D7" s="579">
        <v>184447</v>
      </c>
      <c r="E7" s="578"/>
      <c r="F7" s="581"/>
      <c r="G7" s="563"/>
      <c r="H7" s="509"/>
    </row>
    <row r="8" spans="1:8" x14ac:dyDescent="0.2">
      <c r="A8" s="579" t="s">
        <v>594</v>
      </c>
      <c r="B8" s="579">
        <v>4383</v>
      </c>
      <c r="C8" s="579"/>
      <c r="D8" s="579"/>
      <c r="E8" s="578"/>
      <c r="F8" s="581"/>
      <c r="G8" s="563"/>
      <c r="H8" s="509"/>
    </row>
    <row r="9" spans="1:8" x14ac:dyDescent="0.2">
      <c r="A9" s="579" t="s">
        <v>831</v>
      </c>
      <c r="B9" s="579"/>
      <c r="C9" s="579"/>
      <c r="D9" s="579">
        <v>250458</v>
      </c>
      <c r="E9" s="578"/>
      <c r="F9" s="563"/>
      <c r="G9" s="563"/>
      <c r="H9" s="509"/>
    </row>
    <row r="10" spans="1:8" x14ac:dyDescent="0.2">
      <c r="A10" s="579" t="s">
        <v>768</v>
      </c>
      <c r="B10" s="579"/>
      <c r="C10" s="579">
        <v>37624</v>
      </c>
      <c r="D10" s="580"/>
      <c r="E10" s="578"/>
      <c r="F10" s="581"/>
      <c r="G10" s="563"/>
      <c r="H10" s="509"/>
    </row>
    <row r="11" spans="1:8" x14ac:dyDescent="0.2">
      <c r="A11" s="579" t="s">
        <v>769</v>
      </c>
      <c r="B11" s="579"/>
      <c r="C11" s="579">
        <v>14076</v>
      </c>
      <c r="D11" s="580"/>
      <c r="E11" s="578"/>
      <c r="F11" s="581"/>
      <c r="G11" s="563"/>
      <c r="H11" s="509"/>
    </row>
    <row r="12" spans="1:8" x14ac:dyDescent="0.2">
      <c r="A12" s="582"/>
      <c r="B12" s="579"/>
      <c r="C12" s="579"/>
      <c r="D12" s="579"/>
      <c r="E12" s="578"/>
      <c r="F12" s="581"/>
      <c r="G12" s="563"/>
      <c r="H12" s="509"/>
    </row>
    <row r="13" spans="1:8" x14ac:dyDescent="0.2">
      <c r="A13" s="583" t="s">
        <v>760</v>
      </c>
      <c r="B13" s="579"/>
      <c r="C13" s="579"/>
      <c r="D13" s="579"/>
      <c r="E13" s="578"/>
      <c r="F13" s="581"/>
      <c r="G13" s="563"/>
      <c r="H13" s="509"/>
    </row>
    <row r="14" spans="1:8" x14ac:dyDescent="0.2">
      <c r="A14" s="579" t="s">
        <v>529</v>
      </c>
      <c r="B14" s="579">
        <v>20848</v>
      </c>
      <c r="C14" s="579"/>
      <c r="D14" s="579"/>
      <c r="E14" s="578"/>
      <c r="F14" s="581"/>
      <c r="G14" s="563"/>
      <c r="H14" s="509"/>
    </row>
    <row r="15" spans="1:8" x14ac:dyDescent="0.2">
      <c r="A15" s="579" t="s">
        <v>705</v>
      </c>
      <c r="B15" s="579">
        <v>122432</v>
      </c>
      <c r="C15" s="579"/>
      <c r="D15" s="579"/>
      <c r="E15" s="578"/>
      <c r="F15" s="581"/>
      <c r="G15" s="563"/>
      <c r="H15" s="509"/>
    </row>
    <row r="16" spans="1:8" x14ac:dyDescent="0.2">
      <c r="A16" s="582"/>
      <c r="B16" s="579"/>
      <c r="C16" s="579"/>
      <c r="D16" s="579"/>
      <c r="E16" s="578"/>
      <c r="F16" s="581"/>
      <c r="G16" s="563"/>
      <c r="H16" s="509"/>
    </row>
    <row r="17" spans="1:8" x14ac:dyDescent="0.2">
      <c r="A17" s="584" t="s">
        <v>761</v>
      </c>
      <c r="B17" s="579"/>
      <c r="C17" s="579"/>
      <c r="D17" s="579"/>
      <c r="E17" s="578"/>
      <c r="F17" s="581"/>
      <c r="G17" s="563"/>
      <c r="H17" s="509"/>
    </row>
    <row r="18" spans="1:8" x14ac:dyDescent="0.2">
      <c r="A18" s="579" t="s">
        <v>762</v>
      </c>
      <c r="B18" s="579">
        <v>23563</v>
      </c>
      <c r="C18" s="579"/>
      <c r="D18" s="579"/>
      <c r="E18" s="578"/>
      <c r="F18" s="581"/>
      <c r="G18" s="563"/>
      <c r="H18" s="509"/>
    </row>
    <row r="19" spans="1:8" x14ac:dyDescent="0.2">
      <c r="A19" s="579" t="s">
        <v>763</v>
      </c>
      <c r="B19" s="580"/>
      <c r="C19" s="579">
        <v>74223</v>
      </c>
      <c r="D19" s="579"/>
      <c r="E19" s="578"/>
      <c r="F19" s="581"/>
      <c r="G19" s="563"/>
      <c r="H19" s="509"/>
    </row>
    <row r="20" spans="1:8" x14ac:dyDescent="0.2">
      <c r="A20" s="579" t="s">
        <v>764</v>
      </c>
      <c r="B20" s="580"/>
      <c r="C20" s="579">
        <v>111335</v>
      </c>
      <c r="D20" s="579"/>
      <c r="E20" s="578"/>
      <c r="F20" s="581"/>
      <c r="G20" s="563"/>
      <c r="H20" s="509"/>
    </row>
    <row r="21" spans="1:8" x14ac:dyDescent="0.2">
      <c r="A21" s="581"/>
      <c r="B21" s="585"/>
      <c r="C21" s="586"/>
      <c r="D21" s="587"/>
      <c r="E21" s="578"/>
      <c r="F21" s="581"/>
      <c r="G21" s="563"/>
      <c r="H21" s="509"/>
    </row>
    <row r="22" spans="1:8" x14ac:dyDescent="0.2">
      <c r="A22" s="588" t="s">
        <v>470</v>
      </c>
      <c r="B22" s="589"/>
      <c r="C22" s="589"/>
      <c r="D22" s="589"/>
      <c r="E22" s="578"/>
      <c r="F22" s="563"/>
      <c r="G22" s="563"/>
      <c r="H22" s="509"/>
    </row>
    <row r="23" spans="1:8" ht="13.5" thickBot="1" x14ac:dyDescent="0.25">
      <c r="A23" s="589"/>
      <c r="B23" s="590"/>
      <c r="C23" s="589"/>
      <c r="D23" s="590"/>
      <c r="E23" s="578"/>
      <c r="F23" s="563"/>
      <c r="G23" s="563"/>
      <c r="H23" s="509"/>
    </row>
    <row r="24" spans="1:8" ht="13.5" thickBot="1" x14ac:dyDescent="0.25">
      <c r="A24" s="591" t="s">
        <v>950</v>
      </c>
      <c r="B24" s="592"/>
      <c r="C24" s="593"/>
      <c r="D24" s="593"/>
      <c r="E24" s="578"/>
      <c r="F24" s="563"/>
      <c r="G24" s="563"/>
      <c r="H24" s="509"/>
    </row>
    <row r="25" spans="1:8" x14ac:dyDescent="0.2">
      <c r="A25" s="594"/>
      <c r="B25" s="595"/>
      <c r="C25" s="596"/>
      <c r="D25" s="597"/>
      <c r="E25" s="578"/>
      <c r="F25" s="563"/>
      <c r="G25" s="563"/>
      <c r="H25" s="509"/>
    </row>
    <row r="26" spans="1:8" x14ac:dyDescent="0.2">
      <c r="A26" s="509" t="s">
        <v>450</v>
      </c>
      <c r="B26" s="421">
        <v>1576</v>
      </c>
      <c r="C26" s="509"/>
      <c r="D26" s="509"/>
      <c r="E26" s="578"/>
      <c r="F26" s="563"/>
      <c r="G26" s="563"/>
      <c r="H26" s="509"/>
    </row>
    <row r="27" spans="1:8" x14ac:dyDescent="0.2">
      <c r="A27" s="509" t="s">
        <v>451</v>
      </c>
      <c r="B27" s="421">
        <v>1112</v>
      </c>
      <c r="C27" s="589"/>
      <c r="D27" s="589"/>
      <c r="E27" s="578"/>
      <c r="F27" s="563"/>
      <c r="G27" s="563"/>
      <c r="H27" s="509"/>
    </row>
    <row r="28" spans="1:8" ht="13.5" thickBot="1" x14ac:dyDescent="0.25">
      <c r="A28" s="581"/>
      <c r="B28" s="586"/>
      <c r="C28" s="586"/>
      <c r="D28" s="598"/>
      <c r="E28" s="578"/>
      <c r="F28" s="581"/>
      <c r="G28" s="563"/>
      <c r="H28" s="509"/>
    </row>
    <row r="29" spans="1:8" ht="15.75" thickBot="1" x14ac:dyDescent="0.25">
      <c r="A29" s="576" t="s">
        <v>770</v>
      </c>
      <c r="B29" s="577" t="s">
        <v>400</v>
      </c>
      <c r="C29" s="577" t="s">
        <v>414</v>
      </c>
      <c r="D29" s="577" t="s">
        <v>214</v>
      </c>
      <c r="E29" s="291"/>
      <c r="F29" s="291"/>
      <c r="G29" s="291"/>
      <c r="H29" s="509"/>
    </row>
    <row r="30" spans="1:8" ht="15" x14ac:dyDescent="0.2">
      <c r="A30" s="579"/>
      <c r="B30" s="599"/>
      <c r="C30" s="599"/>
      <c r="D30" s="599"/>
      <c r="E30" s="291"/>
      <c r="F30" s="291"/>
      <c r="G30" s="291"/>
      <c r="H30" s="509"/>
    </row>
    <row r="31" spans="1:8" ht="15" x14ac:dyDescent="0.2">
      <c r="A31" s="579" t="s">
        <v>771</v>
      </c>
      <c r="B31" s="579"/>
      <c r="C31" s="579"/>
      <c r="D31" s="579">
        <v>594927</v>
      </c>
      <c r="E31" s="291"/>
      <c r="F31" s="291"/>
      <c r="G31" s="291"/>
      <c r="H31" s="509"/>
    </row>
    <row r="32" spans="1:8" ht="13.5" thickBot="1" x14ac:dyDescent="0.25">
      <c r="A32" s="579"/>
      <c r="B32" s="580"/>
      <c r="C32" s="580"/>
      <c r="D32" s="578"/>
      <c r="E32" s="578"/>
      <c r="F32" s="563"/>
      <c r="G32" s="563"/>
      <c r="H32" s="509"/>
    </row>
    <row r="33" spans="1:8" ht="15.75" thickBot="1" x14ac:dyDescent="0.25">
      <c r="A33" s="576" t="s">
        <v>772</v>
      </c>
      <c r="B33" s="577"/>
      <c r="C33" s="577"/>
      <c r="D33" s="577"/>
      <c r="E33" s="291"/>
      <c r="F33" s="291"/>
      <c r="G33" s="291"/>
      <c r="H33" s="509"/>
    </row>
    <row r="34" spans="1:8" ht="15" x14ac:dyDescent="0.2">
      <c r="A34" s="579"/>
      <c r="B34" s="580"/>
      <c r="C34" s="600"/>
      <c r="D34" s="580"/>
      <c r="E34" s="580"/>
      <c r="F34" s="291"/>
      <c r="G34" s="291"/>
      <c r="H34" s="509"/>
    </row>
    <row r="35" spans="1:8" x14ac:dyDescent="0.2">
      <c r="A35" s="601" t="s">
        <v>951</v>
      </c>
      <c r="B35" s="292">
        <v>3579</v>
      </c>
      <c r="C35" s="292"/>
      <c r="D35" s="292"/>
      <c r="E35" s="292"/>
      <c r="F35" s="293"/>
      <c r="G35" s="293"/>
      <c r="H35" s="509"/>
    </row>
    <row r="36" spans="1:8" x14ac:dyDescent="0.2">
      <c r="A36" s="564"/>
      <c r="B36" s="564"/>
      <c r="C36" s="564"/>
      <c r="D36" s="580"/>
      <c r="E36" s="578"/>
      <c r="F36" s="563"/>
      <c r="G36" s="580"/>
      <c r="H36" s="107"/>
    </row>
    <row r="37" spans="1:8" x14ac:dyDescent="0.2">
      <c r="A37" s="602" t="s">
        <v>952</v>
      </c>
      <c r="B37" s="707" t="s">
        <v>251</v>
      </c>
      <c r="C37" s="707"/>
      <c r="D37" s="707"/>
      <c r="E37" s="707" t="s">
        <v>252</v>
      </c>
      <c r="F37" s="707"/>
      <c r="G37" s="707"/>
      <c r="H37" s="707"/>
    </row>
    <row r="38" spans="1:8" x14ac:dyDescent="0.2">
      <c r="A38" s="111"/>
      <c r="B38" s="579"/>
      <c r="C38" s="579"/>
      <c r="D38" s="107"/>
      <c r="E38" s="579"/>
      <c r="F38" s="579"/>
      <c r="G38" s="579"/>
      <c r="H38" s="509"/>
    </row>
    <row r="39" spans="1:8" x14ac:dyDescent="0.2">
      <c r="A39" s="509"/>
      <c r="B39" s="600" t="s">
        <v>253</v>
      </c>
      <c r="C39" s="600"/>
      <c r="D39" s="600" t="s">
        <v>254</v>
      </c>
      <c r="E39" s="600" t="s">
        <v>255</v>
      </c>
      <c r="F39" s="600" t="s">
        <v>256</v>
      </c>
      <c r="G39" s="600" t="s">
        <v>257</v>
      </c>
      <c r="H39" s="600" t="s">
        <v>258</v>
      </c>
    </row>
    <row r="40" spans="1:8" x14ac:dyDescent="0.2">
      <c r="A40" s="509"/>
      <c r="B40" s="603" t="s">
        <v>832</v>
      </c>
      <c r="C40" s="604" t="s">
        <v>304</v>
      </c>
      <c r="D40" s="603" t="s">
        <v>953</v>
      </c>
      <c r="E40" s="603" t="s">
        <v>954</v>
      </c>
      <c r="F40" s="603" t="s">
        <v>955</v>
      </c>
      <c r="G40" s="603" t="s">
        <v>956</v>
      </c>
      <c r="H40" s="603" t="s">
        <v>957</v>
      </c>
    </row>
    <row r="41" spans="1:8" x14ac:dyDescent="0.2">
      <c r="A41" s="509"/>
      <c r="B41" s="603" t="s">
        <v>958</v>
      </c>
      <c r="C41" s="604" t="s">
        <v>304</v>
      </c>
      <c r="D41" s="603" t="s">
        <v>959</v>
      </c>
      <c r="E41" s="603" t="s">
        <v>960</v>
      </c>
      <c r="F41" s="603" t="s">
        <v>955</v>
      </c>
      <c r="G41" s="603" t="s">
        <v>961</v>
      </c>
      <c r="H41" s="603" t="s">
        <v>957</v>
      </c>
    </row>
    <row r="42" spans="1:8" x14ac:dyDescent="0.2">
      <c r="A42" s="509"/>
      <c r="B42" s="603" t="s">
        <v>962</v>
      </c>
      <c r="C42" s="604" t="s">
        <v>304</v>
      </c>
      <c r="D42" s="603" t="s">
        <v>963</v>
      </c>
      <c r="E42" s="603" t="s">
        <v>964</v>
      </c>
      <c r="F42" s="603" t="s">
        <v>955</v>
      </c>
      <c r="G42" s="603" t="s">
        <v>965</v>
      </c>
      <c r="H42" s="603" t="s">
        <v>957</v>
      </c>
    </row>
    <row r="43" spans="1:8" x14ac:dyDescent="0.2">
      <c r="A43" s="509"/>
      <c r="B43" s="603" t="s">
        <v>966</v>
      </c>
      <c r="C43" s="604" t="s">
        <v>304</v>
      </c>
      <c r="D43" s="603" t="s">
        <v>967</v>
      </c>
      <c r="E43" s="603" t="s">
        <v>968</v>
      </c>
      <c r="F43" s="603" t="s">
        <v>955</v>
      </c>
      <c r="G43" s="603" t="s">
        <v>969</v>
      </c>
      <c r="H43" s="603" t="s">
        <v>957</v>
      </c>
    </row>
    <row r="44" spans="1:8" x14ac:dyDescent="0.2">
      <c r="A44" s="509"/>
      <c r="B44" s="603" t="s">
        <v>970</v>
      </c>
      <c r="C44" s="604" t="s">
        <v>304</v>
      </c>
      <c r="D44" s="603" t="s">
        <v>971</v>
      </c>
      <c r="E44" s="603" t="s">
        <v>972</v>
      </c>
      <c r="F44" s="603" t="s">
        <v>955</v>
      </c>
      <c r="G44" s="603" t="s">
        <v>973</v>
      </c>
      <c r="H44" s="603" t="s">
        <v>957</v>
      </c>
    </row>
    <row r="45" spans="1:8" x14ac:dyDescent="0.2">
      <c r="A45" s="509"/>
      <c r="B45" s="603" t="s">
        <v>974</v>
      </c>
      <c r="C45" s="604" t="s">
        <v>304</v>
      </c>
      <c r="D45" s="603" t="s">
        <v>975</v>
      </c>
      <c r="E45" s="603" t="s">
        <v>976</v>
      </c>
      <c r="F45" s="603" t="s">
        <v>955</v>
      </c>
      <c r="G45" s="603" t="s">
        <v>977</v>
      </c>
      <c r="H45" s="603" t="s">
        <v>957</v>
      </c>
    </row>
    <row r="46" spans="1:8" x14ac:dyDescent="0.2">
      <c r="A46" s="509"/>
      <c r="B46" s="603" t="s">
        <v>978</v>
      </c>
      <c r="C46" s="604" t="s">
        <v>304</v>
      </c>
      <c r="D46" s="603" t="s">
        <v>979</v>
      </c>
      <c r="E46" s="603"/>
      <c r="F46" s="603" t="s">
        <v>980</v>
      </c>
      <c r="G46" s="603"/>
      <c r="H46" s="603" t="s">
        <v>981</v>
      </c>
    </row>
    <row r="47" spans="1:8" x14ac:dyDescent="0.2">
      <c r="A47" s="509"/>
      <c r="B47" s="603" t="s">
        <v>982</v>
      </c>
      <c r="C47" s="604" t="s">
        <v>304</v>
      </c>
      <c r="D47" s="603" t="s">
        <v>983</v>
      </c>
      <c r="E47" s="603"/>
      <c r="F47" s="603" t="s">
        <v>984</v>
      </c>
      <c r="G47" s="603"/>
      <c r="H47" s="603" t="s">
        <v>985</v>
      </c>
    </row>
    <row r="48" spans="1:8" x14ac:dyDescent="0.2">
      <c r="A48" s="509"/>
      <c r="B48" s="603" t="s">
        <v>986</v>
      </c>
      <c r="C48" s="604" t="s">
        <v>304</v>
      </c>
      <c r="D48" s="603" t="s">
        <v>987</v>
      </c>
      <c r="E48" s="603"/>
      <c r="F48" s="603" t="s">
        <v>988</v>
      </c>
      <c r="G48" s="603"/>
      <c r="H48" s="603" t="s">
        <v>989</v>
      </c>
    </row>
    <row r="49" spans="1:8" x14ac:dyDescent="0.2">
      <c r="A49" s="509"/>
      <c r="B49" s="603" t="s">
        <v>990</v>
      </c>
      <c r="C49" s="604" t="s">
        <v>304</v>
      </c>
      <c r="D49" s="603" t="s">
        <v>991</v>
      </c>
      <c r="E49" s="603"/>
      <c r="F49" s="603" t="s">
        <v>992</v>
      </c>
      <c r="G49" s="603"/>
      <c r="H49" s="603" t="s">
        <v>993</v>
      </c>
    </row>
    <row r="50" spans="1:8" x14ac:dyDescent="0.2">
      <c r="A50" s="509"/>
      <c r="B50" s="603" t="s">
        <v>994</v>
      </c>
      <c r="C50" s="604" t="s">
        <v>304</v>
      </c>
      <c r="D50" s="603" t="s">
        <v>995</v>
      </c>
      <c r="E50" s="603"/>
      <c r="F50" s="603" t="s">
        <v>996</v>
      </c>
      <c r="G50" s="603"/>
      <c r="H50" s="603" t="s">
        <v>997</v>
      </c>
    </row>
    <row r="51" spans="1:8" x14ac:dyDescent="0.2">
      <c r="A51" s="509"/>
      <c r="B51" s="603" t="s">
        <v>998</v>
      </c>
      <c r="C51" s="604" t="s">
        <v>304</v>
      </c>
      <c r="D51" s="603" t="s">
        <v>999</v>
      </c>
      <c r="E51" s="603"/>
      <c r="F51" s="603" t="s">
        <v>1000</v>
      </c>
      <c r="G51" s="603"/>
      <c r="H51" s="603" t="s">
        <v>1001</v>
      </c>
    </row>
    <row r="52" spans="1:8" x14ac:dyDescent="0.2">
      <c r="A52" s="509"/>
      <c r="B52" s="603" t="s">
        <v>1002</v>
      </c>
      <c r="C52" s="604" t="s">
        <v>304</v>
      </c>
      <c r="D52" s="603" t="s">
        <v>1003</v>
      </c>
      <c r="E52" s="603"/>
      <c r="F52" s="603" t="s">
        <v>1004</v>
      </c>
      <c r="G52" s="603"/>
      <c r="H52" s="603" t="s">
        <v>1005</v>
      </c>
    </row>
    <row r="53" spans="1:8" x14ac:dyDescent="0.2">
      <c r="A53" s="509"/>
      <c r="B53" s="603" t="s">
        <v>1006</v>
      </c>
      <c r="C53" s="604" t="s">
        <v>304</v>
      </c>
      <c r="D53" s="603" t="s">
        <v>1007</v>
      </c>
      <c r="E53" s="603"/>
      <c r="F53" s="603" t="s">
        <v>1008</v>
      </c>
      <c r="G53" s="603"/>
      <c r="H53" s="603" t="s">
        <v>1009</v>
      </c>
    </row>
    <row r="54" spans="1:8" x14ac:dyDescent="0.2">
      <c r="A54" s="509"/>
      <c r="B54" s="603" t="s">
        <v>1010</v>
      </c>
      <c r="C54" s="604" t="s">
        <v>304</v>
      </c>
      <c r="D54" s="603" t="s">
        <v>1011</v>
      </c>
      <c r="E54" s="603"/>
      <c r="F54" s="603" t="s">
        <v>1012</v>
      </c>
      <c r="G54" s="603"/>
      <c r="H54" s="603" t="s">
        <v>1013</v>
      </c>
    </row>
    <row r="55" spans="1:8" x14ac:dyDescent="0.2">
      <c r="A55" s="509"/>
      <c r="B55" s="603" t="s">
        <v>1014</v>
      </c>
      <c r="C55" s="604" t="s">
        <v>304</v>
      </c>
      <c r="D55" s="603" t="s">
        <v>1015</v>
      </c>
      <c r="E55" s="603"/>
      <c r="F55" s="603" t="s">
        <v>1016</v>
      </c>
      <c r="G55" s="603"/>
      <c r="H55" s="603" t="s">
        <v>1017</v>
      </c>
    </row>
    <row r="56" spans="1:8" x14ac:dyDescent="0.2">
      <c r="A56" s="509"/>
      <c r="B56" s="603" t="s">
        <v>1018</v>
      </c>
      <c r="C56" s="604" t="s">
        <v>304</v>
      </c>
      <c r="D56" s="603" t="s">
        <v>1019</v>
      </c>
      <c r="E56" s="603"/>
      <c r="F56" s="603" t="s">
        <v>1020</v>
      </c>
      <c r="G56" s="603"/>
      <c r="H56" s="603" t="s">
        <v>1021</v>
      </c>
    </row>
    <row r="57" spans="1:8" x14ac:dyDescent="0.2">
      <c r="A57" s="509"/>
      <c r="B57" s="603" t="s">
        <v>1022</v>
      </c>
      <c r="C57" s="604" t="s">
        <v>304</v>
      </c>
      <c r="D57" s="603" t="s">
        <v>1023</v>
      </c>
      <c r="E57" s="603"/>
      <c r="F57" s="603" t="s">
        <v>1024</v>
      </c>
      <c r="G57" s="603"/>
      <c r="H57" s="603" t="s">
        <v>1025</v>
      </c>
    </row>
    <row r="58" spans="1:8" x14ac:dyDescent="0.2">
      <c r="A58" s="509"/>
      <c r="B58" s="603" t="s">
        <v>1026</v>
      </c>
      <c r="C58" s="604" t="s">
        <v>304</v>
      </c>
      <c r="D58" s="603" t="s">
        <v>1027</v>
      </c>
      <c r="E58" s="603"/>
      <c r="F58" s="603" t="s">
        <v>1028</v>
      </c>
      <c r="G58" s="603"/>
      <c r="H58" s="603" t="s">
        <v>1029</v>
      </c>
    </row>
    <row r="59" spans="1:8" x14ac:dyDescent="0.2">
      <c r="A59" s="509"/>
      <c r="B59" s="603" t="s">
        <v>1030</v>
      </c>
      <c r="C59" s="604" t="s">
        <v>304</v>
      </c>
      <c r="D59" s="603" t="s">
        <v>1031</v>
      </c>
      <c r="E59" s="603"/>
      <c r="F59" s="603" t="s">
        <v>834</v>
      </c>
      <c r="G59" s="603"/>
      <c r="H59" s="603" t="s">
        <v>1032</v>
      </c>
    </row>
    <row r="60" spans="1:8" x14ac:dyDescent="0.2">
      <c r="A60" s="509"/>
      <c r="B60" s="603" t="s">
        <v>1033</v>
      </c>
      <c r="C60" s="604" t="s">
        <v>304</v>
      </c>
      <c r="D60" s="603" t="s">
        <v>1034</v>
      </c>
      <c r="E60" s="603"/>
      <c r="F60" s="603" t="s">
        <v>1035</v>
      </c>
      <c r="G60" s="603"/>
      <c r="H60" s="603" t="s">
        <v>1036</v>
      </c>
    </row>
    <row r="61" spans="1:8" x14ac:dyDescent="0.2">
      <c r="A61" s="509"/>
      <c r="B61" s="603" t="s">
        <v>1037</v>
      </c>
      <c r="C61" s="604" t="s">
        <v>304</v>
      </c>
      <c r="D61" s="603" t="s">
        <v>1038</v>
      </c>
      <c r="E61" s="603"/>
      <c r="F61" s="603" t="s">
        <v>1039</v>
      </c>
      <c r="G61" s="603"/>
      <c r="H61" s="603" t="s">
        <v>1040</v>
      </c>
    </row>
    <row r="62" spans="1:8" x14ac:dyDescent="0.2">
      <c r="A62" s="509"/>
      <c r="B62" s="603" t="s">
        <v>1041</v>
      </c>
      <c r="C62" s="604" t="s">
        <v>304</v>
      </c>
      <c r="D62" s="603" t="s">
        <v>1042</v>
      </c>
      <c r="E62" s="603"/>
      <c r="F62" s="603" t="s">
        <v>1043</v>
      </c>
      <c r="G62" s="603"/>
      <c r="H62" s="603" t="s">
        <v>1044</v>
      </c>
    </row>
    <row r="63" spans="1:8" x14ac:dyDescent="0.2">
      <c r="A63" s="509"/>
      <c r="B63" s="603" t="s">
        <v>1045</v>
      </c>
      <c r="C63" s="604" t="s">
        <v>304</v>
      </c>
      <c r="D63" s="603" t="s">
        <v>1046</v>
      </c>
      <c r="E63" s="603"/>
      <c r="F63" s="603" t="s">
        <v>973</v>
      </c>
      <c r="G63" s="603"/>
      <c r="H63" s="603" t="s">
        <v>1047</v>
      </c>
    </row>
    <row r="64" spans="1:8" x14ac:dyDescent="0.2">
      <c r="A64" s="509"/>
      <c r="B64" s="603" t="s">
        <v>1048</v>
      </c>
      <c r="C64" s="604" t="s">
        <v>304</v>
      </c>
      <c r="D64" s="603" t="s">
        <v>1049</v>
      </c>
      <c r="E64" s="603"/>
      <c r="F64" s="603" t="s">
        <v>1050</v>
      </c>
      <c r="G64" s="603"/>
      <c r="H64" s="603" t="s">
        <v>1051</v>
      </c>
    </row>
    <row r="65" spans="1:8" x14ac:dyDescent="0.2">
      <c r="A65" s="509"/>
      <c r="B65" s="603" t="s">
        <v>1052</v>
      </c>
      <c r="C65" s="604" t="s">
        <v>304</v>
      </c>
      <c r="D65" s="603" t="s">
        <v>1053</v>
      </c>
      <c r="E65" s="603"/>
      <c r="F65" s="603" t="s">
        <v>1054</v>
      </c>
      <c r="G65" s="603"/>
      <c r="H65" s="603" t="s">
        <v>1055</v>
      </c>
    </row>
    <row r="66" spans="1:8" x14ac:dyDescent="0.2">
      <c r="A66" s="509"/>
      <c r="B66" s="603" t="s">
        <v>1056</v>
      </c>
      <c r="C66" s="604" t="s">
        <v>304</v>
      </c>
      <c r="D66" s="603" t="s">
        <v>1057</v>
      </c>
      <c r="E66" s="603"/>
      <c r="F66" s="603" t="s">
        <v>833</v>
      </c>
      <c r="G66" s="603"/>
      <c r="H66" s="603" t="s">
        <v>1058</v>
      </c>
    </row>
    <row r="67" spans="1:8" x14ac:dyDescent="0.2">
      <c r="A67" s="509"/>
      <c r="B67" s="603" t="s">
        <v>1059</v>
      </c>
      <c r="C67" s="604" t="s">
        <v>304</v>
      </c>
      <c r="D67" s="603" t="s">
        <v>1060</v>
      </c>
      <c r="E67" s="603"/>
      <c r="F67" s="603" t="s">
        <v>1061</v>
      </c>
      <c r="G67" s="603"/>
      <c r="H67" s="603" t="s">
        <v>1062</v>
      </c>
    </row>
    <row r="68" spans="1:8" x14ac:dyDescent="0.2">
      <c r="A68" s="509"/>
      <c r="B68" s="603" t="s">
        <v>1063</v>
      </c>
      <c r="C68" s="603"/>
      <c r="D68" s="603"/>
      <c r="E68" s="603"/>
      <c r="F68" s="603" t="s">
        <v>1061</v>
      </c>
      <c r="G68" s="603"/>
      <c r="H68" s="603" t="s">
        <v>1062</v>
      </c>
    </row>
    <row r="69" spans="1:8" x14ac:dyDescent="0.2">
      <c r="A69" s="579"/>
      <c r="B69" s="579"/>
      <c r="C69" s="579"/>
      <c r="D69" s="579"/>
      <c r="E69" s="579"/>
      <c r="F69" s="579"/>
      <c r="G69" s="579"/>
      <c r="H69" s="509"/>
    </row>
    <row r="70" spans="1:8" x14ac:dyDescent="0.2">
      <c r="A70" s="509"/>
      <c r="B70" s="579" t="s">
        <v>259</v>
      </c>
      <c r="C70" s="579" t="s">
        <v>546</v>
      </c>
      <c r="D70" s="579"/>
      <c r="E70" s="579"/>
      <c r="F70" s="579" t="s">
        <v>260</v>
      </c>
      <c r="G70" s="509"/>
      <c r="H70" s="509"/>
    </row>
    <row r="71" spans="1:8" x14ac:dyDescent="0.2">
      <c r="A71" s="509"/>
      <c r="B71" s="579" t="s">
        <v>261</v>
      </c>
      <c r="C71" s="579" t="s">
        <v>262</v>
      </c>
      <c r="D71" s="579"/>
      <c r="E71" s="579"/>
      <c r="F71" s="579" t="s">
        <v>260</v>
      </c>
      <c r="G71" s="509"/>
      <c r="H71" s="509"/>
    </row>
    <row r="72" spans="1:8" x14ac:dyDescent="0.2">
      <c r="A72" s="509"/>
      <c r="B72" s="579" t="s">
        <v>263</v>
      </c>
      <c r="C72" s="579" t="s">
        <v>547</v>
      </c>
      <c r="D72" s="579"/>
      <c r="E72" s="579"/>
      <c r="F72" s="579" t="s">
        <v>264</v>
      </c>
      <c r="G72" s="509"/>
      <c r="H72" s="509"/>
    </row>
    <row r="73" spans="1:8" x14ac:dyDescent="0.2">
      <c r="A73" s="509"/>
      <c r="B73" s="579" t="s">
        <v>265</v>
      </c>
      <c r="C73" s="579" t="s">
        <v>266</v>
      </c>
      <c r="D73" s="579"/>
      <c r="E73" s="579"/>
      <c r="F73" s="579" t="s">
        <v>264</v>
      </c>
      <c r="G73" s="509"/>
      <c r="H73" s="509"/>
    </row>
    <row r="74" spans="1:8" x14ac:dyDescent="0.2">
      <c r="A74" s="579"/>
      <c r="B74" s="579"/>
      <c r="C74" s="579"/>
      <c r="D74" s="579"/>
      <c r="E74" s="579"/>
      <c r="F74" s="579"/>
      <c r="G74" s="579"/>
      <c r="H74" s="509"/>
    </row>
    <row r="75" spans="1:8" x14ac:dyDescent="0.2">
      <c r="A75" s="509"/>
      <c r="B75" s="579" t="s">
        <v>267</v>
      </c>
      <c r="C75" s="579"/>
      <c r="D75" s="579"/>
      <c r="E75" s="579"/>
      <c r="F75" s="603" t="s">
        <v>1064</v>
      </c>
      <c r="G75" s="509"/>
      <c r="H75" s="509"/>
    </row>
    <row r="76" spans="1:8" x14ac:dyDescent="0.2">
      <c r="A76" s="333"/>
      <c r="B76" s="333"/>
      <c r="C76" s="333"/>
      <c r="D76" s="333"/>
      <c r="E76" s="333"/>
      <c r="F76" s="333"/>
      <c r="G76" s="333"/>
    </row>
    <row r="77" spans="1:8" x14ac:dyDescent="0.2">
      <c r="A77" s="333"/>
      <c r="B77" s="333"/>
      <c r="C77" s="333"/>
      <c r="D77" s="333"/>
      <c r="E77" s="333"/>
      <c r="F77" s="333"/>
      <c r="G77" s="333"/>
    </row>
    <row r="78" spans="1:8" x14ac:dyDescent="0.2">
      <c r="A78" s="333"/>
      <c r="B78" s="333"/>
      <c r="C78" s="333"/>
      <c r="D78" s="333"/>
      <c r="E78" s="333"/>
      <c r="F78" s="333"/>
      <c r="G78" s="333"/>
    </row>
    <row r="79" spans="1:8" x14ac:dyDescent="0.2">
      <c r="A79" s="333"/>
      <c r="B79" s="333"/>
      <c r="C79" s="333"/>
      <c r="D79" s="333"/>
      <c r="E79" s="333"/>
      <c r="F79" s="333"/>
      <c r="G79" s="333"/>
    </row>
    <row r="80" spans="1:8" x14ac:dyDescent="0.2">
      <c r="A80" s="333"/>
      <c r="B80" s="333"/>
      <c r="C80" s="333"/>
      <c r="D80" s="333"/>
      <c r="E80" s="333"/>
      <c r="F80" s="333"/>
      <c r="G80" s="336"/>
    </row>
    <row r="81" spans="1:7" x14ac:dyDescent="0.2">
      <c r="A81" s="16"/>
      <c r="B81" s="16"/>
      <c r="C81" s="16"/>
      <c r="D81" s="16"/>
      <c r="E81" s="16"/>
      <c r="F81" s="16"/>
      <c r="G81" s="16"/>
    </row>
    <row r="82" spans="1:7" x14ac:dyDescent="0.2">
      <c r="A82" s="16"/>
      <c r="B82" s="16"/>
      <c r="C82" s="16"/>
      <c r="D82" s="16"/>
      <c r="E82" s="16"/>
      <c r="F82" s="16"/>
      <c r="G82" s="16"/>
    </row>
    <row r="83" spans="1:7" x14ac:dyDescent="0.2">
      <c r="A83" s="16"/>
      <c r="B83" s="16"/>
      <c r="C83" s="16"/>
      <c r="D83" s="16"/>
      <c r="E83" s="16"/>
      <c r="F83" s="16"/>
      <c r="G83" s="16"/>
    </row>
    <row r="84" spans="1:7" x14ac:dyDescent="0.2">
      <c r="A84" s="16"/>
      <c r="B84" s="16"/>
      <c r="C84" s="16"/>
      <c r="D84" s="16"/>
      <c r="E84" s="16"/>
      <c r="F84" s="16"/>
      <c r="G84" s="16"/>
    </row>
    <row r="90" spans="1:7" ht="12.75" customHeight="1" x14ac:dyDescent="0.2"/>
    <row r="91" spans="1:7" ht="12.75" customHeight="1" x14ac:dyDescent="0.2"/>
    <row r="92" spans="1:7" ht="12.75" customHeight="1" x14ac:dyDescent="0.2"/>
    <row r="96" spans="1:7" ht="12.75" customHeight="1" x14ac:dyDescent="0.2"/>
    <row r="97" ht="12.75" customHeight="1" x14ac:dyDescent="0.2"/>
    <row r="98" ht="12.75" customHeight="1" x14ac:dyDescent="0.2"/>
  </sheetData>
  <mergeCells count="3">
    <mergeCell ref="A1:B1"/>
    <mergeCell ref="B37:D37"/>
    <mergeCell ref="E37:H37"/>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enableFormatConditionsCalculation="0">
    <tabColor theme="0"/>
  </sheetPr>
  <dimension ref="A1:F17"/>
  <sheetViews>
    <sheetView zoomScale="80" zoomScaleNormal="80" workbookViewId="0">
      <selection activeCell="A2" sqref="A2:E2"/>
    </sheetView>
  </sheetViews>
  <sheetFormatPr defaultRowHeight="12.75" x14ac:dyDescent="0.2"/>
  <cols>
    <col min="1" max="1" width="51.7109375" bestFit="1" customWidth="1"/>
    <col min="2" max="2" width="16.28515625" customWidth="1"/>
    <col min="3" max="5" width="15.7109375" customWidth="1"/>
  </cols>
  <sheetData>
    <row r="1" spans="1:6" ht="21" thickBot="1" x14ac:dyDescent="0.25">
      <c r="A1" s="705" t="s">
        <v>923</v>
      </c>
      <c r="B1" s="706"/>
      <c r="C1" s="5"/>
      <c r="D1" s="11" t="s">
        <v>200</v>
      </c>
      <c r="E1" s="11"/>
      <c r="F1" s="12" t="s">
        <v>130</v>
      </c>
    </row>
    <row r="2" spans="1:6" ht="12.75" customHeight="1" thickBot="1" x14ac:dyDescent="0.25">
      <c r="A2" s="702" t="s">
        <v>98</v>
      </c>
      <c r="B2" s="708"/>
      <c r="C2" s="708"/>
      <c r="D2" s="708"/>
      <c r="E2" s="709"/>
    </row>
    <row r="3" spans="1:6" ht="25.5" x14ac:dyDescent="0.2">
      <c r="A3" s="23" t="s">
        <v>469</v>
      </c>
      <c r="B3" s="24" t="s">
        <v>341</v>
      </c>
      <c r="C3" s="25"/>
      <c r="D3" s="26"/>
      <c r="E3" s="27"/>
    </row>
    <row r="4" spans="1:6" x14ac:dyDescent="0.2">
      <c r="A4" s="28" t="s">
        <v>56</v>
      </c>
      <c r="B4" s="29"/>
      <c r="C4" s="30"/>
      <c r="D4" s="30"/>
      <c r="E4" s="31"/>
    </row>
    <row r="5" spans="1:6" x14ac:dyDescent="0.2">
      <c r="A5" s="32" t="s">
        <v>53</v>
      </c>
      <c r="B5" s="319">
        <v>39711</v>
      </c>
      <c r="C5" s="107"/>
      <c r="D5" s="327"/>
      <c r="E5" s="33"/>
    </row>
    <row r="6" spans="1:6" x14ac:dyDescent="0.2">
      <c r="A6" s="32" t="s">
        <v>706</v>
      </c>
      <c r="B6" s="319">
        <v>53968</v>
      </c>
      <c r="C6" s="328"/>
      <c r="D6" s="30"/>
      <c r="E6" s="31"/>
    </row>
    <row r="7" spans="1:6" x14ac:dyDescent="0.2">
      <c r="A7" s="32" t="s">
        <v>54</v>
      </c>
      <c r="B7" s="319">
        <v>7877</v>
      </c>
      <c r="C7" s="107"/>
      <c r="D7" s="34"/>
      <c r="E7" s="35"/>
    </row>
    <row r="8" spans="1:6" x14ac:dyDescent="0.2">
      <c r="A8" s="32"/>
      <c r="B8" s="329"/>
      <c r="C8" s="107"/>
      <c r="D8" s="107"/>
      <c r="E8" s="35"/>
    </row>
    <row r="9" spans="1:6" x14ac:dyDescent="0.2">
      <c r="A9" s="32"/>
      <c r="B9" s="329"/>
      <c r="C9" s="107"/>
      <c r="D9" s="107"/>
      <c r="E9" s="35"/>
    </row>
    <row r="10" spans="1:6" x14ac:dyDescent="0.2">
      <c r="A10" s="28" t="s">
        <v>57</v>
      </c>
      <c r="B10" s="329"/>
      <c r="C10" s="30"/>
      <c r="D10" s="30"/>
      <c r="E10" s="31"/>
    </row>
    <row r="11" spans="1:6" x14ac:dyDescent="0.2">
      <c r="A11" s="32" t="s">
        <v>55</v>
      </c>
      <c r="B11" s="319">
        <v>37648</v>
      </c>
      <c r="C11" s="107"/>
      <c r="D11" s="30"/>
      <c r="E11" s="31"/>
    </row>
    <row r="12" spans="1:6" ht="13.5" thickBot="1" x14ac:dyDescent="0.25">
      <c r="A12" s="36"/>
      <c r="B12" s="37"/>
      <c r="C12" s="38"/>
      <c r="D12" s="38"/>
      <c r="E12" s="39"/>
    </row>
    <row r="13" spans="1:6" ht="13.5" thickBot="1" x14ac:dyDescent="0.25">
      <c r="A13" s="36"/>
      <c r="B13" s="37"/>
      <c r="C13" s="38"/>
      <c r="D13" s="38"/>
      <c r="E13" s="39"/>
    </row>
    <row r="16" spans="1:6" x14ac:dyDescent="0.2">
      <c r="A16" s="699"/>
      <c r="B16" s="699"/>
      <c r="C16" s="699"/>
      <c r="D16" s="699"/>
      <c r="E16" s="699"/>
    </row>
    <row r="17" spans="1:5" x14ac:dyDescent="0.2">
      <c r="A17" s="699"/>
      <c r="B17" s="699"/>
      <c r="C17" s="699"/>
      <c r="D17" s="699"/>
      <c r="E17" s="699"/>
    </row>
  </sheetData>
  <mergeCells count="4">
    <mergeCell ref="A17:E17"/>
    <mergeCell ref="A16:E16"/>
    <mergeCell ref="A2:E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enableFormatConditionsCalculation="0"/>
  <dimension ref="A1:L276"/>
  <sheetViews>
    <sheetView zoomScale="80" zoomScaleNormal="80" workbookViewId="0">
      <selection activeCell="A2" sqref="A2"/>
    </sheetView>
  </sheetViews>
  <sheetFormatPr defaultRowHeight="12.75" x14ac:dyDescent="0.2"/>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13.28515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x14ac:dyDescent="0.25">
      <c r="A1" s="705" t="s">
        <v>923</v>
      </c>
      <c r="B1" s="706"/>
      <c r="C1" s="5"/>
      <c r="D1" s="11" t="s">
        <v>200</v>
      </c>
      <c r="E1" s="11"/>
      <c r="F1" s="12" t="s">
        <v>130</v>
      </c>
    </row>
    <row r="2" spans="1:12" s="179" customFormat="1" ht="13.5" thickBot="1" x14ac:dyDescent="0.25">
      <c r="A2" s="220"/>
      <c r="B2" s="290" t="s">
        <v>79</v>
      </c>
      <c r="C2" s="15" t="s">
        <v>425</v>
      </c>
      <c r="D2" s="221"/>
      <c r="E2" s="221"/>
      <c r="F2" s="221"/>
      <c r="G2" s="221"/>
      <c r="H2" s="222"/>
      <c r="I2" s="222"/>
      <c r="J2" s="223"/>
      <c r="K2" s="223"/>
      <c r="L2" s="223"/>
    </row>
    <row r="3" spans="1:12" s="179" customFormat="1" x14ac:dyDescent="0.2">
      <c r="A3" s="224"/>
      <c r="B3" s="509"/>
      <c r="C3" s="13"/>
      <c r="D3" s="79"/>
      <c r="E3" s="79"/>
      <c r="F3" s="79"/>
      <c r="G3" s="225"/>
      <c r="H3" s="226"/>
      <c r="I3" s="226"/>
      <c r="J3" s="226"/>
      <c r="K3" s="226"/>
      <c r="L3" s="13"/>
    </row>
    <row r="4" spans="1:12" x14ac:dyDescent="0.2">
      <c r="A4" s="227"/>
      <c r="B4" s="340" t="s">
        <v>70</v>
      </c>
      <c r="C4" s="228" t="s">
        <v>71</v>
      </c>
      <c r="D4" s="229"/>
      <c r="E4" s="230"/>
      <c r="F4" s="230"/>
      <c r="G4" s="231"/>
      <c r="H4" s="232" t="s">
        <v>72</v>
      </c>
      <c r="I4" s="230"/>
      <c r="J4" s="230"/>
      <c r="K4" s="230"/>
      <c r="L4" s="230"/>
    </row>
    <row r="5" spans="1:12" ht="11.25" customHeight="1" x14ac:dyDescent="0.2">
      <c r="A5" s="51" t="s">
        <v>226</v>
      </c>
      <c r="B5" s="52" t="s">
        <v>413</v>
      </c>
      <c r="C5" s="75" t="s">
        <v>294</v>
      </c>
      <c r="D5" s="75" t="s">
        <v>227</v>
      </c>
      <c r="E5" s="75" t="s">
        <v>295</v>
      </c>
      <c r="F5" s="75" t="s">
        <v>209</v>
      </c>
      <c r="G5" s="233" t="s">
        <v>210</v>
      </c>
      <c r="H5" s="75" t="s">
        <v>294</v>
      </c>
      <c r="I5" s="75" t="s">
        <v>227</v>
      </c>
      <c r="J5" s="75" t="s">
        <v>295</v>
      </c>
      <c r="K5" s="75" t="s">
        <v>209</v>
      </c>
      <c r="L5" s="75" t="s">
        <v>210</v>
      </c>
    </row>
    <row r="6" spans="1:12" x14ac:dyDescent="0.2">
      <c r="A6" s="56" t="s">
        <v>228</v>
      </c>
      <c r="B6" s="57"/>
      <c r="C6" s="234" t="s">
        <v>415</v>
      </c>
      <c r="D6" s="234" t="s">
        <v>433</v>
      </c>
      <c r="E6" s="234" t="s">
        <v>415</v>
      </c>
      <c r="F6" s="234" t="s">
        <v>416</v>
      </c>
      <c r="G6" s="235" t="s">
        <v>416</v>
      </c>
      <c r="H6" s="234" t="s">
        <v>415</v>
      </c>
      <c r="I6" s="234" t="s">
        <v>433</v>
      </c>
      <c r="J6" s="234" t="s">
        <v>415</v>
      </c>
      <c r="K6" s="234" t="s">
        <v>416</v>
      </c>
      <c r="L6" s="234" t="s">
        <v>416</v>
      </c>
    </row>
    <row r="7" spans="1:12" ht="19.5" x14ac:dyDescent="0.35">
      <c r="A7" s="227"/>
      <c r="B7" s="710" t="s">
        <v>735</v>
      </c>
      <c r="C7" s="711"/>
      <c r="D7" s="711"/>
      <c r="E7" s="711"/>
      <c r="F7" s="711"/>
      <c r="G7" s="711"/>
      <c r="H7" s="711"/>
      <c r="I7" s="711"/>
      <c r="J7" s="711"/>
      <c r="K7" s="711"/>
      <c r="L7" s="711"/>
    </row>
    <row r="8" spans="1:12" x14ac:dyDescent="0.2">
      <c r="A8" s="58">
        <v>327</v>
      </c>
      <c r="B8" s="59" t="s">
        <v>675</v>
      </c>
      <c r="C8" s="236">
        <v>48800</v>
      </c>
      <c r="D8" s="237">
        <v>5520</v>
      </c>
      <c r="E8" s="236">
        <v>6320</v>
      </c>
      <c r="F8" s="236">
        <v>6410</v>
      </c>
      <c r="G8" s="64" t="s">
        <v>304</v>
      </c>
      <c r="H8" s="243">
        <v>51240</v>
      </c>
      <c r="I8" s="19">
        <v>5796</v>
      </c>
      <c r="J8" s="19">
        <v>6952.0000000000009</v>
      </c>
      <c r="K8" s="19">
        <v>7627.9</v>
      </c>
      <c r="L8" s="64" t="s">
        <v>304</v>
      </c>
    </row>
    <row r="9" spans="1:12" x14ac:dyDescent="0.2">
      <c r="A9" s="238"/>
      <c r="B9" s="17"/>
      <c r="C9" s="239"/>
      <c r="D9" s="239"/>
      <c r="E9" s="239"/>
      <c r="F9" s="239"/>
      <c r="G9" s="239"/>
      <c r="H9" s="239"/>
      <c r="I9" s="239"/>
      <c r="J9" s="239"/>
      <c r="K9" s="239"/>
      <c r="L9" s="239"/>
    </row>
    <row r="10" spans="1:12" ht="19.5" x14ac:dyDescent="0.35">
      <c r="A10" s="227"/>
      <c r="B10" s="710" t="s">
        <v>736</v>
      </c>
      <c r="C10" s="710"/>
      <c r="D10" s="710"/>
      <c r="E10" s="710"/>
      <c r="F10" s="710"/>
      <c r="G10" s="710"/>
      <c r="H10" s="710"/>
      <c r="I10" s="710"/>
      <c r="J10" s="710"/>
      <c r="K10" s="710"/>
      <c r="L10" s="710"/>
    </row>
    <row r="11" spans="1:12" x14ac:dyDescent="0.2">
      <c r="A11" s="440">
        <v>328</v>
      </c>
      <c r="B11" s="496" t="s">
        <v>717</v>
      </c>
      <c r="C11" s="436">
        <v>67360</v>
      </c>
      <c r="D11" s="437">
        <v>6180</v>
      </c>
      <c r="E11" s="436">
        <v>9950</v>
      </c>
      <c r="F11" s="436">
        <v>19140</v>
      </c>
      <c r="G11" s="619" t="s">
        <v>304</v>
      </c>
      <c r="H11" s="243">
        <v>72075.199999999997</v>
      </c>
      <c r="I11" s="19">
        <v>6612.6</v>
      </c>
      <c r="J11" s="19">
        <v>11044.499999999998</v>
      </c>
      <c r="K11" s="19">
        <v>22776.6</v>
      </c>
      <c r="L11" s="443" t="s">
        <v>304</v>
      </c>
    </row>
    <row r="12" spans="1:12" x14ac:dyDescent="0.2">
      <c r="A12" s="58">
        <v>326</v>
      </c>
      <c r="B12" s="59" t="s">
        <v>676</v>
      </c>
      <c r="C12" s="436">
        <v>67360</v>
      </c>
      <c r="D12" s="437">
        <v>6180</v>
      </c>
      <c r="E12" s="436">
        <v>9950</v>
      </c>
      <c r="F12" s="436">
        <v>19140</v>
      </c>
      <c r="G12" s="619" t="s">
        <v>304</v>
      </c>
      <c r="H12" s="243">
        <v>72075.199999999997</v>
      </c>
      <c r="I12" s="19">
        <v>6612.6</v>
      </c>
      <c r="J12" s="19">
        <v>11044.499999999998</v>
      </c>
      <c r="K12" s="19">
        <v>22776.6</v>
      </c>
      <c r="L12" s="443" t="s">
        <v>304</v>
      </c>
    </row>
    <row r="13" spans="1:12" x14ac:dyDescent="0.2">
      <c r="A13" s="58">
        <v>329</v>
      </c>
      <c r="B13" s="59" t="s">
        <v>549</v>
      </c>
      <c r="C13" s="436">
        <v>67360</v>
      </c>
      <c r="D13" s="437">
        <v>6180</v>
      </c>
      <c r="E13" s="436">
        <v>9950</v>
      </c>
      <c r="F13" s="436">
        <v>15030</v>
      </c>
      <c r="G13" s="619" t="s">
        <v>304</v>
      </c>
      <c r="H13" s="243">
        <v>72075.199999999997</v>
      </c>
      <c r="I13" s="19">
        <v>6612.6</v>
      </c>
      <c r="J13" s="19">
        <v>11044.499999999998</v>
      </c>
      <c r="K13" s="19">
        <v>17885.902834008099</v>
      </c>
      <c r="L13" s="443" t="s">
        <v>304</v>
      </c>
    </row>
    <row r="14" spans="1:12" x14ac:dyDescent="0.2">
      <c r="A14" s="58"/>
      <c r="B14" s="59"/>
      <c r="C14" s="236"/>
      <c r="D14" s="237"/>
      <c r="E14" s="236"/>
      <c r="F14" s="236"/>
      <c r="G14" s="64"/>
      <c r="H14" s="236"/>
      <c r="I14" s="237"/>
      <c r="J14" s="236"/>
      <c r="K14" s="236"/>
      <c r="L14" s="64"/>
    </row>
    <row r="15" spans="1:12" ht="19.5" x14ac:dyDescent="0.35">
      <c r="A15" s="227"/>
      <c r="B15" s="712" t="s">
        <v>737</v>
      </c>
      <c r="C15" s="712"/>
      <c r="D15" s="712"/>
      <c r="E15" s="712"/>
      <c r="F15" s="712"/>
      <c r="G15" s="712"/>
      <c r="H15" s="712"/>
      <c r="I15" s="712"/>
      <c r="J15" s="712"/>
      <c r="K15" s="712"/>
      <c r="L15" s="712"/>
    </row>
    <row r="16" spans="1:12" x14ac:dyDescent="0.2">
      <c r="A16" s="58">
        <v>1952</v>
      </c>
      <c r="B16" s="59" t="s">
        <v>493</v>
      </c>
      <c r="C16" s="436">
        <v>44270</v>
      </c>
      <c r="D16" s="437">
        <v>2640</v>
      </c>
      <c r="E16" s="436">
        <v>6320</v>
      </c>
      <c r="F16" s="436">
        <v>6170</v>
      </c>
      <c r="G16" s="438" t="s">
        <v>304</v>
      </c>
      <c r="H16" s="439">
        <v>46484.007101947303</v>
      </c>
      <c r="I16" s="436">
        <v>2772</v>
      </c>
      <c r="J16" s="436">
        <v>6952.0000000000009</v>
      </c>
      <c r="K16" s="436">
        <v>7342.0970394736851</v>
      </c>
      <c r="L16" s="438" t="s">
        <v>304</v>
      </c>
    </row>
    <row r="17" spans="1:12" ht="25.5" x14ac:dyDescent="0.2">
      <c r="A17" s="58">
        <v>1953</v>
      </c>
      <c r="B17" s="240" t="s">
        <v>361</v>
      </c>
      <c r="C17" s="436">
        <v>56610</v>
      </c>
      <c r="D17" s="437">
        <v>2640</v>
      </c>
      <c r="E17" s="436">
        <v>6320</v>
      </c>
      <c r="F17" s="436">
        <v>6170</v>
      </c>
      <c r="G17" s="438" t="s">
        <v>304</v>
      </c>
      <c r="H17" s="439">
        <v>59440.5</v>
      </c>
      <c r="I17" s="436">
        <v>2772</v>
      </c>
      <c r="J17" s="436">
        <v>6952.0000000000009</v>
      </c>
      <c r="K17" s="436">
        <v>7342.0970394736851</v>
      </c>
      <c r="L17" s="438" t="s">
        <v>304</v>
      </c>
    </row>
    <row r="18" spans="1:12" ht="25.5" x14ac:dyDescent="0.2">
      <c r="A18" s="58">
        <v>1955</v>
      </c>
      <c r="B18" s="240" t="s">
        <v>362</v>
      </c>
      <c r="C18" s="436">
        <v>56610</v>
      </c>
      <c r="D18" s="437">
        <v>2640</v>
      </c>
      <c r="E18" s="436">
        <v>6320</v>
      </c>
      <c r="F18" s="436">
        <v>6170</v>
      </c>
      <c r="G18" s="438" t="s">
        <v>304</v>
      </c>
      <c r="H18" s="439">
        <v>59440.5</v>
      </c>
      <c r="I18" s="436">
        <v>2772</v>
      </c>
      <c r="J18" s="436">
        <v>6952.0000000000009</v>
      </c>
      <c r="K18" s="436">
        <v>7342.0970394736851</v>
      </c>
      <c r="L18" s="438"/>
    </row>
    <row r="19" spans="1:12" x14ac:dyDescent="0.2">
      <c r="A19" s="58">
        <v>1954</v>
      </c>
      <c r="B19" s="240" t="s">
        <v>110</v>
      </c>
      <c r="C19" s="436">
        <v>56610</v>
      </c>
      <c r="D19" s="437">
        <v>2640</v>
      </c>
      <c r="E19" s="436">
        <v>6320</v>
      </c>
      <c r="F19" s="436">
        <v>6170</v>
      </c>
      <c r="G19" s="438" t="s">
        <v>304</v>
      </c>
      <c r="H19" s="439">
        <v>59440.5</v>
      </c>
      <c r="I19" s="436">
        <v>2772</v>
      </c>
      <c r="J19" s="436">
        <v>6952.0000000000009</v>
      </c>
      <c r="K19" s="436">
        <v>7342.0970394736851</v>
      </c>
      <c r="L19" s="438" t="s">
        <v>304</v>
      </c>
    </row>
    <row r="20" spans="1:12" x14ac:dyDescent="0.2">
      <c r="A20" s="58">
        <v>15</v>
      </c>
      <c r="B20" s="242" t="s">
        <v>363</v>
      </c>
      <c r="C20" s="436">
        <v>44270</v>
      </c>
      <c r="D20" s="437">
        <v>2640</v>
      </c>
      <c r="E20" s="436">
        <v>6320</v>
      </c>
      <c r="F20" s="436">
        <v>6170</v>
      </c>
      <c r="G20" s="64" t="s">
        <v>304</v>
      </c>
      <c r="H20" s="439">
        <v>46484.007101947303</v>
      </c>
      <c r="I20" s="436">
        <v>2772</v>
      </c>
      <c r="J20" s="436">
        <v>6952.0000000000009</v>
      </c>
      <c r="K20" s="436">
        <v>7342.0970394736851</v>
      </c>
      <c r="L20" s="64" t="s">
        <v>304</v>
      </c>
    </row>
    <row r="21" spans="1:12" x14ac:dyDescent="0.2">
      <c r="A21" s="58">
        <v>1922</v>
      </c>
      <c r="B21" s="240" t="s">
        <v>438</v>
      </c>
      <c r="C21" s="436">
        <v>44270</v>
      </c>
      <c r="D21" s="437">
        <v>2640</v>
      </c>
      <c r="E21" s="436">
        <v>6320</v>
      </c>
      <c r="F21" s="436">
        <v>6170</v>
      </c>
      <c r="G21" s="64" t="s">
        <v>304</v>
      </c>
      <c r="H21" s="439">
        <v>46484.007101947303</v>
      </c>
      <c r="I21" s="436">
        <v>2772</v>
      </c>
      <c r="J21" s="436">
        <v>6952.0000000000009</v>
      </c>
      <c r="K21" s="436">
        <v>7342.0970394736851</v>
      </c>
      <c r="L21" s="64" t="s">
        <v>304</v>
      </c>
    </row>
    <row r="22" spans="1:12" ht="25.5" x14ac:dyDescent="0.2">
      <c r="A22" s="58">
        <v>1932</v>
      </c>
      <c r="B22" s="240" t="s">
        <v>289</v>
      </c>
      <c r="C22" s="236">
        <v>53310</v>
      </c>
      <c r="D22" s="237">
        <v>2640</v>
      </c>
      <c r="E22" s="436">
        <v>6320</v>
      </c>
      <c r="F22" s="236">
        <v>6170</v>
      </c>
      <c r="G22" s="64" t="s">
        <v>304</v>
      </c>
      <c r="H22" s="439">
        <v>55976.007231208372</v>
      </c>
      <c r="I22" s="436">
        <v>2772</v>
      </c>
      <c r="J22" s="436">
        <v>6952.0000000000009</v>
      </c>
      <c r="K22" s="436">
        <v>7342.0970394736851</v>
      </c>
      <c r="L22" s="64" t="s">
        <v>304</v>
      </c>
    </row>
    <row r="23" spans="1:12" x14ac:dyDescent="0.2">
      <c r="A23" s="58">
        <v>1942</v>
      </c>
      <c r="B23" s="240" t="s">
        <v>738</v>
      </c>
      <c r="C23" s="436">
        <v>44270</v>
      </c>
      <c r="D23" s="437">
        <v>2640</v>
      </c>
      <c r="E23" s="436">
        <v>6320</v>
      </c>
      <c r="F23" s="436">
        <v>6170</v>
      </c>
      <c r="G23" s="64" t="s">
        <v>304</v>
      </c>
      <c r="H23" s="439">
        <v>46484.007101947303</v>
      </c>
      <c r="I23" s="436">
        <v>2772</v>
      </c>
      <c r="J23" s="436">
        <v>6952.0000000000009</v>
      </c>
      <c r="K23" s="436">
        <v>7342.0970394736851</v>
      </c>
      <c r="L23" s="64" t="s">
        <v>304</v>
      </c>
    </row>
    <row r="24" spans="1:12" x14ac:dyDescent="0.2">
      <c r="A24" s="241">
        <v>1047</v>
      </c>
      <c r="B24" s="242" t="s">
        <v>794</v>
      </c>
      <c r="C24" s="236">
        <v>53310</v>
      </c>
      <c r="D24" s="237">
        <v>2640</v>
      </c>
      <c r="E24" s="436">
        <v>9970</v>
      </c>
      <c r="F24" s="236">
        <v>6170</v>
      </c>
      <c r="G24" s="89" t="s">
        <v>304</v>
      </c>
      <c r="H24" s="439">
        <v>55976.007231208372</v>
      </c>
      <c r="I24" s="436">
        <v>2772</v>
      </c>
      <c r="J24" s="436">
        <v>11066.800808897875</v>
      </c>
      <c r="K24" s="436">
        <v>7342.0970394736851</v>
      </c>
      <c r="L24" s="89" t="s">
        <v>304</v>
      </c>
    </row>
    <row r="25" spans="1:12" x14ac:dyDescent="0.2">
      <c r="A25" s="58">
        <v>1911</v>
      </c>
      <c r="B25" s="242" t="s">
        <v>1065</v>
      </c>
      <c r="C25" s="436">
        <v>44270</v>
      </c>
      <c r="D25" s="437">
        <v>2640</v>
      </c>
      <c r="E25" s="436">
        <v>6320</v>
      </c>
      <c r="F25" s="436">
        <v>6170</v>
      </c>
      <c r="G25" s="64" t="s">
        <v>304</v>
      </c>
      <c r="H25" s="439">
        <v>46484.007101947303</v>
      </c>
      <c r="I25" s="436">
        <v>2772</v>
      </c>
      <c r="J25" s="436">
        <v>6952.0000000000009</v>
      </c>
      <c r="K25" s="436">
        <v>7342.0970394736851</v>
      </c>
      <c r="L25" s="64" t="s">
        <v>304</v>
      </c>
    </row>
    <row r="26" spans="1:12" x14ac:dyDescent="0.2">
      <c r="A26" s="58">
        <v>1912</v>
      </c>
      <c r="B26" s="242" t="s">
        <v>494</v>
      </c>
      <c r="C26" s="436">
        <v>44270</v>
      </c>
      <c r="D26" s="437">
        <v>2640</v>
      </c>
      <c r="E26" s="436">
        <v>6320</v>
      </c>
      <c r="F26" s="436">
        <v>6170</v>
      </c>
      <c r="G26" s="64" t="s">
        <v>304</v>
      </c>
      <c r="H26" s="439">
        <v>46484.007101947303</v>
      </c>
      <c r="I26" s="436">
        <v>2772</v>
      </c>
      <c r="J26" s="436">
        <v>6952.0000000000009</v>
      </c>
      <c r="K26" s="436">
        <v>7342.0970394736851</v>
      </c>
      <c r="L26" s="64" t="s">
        <v>304</v>
      </c>
    </row>
    <row r="27" spans="1:12" x14ac:dyDescent="0.2">
      <c r="A27" s="58">
        <v>1940</v>
      </c>
      <c r="B27" s="242" t="s">
        <v>739</v>
      </c>
      <c r="C27" s="436">
        <v>44270</v>
      </c>
      <c r="D27" s="437">
        <v>2640</v>
      </c>
      <c r="E27" s="436">
        <v>6320</v>
      </c>
      <c r="F27" s="436">
        <v>6170</v>
      </c>
      <c r="G27" s="64" t="s">
        <v>304</v>
      </c>
      <c r="H27" s="439">
        <v>46484.007101947303</v>
      </c>
      <c r="I27" s="436">
        <v>2772</v>
      </c>
      <c r="J27" s="436">
        <v>6952.0000000000009</v>
      </c>
      <c r="K27" s="436">
        <v>7342.0970394736851</v>
      </c>
      <c r="L27" s="64" t="s">
        <v>304</v>
      </c>
    </row>
    <row r="28" spans="1:12" x14ac:dyDescent="0.2">
      <c r="A28" s="241">
        <v>334</v>
      </c>
      <c r="B28" s="244" t="s">
        <v>677</v>
      </c>
      <c r="C28" s="236">
        <v>53310</v>
      </c>
      <c r="D28" s="237">
        <v>2640</v>
      </c>
      <c r="E28" s="436">
        <v>6320</v>
      </c>
      <c r="F28" s="236">
        <v>6170</v>
      </c>
      <c r="G28" s="89" t="s">
        <v>304</v>
      </c>
      <c r="H28" s="439">
        <v>55976.007231208372</v>
      </c>
      <c r="I28" s="436">
        <v>2772</v>
      </c>
      <c r="J28" s="436">
        <v>6952.0000000000009</v>
      </c>
      <c r="K28" s="436">
        <v>7342.0970394736851</v>
      </c>
      <c r="L28" s="501" t="s">
        <v>304</v>
      </c>
    </row>
    <row r="29" spans="1:12" x14ac:dyDescent="0.2">
      <c r="A29" s="58"/>
      <c r="B29" s="59"/>
      <c r="C29" s="236"/>
      <c r="D29" s="237"/>
      <c r="E29" s="236"/>
      <c r="F29" s="236"/>
      <c r="G29" s="64"/>
      <c r="H29" s="236"/>
      <c r="I29" s="237"/>
      <c r="J29" s="236"/>
      <c r="K29" s="236"/>
      <c r="L29" s="64"/>
    </row>
    <row r="30" spans="1:12" ht="19.5" x14ac:dyDescent="0.35">
      <c r="A30" s="227"/>
      <c r="B30" s="710" t="s">
        <v>26</v>
      </c>
      <c r="C30" s="711"/>
      <c r="D30" s="711"/>
      <c r="E30" s="711"/>
      <c r="F30" s="711"/>
      <c r="G30" s="711"/>
      <c r="H30" s="711"/>
      <c r="I30" s="711"/>
      <c r="J30" s="711"/>
      <c r="K30" s="711"/>
      <c r="L30" s="711"/>
    </row>
    <row r="31" spans="1:12" x14ac:dyDescent="0.2">
      <c r="A31" s="58">
        <v>330</v>
      </c>
      <c r="B31" s="59" t="s">
        <v>26</v>
      </c>
      <c r="C31" s="436">
        <v>72350</v>
      </c>
      <c r="D31" s="438" t="s">
        <v>304</v>
      </c>
      <c r="E31" s="436">
        <v>7810</v>
      </c>
      <c r="F31" s="436">
        <v>6750</v>
      </c>
      <c r="G31" s="438" t="s">
        <v>304</v>
      </c>
      <c r="H31" s="439">
        <v>77414.398570026635</v>
      </c>
      <c r="I31" s="436" t="s">
        <v>304</v>
      </c>
      <c r="J31" s="436">
        <v>8591</v>
      </c>
      <c r="K31" s="436">
        <v>8032.094594594595</v>
      </c>
      <c r="L31" s="438" t="s">
        <v>304</v>
      </c>
    </row>
    <row r="32" spans="1:12" x14ac:dyDescent="0.2">
      <c r="A32" s="58"/>
      <c r="B32" s="59"/>
      <c r="C32" s="236"/>
      <c r="D32" s="237"/>
      <c r="E32" s="236"/>
      <c r="F32" s="236"/>
      <c r="G32" s="64"/>
      <c r="H32" s="439"/>
      <c r="I32" s="436"/>
      <c r="J32" s="436"/>
      <c r="K32" s="436"/>
      <c r="L32" s="64"/>
    </row>
    <row r="33" spans="1:12" ht="19.5" x14ac:dyDescent="0.35">
      <c r="A33" s="227"/>
      <c r="B33" s="710" t="s">
        <v>26</v>
      </c>
      <c r="C33" s="711"/>
      <c r="D33" s="711"/>
      <c r="E33" s="711"/>
      <c r="F33" s="711"/>
      <c r="G33" s="711"/>
      <c r="H33" s="711"/>
      <c r="I33" s="711"/>
      <c r="J33" s="711"/>
      <c r="K33" s="711"/>
      <c r="L33" s="711"/>
    </row>
    <row r="34" spans="1:12" x14ac:dyDescent="0.2">
      <c r="A34" s="241"/>
      <c r="B34" s="59" t="s">
        <v>396</v>
      </c>
      <c r="C34" s="436">
        <v>57960</v>
      </c>
      <c r="D34" s="438" t="s">
        <v>304</v>
      </c>
      <c r="E34" s="436">
        <v>10070</v>
      </c>
      <c r="F34" s="436">
        <v>9870</v>
      </c>
      <c r="G34" s="438" t="s">
        <v>304</v>
      </c>
      <c r="H34" s="439">
        <v>60858</v>
      </c>
      <c r="I34" s="436" t="s">
        <v>304</v>
      </c>
      <c r="J34" s="436">
        <v>11077</v>
      </c>
      <c r="K34" s="436">
        <v>11745.3</v>
      </c>
      <c r="L34" s="438" t="s">
        <v>304</v>
      </c>
    </row>
    <row r="35" spans="1:12" ht="13.9" customHeight="1" x14ac:dyDescent="0.2">
      <c r="A35" s="620"/>
      <c r="B35" s="341"/>
      <c r="C35" s="621"/>
      <c r="D35" s="619"/>
      <c r="E35" s="621"/>
      <c r="F35" s="621"/>
      <c r="G35" s="438"/>
      <c r="H35" s="622" t="s">
        <v>858</v>
      </c>
      <c r="I35" s="438"/>
      <c r="J35" s="436"/>
      <c r="K35" s="436"/>
      <c r="L35" s="438"/>
    </row>
    <row r="36" spans="1:12" ht="13.15" customHeight="1" x14ac:dyDescent="0.35">
      <c r="A36" s="58"/>
      <c r="B36" s="712" t="s">
        <v>740</v>
      </c>
      <c r="C36" s="712"/>
      <c r="D36" s="712"/>
      <c r="E36" s="712"/>
      <c r="F36" s="712"/>
      <c r="G36" s="712"/>
      <c r="H36" s="712"/>
      <c r="I36" s="712"/>
      <c r="J36" s="712"/>
      <c r="K36" s="712"/>
      <c r="L36" s="712"/>
    </row>
    <row r="37" spans="1:12" x14ac:dyDescent="0.2">
      <c r="A37" s="241">
        <v>59</v>
      </c>
      <c r="B37" s="244" t="s">
        <v>28</v>
      </c>
      <c r="C37" s="497">
        <v>79740</v>
      </c>
      <c r="D37" s="437">
        <v>7200</v>
      </c>
      <c r="E37" s="436">
        <v>9970</v>
      </c>
      <c r="F37" s="436">
        <v>19140</v>
      </c>
      <c r="G37" s="438" t="s">
        <v>304</v>
      </c>
      <c r="H37" s="439">
        <v>85322.104312428433</v>
      </c>
      <c r="I37" s="436">
        <v>7703.6953455571229</v>
      </c>
      <c r="J37" s="436">
        <v>11066.800808897875</v>
      </c>
      <c r="K37" s="436">
        <v>22776.295707472174</v>
      </c>
      <c r="L37" s="438" t="s">
        <v>304</v>
      </c>
    </row>
    <row r="38" spans="1:12" x14ac:dyDescent="0.2">
      <c r="A38" s="241">
        <v>1260</v>
      </c>
      <c r="B38" s="244" t="s">
        <v>325</v>
      </c>
      <c r="C38" s="497">
        <v>67840</v>
      </c>
      <c r="D38" s="437">
        <v>7200</v>
      </c>
      <c r="E38" s="436">
        <v>9970</v>
      </c>
      <c r="F38" s="436">
        <v>13720</v>
      </c>
      <c r="G38" s="438" t="s">
        <v>304</v>
      </c>
      <c r="H38" s="439">
        <v>72589.205741626793</v>
      </c>
      <c r="I38" s="436">
        <v>7703.6953455571229</v>
      </c>
      <c r="J38" s="436">
        <v>11066.800808897875</v>
      </c>
      <c r="K38" s="436">
        <v>16327.002958579882</v>
      </c>
      <c r="L38" s="438" t="s">
        <v>304</v>
      </c>
    </row>
    <row r="39" spans="1:12" x14ac:dyDescent="0.2">
      <c r="A39" s="241">
        <v>1235</v>
      </c>
      <c r="B39" s="244" t="s">
        <v>326</v>
      </c>
      <c r="C39" s="497">
        <v>79740</v>
      </c>
      <c r="D39" s="437">
        <v>7200</v>
      </c>
      <c r="E39" s="436">
        <v>11750</v>
      </c>
      <c r="F39" s="436">
        <v>19140</v>
      </c>
      <c r="G39" s="438" t="s">
        <v>304</v>
      </c>
      <c r="H39" s="439">
        <v>85322.104312428433</v>
      </c>
      <c r="I39" s="436">
        <v>7703.6953455571229</v>
      </c>
      <c r="J39" s="436">
        <v>13042.701198630137</v>
      </c>
      <c r="K39" s="436">
        <v>22776.295707472174</v>
      </c>
      <c r="L39" s="438" t="s">
        <v>304</v>
      </c>
    </row>
    <row r="40" spans="1:12" x14ac:dyDescent="0.2">
      <c r="A40" s="241">
        <v>1270</v>
      </c>
      <c r="B40" s="244" t="s">
        <v>273</v>
      </c>
      <c r="C40" s="497">
        <v>111270</v>
      </c>
      <c r="D40" s="437">
        <v>7200</v>
      </c>
      <c r="E40" s="436">
        <v>16600</v>
      </c>
      <c r="F40" s="436">
        <v>24190</v>
      </c>
      <c r="G40" s="438" t="s">
        <v>304</v>
      </c>
      <c r="H40" s="439">
        <v>119058.59567873098</v>
      </c>
      <c r="I40" s="436">
        <v>7703.6953455571229</v>
      </c>
      <c r="J40" s="436">
        <v>18426.100667070954</v>
      </c>
      <c r="K40" s="436">
        <v>28786.50587248322</v>
      </c>
      <c r="L40" s="438" t="s">
        <v>304</v>
      </c>
    </row>
    <row r="41" spans="1:12" x14ac:dyDescent="0.2">
      <c r="A41" s="241">
        <v>1048</v>
      </c>
      <c r="B41" s="244" t="s">
        <v>718</v>
      </c>
      <c r="C41" s="497">
        <v>88690</v>
      </c>
      <c r="D41" s="437">
        <v>7200</v>
      </c>
      <c r="E41" s="436">
        <v>13410</v>
      </c>
      <c r="F41" s="436">
        <v>19140</v>
      </c>
      <c r="G41" s="438" t="s">
        <v>304</v>
      </c>
      <c r="H41" s="439">
        <v>94898.198442688663</v>
      </c>
      <c r="I41" s="436">
        <v>7703.6953455571229</v>
      </c>
      <c r="J41" s="436">
        <v>14884.898648648648</v>
      </c>
      <c r="K41" s="436">
        <v>22776.6</v>
      </c>
      <c r="L41" s="438" t="s">
        <v>304</v>
      </c>
    </row>
    <row r="42" spans="1:12" x14ac:dyDescent="0.2">
      <c r="A42" s="241">
        <v>1250</v>
      </c>
      <c r="B42" s="244" t="s">
        <v>327</v>
      </c>
      <c r="C42" s="497">
        <v>88590</v>
      </c>
      <c r="D42" s="437">
        <v>7200</v>
      </c>
      <c r="E42" s="436">
        <v>9970</v>
      </c>
      <c r="F42" s="436">
        <v>13720</v>
      </c>
      <c r="G42" s="438" t="s">
        <v>304</v>
      </c>
      <c r="H42" s="439">
        <v>94791.198557196854</v>
      </c>
      <c r="I42" s="436">
        <v>7703.6953455571229</v>
      </c>
      <c r="J42" s="436">
        <v>11066.800808897875</v>
      </c>
      <c r="K42" s="436">
        <v>16327.002958579882</v>
      </c>
      <c r="L42" s="438" t="s">
        <v>304</v>
      </c>
    </row>
    <row r="43" spans="1:12" x14ac:dyDescent="0.2">
      <c r="A43" s="241">
        <v>93</v>
      </c>
      <c r="B43" s="244" t="s">
        <v>187</v>
      </c>
      <c r="C43" s="497">
        <v>79740</v>
      </c>
      <c r="D43" s="437">
        <v>7200</v>
      </c>
      <c r="E43" s="436">
        <v>9970</v>
      </c>
      <c r="F43" s="436">
        <v>19140</v>
      </c>
      <c r="G43" s="438" t="s">
        <v>304</v>
      </c>
      <c r="H43" s="439">
        <v>85322.104312428433</v>
      </c>
      <c r="I43" s="436">
        <v>7703.6953455571229</v>
      </c>
      <c r="J43" s="436">
        <v>11066.800808897875</v>
      </c>
      <c r="K43" s="436">
        <v>22776.295707472174</v>
      </c>
      <c r="L43" s="438" t="s">
        <v>304</v>
      </c>
    </row>
    <row r="44" spans="1:12" x14ac:dyDescent="0.2">
      <c r="A44" s="241">
        <v>1500</v>
      </c>
      <c r="B44" s="244" t="s">
        <v>515</v>
      </c>
      <c r="C44" s="497">
        <v>79740</v>
      </c>
      <c r="D44" s="437">
        <v>7200</v>
      </c>
      <c r="E44" s="436">
        <v>9970</v>
      </c>
      <c r="F44" s="436">
        <v>19140</v>
      </c>
      <c r="G44" s="438" t="s">
        <v>304</v>
      </c>
      <c r="H44" s="439">
        <v>85322.104312428433</v>
      </c>
      <c r="I44" s="436">
        <v>7703.6953455571229</v>
      </c>
      <c r="J44" s="436">
        <v>11066.800808897875</v>
      </c>
      <c r="K44" s="436">
        <v>22776.295707472174</v>
      </c>
      <c r="L44" s="438" t="s">
        <v>304</v>
      </c>
    </row>
    <row r="45" spans="1:12" x14ac:dyDescent="0.2">
      <c r="A45" s="241">
        <v>92</v>
      </c>
      <c r="B45" s="244" t="s">
        <v>188</v>
      </c>
      <c r="C45" s="497">
        <v>79740</v>
      </c>
      <c r="D45" s="437">
        <v>7200</v>
      </c>
      <c r="E45" s="436">
        <v>9970</v>
      </c>
      <c r="F45" s="436">
        <v>19140</v>
      </c>
      <c r="G45" s="438" t="s">
        <v>304</v>
      </c>
      <c r="H45" s="439">
        <v>85322.104312428433</v>
      </c>
      <c r="I45" s="436">
        <v>7703.6953455571229</v>
      </c>
      <c r="J45" s="436">
        <v>11066.800808897875</v>
      </c>
      <c r="K45" s="436">
        <v>22776.295707472174</v>
      </c>
      <c r="L45" s="438" t="s">
        <v>304</v>
      </c>
    </row>
    <row r="46" spans="1:12" x14ac:dyDescent="0.2">
      <c r="A46" s="241">
        <v>1460</v>
      </c>
      <c r="B46" s="244" t="s">
        <v>741</v>
      </c>
      <c r="C46" s="497">
        <v>88590</v>
      </c>
      <c r="D46" s="437">
        <v>7200</v>
      </c>
      <c r="E46" s="436">
        <v>15100</v>
      </c>
      <c r="F46" s="436">
        <v>24190</v>
      </c>
      <c r="G46" s="438" t="s">
        <v>304</v>
      </c>
      <c r="H46" s="439">
        <v>94791.198557196854</v>
      </c>
      <c r="I46" s="436">
        <v>7703.6953455571229</v>
      </c>
      <c r="J46" s="436">
        <v>16760.899400399732</v>
      </c>
      <c r="K46" s="436">
        <v>28786.50587248322</v>
      </c>
      <c r="L46" s="438" t="s">
        <v>304</v>
      </c>
    </row>
    <row r="47" spans="1:12" x14ac:dyDescent="0.2">
      <c r="A47" s="241">
        <v>1445</v>
      </c>
      <c r="B47" s="244" t="s">
        <v>100</v>
      </c>
      <c r="C47" s="497">
        <v>79740</v>
      </c>
      <c r="D47" s="437">
        <v>7200</v>
      </c>
      <c r="E47" s="436">
        <v>9970</v>
      </c>
      <c r="F47" s="436">
        <v>13720</v>
      </c>
      <c r="G47" s="438" t="s">
        <v>304</v>
      </c>
      <c r="H47" s="439">
        <v>85322.104312428433</v>
      </c>
      <c r="I47" s="436">
        <v>7703.6953455571229</v>
      </c>
      <c r="J47" s="436">
        <v>11066.800808897875</v>
      </c>
      <c r="K47" s="436">
        <v>16327.002958579882</v>
      </c>
      <c r="L47" s="438" t="s">
        <v>304</v>
      </c>
    </row>
    <row r="48" spans="1:12" x14ac:dyDescent="0.2">
      <c r="A48" s="241">
        <v>1050</v>
      </c>
      <c r="B48" s="244" t="s">
        <v>720</v>
      </c>
      <c r="C48" s="497">
        <v>79740</v>
      </c>
      <c r="D48" s="437">
        <v>7200</v>
      </c>
      <c r="E48" s="436">
        <v>15100</v>
      </c>
      <c r="F48" s="436">
        <v>13720</v>
      </c>
      <c r="G48" s="438" t="s">
        <v>304</v>
      </c>
      <c r="H48" s="439">
        <v>85322.104312428433</v>
      </c>
      <c r="I48" s="436">
        <v>7703.6953455571229</v>
      </c>
      <c r="J48" s="436">
        <v>16760.899400399732</v>
      </c>
      <c r="K48" s="436">
        <v>16327.002958579882</v>
      </c>
      <c r="L48" s="438" t="s">
        <v>304</v>
      </c>
    </row>
    <row r="49" spans="1:12" x14ac:dyDescent="0.2">
      <c r="A49" s="241">
        <v>1700</v>
      </c>
      <c r="B49" s="244" t="s">
        <v>279</v>
      </c>
      <c r="C49" s="497">
        <v>67840</v>
      </c>
      <c r="D49" s="437">
        <v>7200</v>
      </c>
      <c r="E49" s="436">
        <v>9970</v>
      </c>
      <c r="F49" s="436">
        <v>13720</v>
      </c>
      <c r="G49" s="438" t="s">
        <v>304</v>
      </c>
      <c r="H49" s="439">
        <v>72589.205741626793</v>
      </c>
      <c r="I49" s="436">
        <v>7703.6953455571229</v>
      </c>
      <c r="J49" s="436">
        <v>11066.800808897875</v>
      </c>
      <c r="K49" s="436">
        <v>16327.002958579882</v>
      </c>
      <c r="L49" s="438" t="s">
        <v>304</v>
      </c>
    </row>
    <row r="50" spans="1:12" x14ac:dyDescent="0.2">
      <c r="A50" s="241">
        <v>1575</v>
      </c>
      <c r="B50" s="244" t="s">
        <v>280</v>
      </c>
      <c r="C50" s="497">
        <v>67840</v>
      </c>
      <c r="D50" s="437">
        <v>7200</v>
      </c>
      <c r="E50" s="436">
        <v>9970</v>
      </c>
      <c r="F50" s="436">
        <v>13720</v>
      </c>
      <c r="G50" s="438" t="s">
        <v>304</v>
      </c>
      <c r="H50" s="439">
        <v>72589.205741626793</v>
      </c>
      <c r="I50" s="436">
        <v>7703.6953455571229</v>
      </c>
      <c r="J50" s="436">
        <v>11066.800808897875</v>
      </c>
      <c r="K50" s="436">
        <v>16327.002958579882</v>
      </c>
      <c r="L50" s="438" t="s">
        <v>304</v>
      </c>
    </row>
    <row r="51" spans="1:12" x14ac:dyDescent="0.2">
      <c r="A51" s="241">
        <v>1380</v>
      </c>
      <c r="B51" s="244" t="s">
        <v>346</v>
      </c>
      <c r="C51" s="497">
        <v>100080</v>
      </c>
      <c r="D51" s="437">
        <v>7200</v>
      </c>
      <c r="E51" s="436">
        <v>9970</v>
      </c>
      <c r="F51" s="436">
        <v>11850</v>
      </c>
      <c r="G51" s="438" t="s">
        <v>304</v>
      </c>
      <c r="H51" s="439">
        <v>107085.39712142713</v>
      </c>
      <c r="I51" s="436">
        <v>7703.6953455571229</v>
      </c>
      <c r="J51" s="436">
        <v>11066.800808897875</v>
      </c>
      <c r="K51" s="436">
        <v>14101.398631308812</v>
      </c>
      <c r="L51" s="438" t="s">
        <v>304</v>
      </c>
    </row>
    <row r="52" spans="1:12" x14ac:dyDescent="0.2">
      <c r="A52" s="241">
        <v>1855</v>
      </c>
      <c r="B52" s="244" t="s">
        <v>331</v>
      </c>
      <c r="C52" s="497">
        <v>79740</v>
      </c>
      <c r="D52" s="437">
        <v>7200</v>
      </c>
      <c r="E52" s="436">
        <v>9970</v>
      </c>
      <c r="F52" s="436">
        <v>13720</v>
      </c>
      <c r="G52" s="438" t="s">
        <v>304</v>
      </c>
      <c r="H52" s="439">
        <v>85322.104312428433</v>
      </c>
      <c r="I52" s="436">
        <v>7703.6953455571229</v>
      </c>
      <c r="J52" s="436">
        <v>11066.800808897875</v>
      </c>
      <c r="K52" s="436">
        <v>16327.002958579882</v>
      </c>
      <c r="L52" s="438" t="s">
        <v>304</v>
      </c>
    </row>
    <row r="53" spans="1:12" x14ac:dyDescent="0.2">
      <c r="A53" s="241">
        <v>1435</v>
      </c>
      <c r="B53" s="244" t="s">
        <v>332</v>
      </c>
      <c r="C53" s="497">
        <v>88590</v>
      </c>
      <c r="D53" s="437">
        <v>7200</v>
      </c>
      <c r="E53" s="436">
        <v>9970</v>
      </c>
      <c r="F53" s="436">
        <v>13720</v>
      </c>
      <c r="G53" s="438" t="s">
        <v>304</v>
      </c>
      <c r="H53" s="439">
        <v>94791.198557196854</v>
      </c>
      <c r="I53" s="436">
        <v>7703.6953455571229</v>
      </c>
      <c r="J53" s="436">
        <v>11066.800808897875</v>
      </c>
      <c r="K53" s="436">
        <v>16327.002958579882</v>
      </c>
      <c r="L53" s="438" t="s">
        <v>304</v>
      </c>
    </row>
    <row r="54" spans="1:12" x14ac:dyDescent="0.2">
      <c r="A54" s="241">
        <v>1450</v>
      </c>
      <c r="B54" s="244" t="s">
        <v>36</v>
      </c>
      <c r="C54" s="497">
        <v>79740</v>
      </c>
      <c r="D54" s="437">
        <v>7200</v>
      </c>
      <c r="E54" s="436">
        <v>9970</v>
      </c>
      <c r="F54" s="436">
        <v>13720</v>
      </c>
      <c r="G54" s="438" t="s">
        <v>304</v>
      </c>
      <c r="H54" s="439">
        <v>85322.104312428433</v>
      </c>
      <c r="I54" s="436">
        <v>7703.6953455571229</v>
      </c>
      <c r="J54" s="436">
        <v>11066.800808897875</v>
      </c>
      <c r="K54" s="436">
        <v>16327.002958579882</v>
      </c>
      <c r="L54" s="438" t="s">
        <v>304</v>
      </c>
    </row>
    <row r="55" spans="1:12" x14ac:dyDescent="0.2">
      <c r="A55" s="453">
        <v>1411</v>
      </c>
      <c r="B55" s="454" t="s">
        <v>837</v>
      </c>
      <c r="C55" s="497">
        <v>88590</v>
      </c>
      <c r="D55" s="437">
        <v>7200</v>
      </c>
      <c r="E55" s="436">
        <v>9970</v>
      </c>
      <c r="F55" s="436">
        <v>13720</v>
      </c>
      <c r="G55" s="438" t="s">
        <v>304</v>
      </c>
      <c r="H55" s="439">
        <v>94791.198557196854</v>
      </c>
      <c r="I55" s="436">
        <v>7703.6953455571229</v>
      </c>
      <c r="J55" s="436">
        <v>11066.800808897875</v>
      </c>
      <c r="K55" s="436">
        <v>16327.002958579882</v>
      </c>
      <c r="L55" s="438" t="s">
        <v>304</v>
      </c>
    </row>
    <row r="56" spans="1:12" x14ac:dyDescent="0.2">
      <c r="A56" s="241">
        <v>1405</v>
      </c>
      <c r="B56" s="244" t="s">
        <v>333</v>
      </c>
      <c r="C56" s="497">
        <v>100080</v>
      </c>
      <c r="D56" s="437">
        <v>7200</v>
      </c>
      <c r="E56" s="436">
        <v>9970</v>
      </c>
      <c r="F56" s="436">
        <v>13720</v>
      </c>
      <c r="G56" s="438" t="s">
        <v>304</v>
      </c>
      <c r="H56" s="439">
        <v>107085.39712142713</v>
      </c>
      <c r="I56" s="436">
        <v>7703.6953455571229</v>
      </c>
      <c r="J56" s="436">
        <v>11066.800808897875</v>
      </c>
      <c r="K56" s="436">
        <v>16327.002958579882</v>
      </c>
      <c r="L56" s="438" t="s">
        <v>304</v>
      </c>
    </row>
    <row r="57" spans="1:12" x14ac:dyDescent="0.2">
      <c r="A57" s="241">
        <v>1049</v>
      </c>
      <c r="B57" s="244" t="s">
        <v>719</v>
      </c>
      <c r="C57" s="497">
        <v>88590</v>
      </c>
      <c r="D57" s="437">
        <v>7200</v>
      </c>
      <c r="E57" s="436">
        <v>13410</v>
      </c>
      <c r="F57" s="436">
        <v>13720</v>
      </c>
      <c r="G57" s="438" t="s">
        <v>304</v>
      </c>
      <c r="H57" s="439">
        <v>94791.198557196854</v>
      </c>
      <c r="I57" s="436">
        <v>7703.6953455571229</v>
      </c>
      <c r="J57" s="436">
        <v>14884.898648648648</v>
      </c>
      <c r="K57" s="436">
        <v>16327.002958579882</v>
      </c>
      <c r="L57" s="438" t="s">
        <v>304</v>
      </c>
    </row>
    <row r="58" spans="1:12" x14ac:dyDescent="0.2">
      <c r="A58" s="241">
        <v>1415</v>
      </c>
      <c r="B58" s="244" t="s">
        <v>99</v>
      </c>
      <c r="C58" s="497">
        <v>88590</v>
      </c>
      <c r="D58" s="437">
        <v>7200</v>
      </c>
      <c r="E58" s="436">
        <v>9970</v>
      </c>
      <c r="F58" s="436">
        <v>13720</v>
      </c>
      <c r="G58" s="438" t="s">
        <v>304</v>
      </c>
      <c r="H58" s="439">
        <v>94791.198557196854</v>
      </c>
      <c r="I58" s="436">
        <v>7703.6953455571229</v>
      </c>
      <c r="J58" s="436">
        <v>11066.800808897875</v>
      </c>
      <c r="K58" s="436">
        <v>16327.002958579882</v>
      </c>
      <c r="L58" s="438" t="s">
        <v>304</v>
      </c>
    </row>
    <row r="59" spans="1:12" x14ac:dyDescent="0.2">
      <c r="A59" s="241">
        <v>1350</v>
      </c>
      <c r="B59" s="244" t="s">
        <v>37</v>
      </c>
      <c r="C59" s="497">
        <v>88590</v>
      </c>
      <c r="D59" s="437">
        <v>7200</v>
      </c>
      <c r="E59" s="436">
        <v>9970</v>
      </c>
      <c r="F59" s="436">
        <v>11850</v>
      </c>
      <c r="G59" s="438" t="s">
        <v>304</v>
      </c>
      <c r="H59" s="439">
        <v>94791.198557196854</v>
      </c>
      <c r="I59" s="436">
        <v>7703.6953455571229</v>
      </c>
      <c r="J59" s="436">
        <v>11066.800808897875</v>
      </c>
      <c r="K59" s="436">
        <v>14101.398631308812</v>
      </c>
      <c r="L59" s="438" t="s">
        <v>304</v>
      </c>
    </row>
    <row r="60" spans="1:12" x14ac:dyDescent="0.2">
      <c r="A60" s="453">
        <v>1412</v>
      </c>
      <c r="B60" s="454" t="s">
        <v>838</v>
      </c>
      <c r="C60" s="497">
        <v>88590</v>
      </c>
      <c r="D60" s="437">
        <v>7200</v>
      </c>
      <c r="E60" s="436">
        <v>9970</v>
      </c>
      <c r="F60" s="436">
        <v>13720</v>
      </c>
      <c r="G60" s="438" t="s">
        <v>304</v>
      </c>
      <c r="H60" s="439">
        <v>94791.198557196854</v>
      </c>
      <c r="I60" s="436">
        <v>7703.6953455571229</v>
      </c>
      <c r="J60" s="436">
        <v>11066.800808897875</v>
      </c>
      <c r="K60" s="436">
        <v>16327.002958579882</v>
      </c>
      <c r="L60" s="438" t="s">
        <v>304</v>
      </c>
    </row>
    <row r="61" spans="1:12" x14ac:dyDescent="0.2">
      <c r="A61" s="241">
        <v>1440</v>
      </c>
      <c r="B61" s="244" t="s">
        <v>334</v>
      </c>
      <c r="C61" s="497">
        <v>79740</v>
      </c>
      <c r="D61" s="437">
        <v>7200</v>
      </c>
      <c r="E61" s="436">
        <v>13410</v>
      </c>
      <c r="F61" s="436">
        <v>19140</v>
      </c>
      <c r="G61" s="438" t="s">
        <v>304</v>
      </c>
      <c r="H61" s="439">
        <v>85322.104312428433</v>
      </c>
      <c r="I61" s="436">
        <v>7703.6953455571229</v>
      </c>
      <c r="J61" s="436">
        <v>14884.898648648648</v>
      </c>
      <c r="K61" s="436">
        <v>22776.6</v>
      </c>
      <c r="L61" s="438" t="s">
        <v>304</v>
      </c>
    </row>
    <row r="62" spans="1:12" x14ac:dyDescent="0.2">
      <c r="A62" s="241">
        <v>1410</v>
      </c>
      <c r="B62" s="244" t="s">
        <v>38</v>
      </c>
      <c r="C62" s="497">
        <v>88590</v>
      </c>
      <c r="D62" s="437">
        <v>7200</v>
      </c>
      <c r="E62" s="436">
        <v>9970</v>
      </c>
      <c r="F62" s="436">
        <v>13720</v>
      </c>
      <c r="G62" s="438" t="s">
        <v>304</v>
      </c>
      <c r="H62" s="439">
        <v>94791.198557196854</v>
      </c>
      <c r="I62" s="436">
        <v>7703.6953455571229</v>
      </c>
      <c r="J62" s="436">
        <v>11066.800808897875</v>
      </c>
      <c r="K62" s="436">
        <v>16327.002958579882</v>
      </c>
      <c r="L62" s="438" t="s">
        <v>304</v>
      </c>
    </row>
    <row r="63" spans="1:12" x14ac:dyDescent="0.2">
      <c r="A63" s="241">
        <v>1360</v>
      </c>
      <c r="B63" s="244" t="s">
        <v>335</v>
      </c>
      <c r="C63" s="497">
        <v>79740</v>
      </c>
      <c r="D63" s="437">
        <v>7200</v>
      </c>
      <c r="E63" s="436">
        <v>9970</v>
      </c>
      <c r="F63" s="436">
        <v>13720</v>
      </c>
      <c r="G63" s="438" t="s">
        <v>304</v>
      </c>
      <c r="H63" s="439">
        <v>85322.104312428433</v>
      </c>
      <c r="I63" s="436">
        <v>7703.6953455571229</v>
      </c>
      <c r="J63" s="436">
        <v>11066.800808897875</v>
      </c>
      <c r="K63" s="436">
        <v>16327.002958579882</v>
      </c>
      <c r="L63" s="438" t="s">
        <v>304</v>
      </c>
    </row>
    <row r="64" spans="1:12" x14ac:dyDescent="0.2">
      <c r="A64" s="241">
        <v>1370</v>
      </c>
      <c r="B64" s="244" t="s">
        <v>336</v>
      </c>
      <c r="C64" s="497">
        <v>79740</v>
      </c>
      <c r="D64" s="437">
        <v>7200</v>
      </c>
      <c r="E64" s="436">
        <v>9970</v>
      </c>
      <c r="F64" s="436">
        <v>13720</v>
      </c>
      <c r="G64" s="438" t="s">
        <v>304</v>
      </c>
      <c r="H64" s="439">
        <v>85322.104312428433</v>
      </c>
      <c r="I64" s="436">
        <v>7703.6953455571229</v>
      </c>
      <c r="J64" s="436">
        <v>11066.800808897875</v>
      </c>
      <c r="K64" s="436">
        <v>16327.002958579882</v>
      </c>
      <c r="L64" s="438" t="s">
        <v>304</v>
      </c>
    </row>
    <row r="65" spans="1:12" x14ac:dyDescent="0.2">
      <c r="A65" s="241">
        <v>1340</v>
      </c>
      <c r="B65" s="244" t="s">
        <v>337</v>
      </c>
      <c r="C65" s="497">
        <v>88590</v>
      </c>
      <c r="D65" s="437">
        <v>7200</v>
      </c>
      <c r="E65" s="436">
        <v>13410</v>
      </c>
      <c r="F65" s="436">
        <v>19140</v>
      </c>
      <c r="G65" s="438" t="s">
        <v>304</v>
      </c>
      <c r="H65" s="439">
        <v>94791.198557196854</v>
      </c>
      <c r="I65" s="436">
        <v>7703.6953455571229</v>
      </c>
      <c r="J65" s="436">
        <v>14884.898648648648</v>
      </c>
      <c r="K65" s="436">
        <v>22776.6</v>
      </c>
      <c r="L65" s="438" t="s">
        <v>304</v>
      </c>
    </row>
    <row r="66" spans="1:12" x14ac:dyDescent="0.2">
      <c r="A66" s="241">
        <v>1425</v>
      </c>
      <c r="B66" s="244" t="s">
        <v>39</v>
      </c>
      <c r="C66" s="497">
        <v>88590</v>
      </c>
      <c r="D66" s="437">
        <v>7200</v>
      </c>
      <c r="E66" s="436">
        <v>9970</v>
      </c>
      <c r="F66" s="436">
        <v>13720</v>
      </c>
      <c r="G66" s="438" t="s">
        <v>304</v>
      </c>
      <c r="H66" s="439">
        <v>94791.198557196854</v>
      </c>
      <c r="I66" s="436">
        <v>7703.6953455571229</v>
      </c>
      <c r="J66" s="436">
        <v>11066.800808897875</v>
      </c>
      <c r="K66" s="436">
        <v>16327.002958579882</v>
      </c>
      <c r="L66" s="438" t="s">
        <v>304</v>
      </c>
    </row>
    <row r="67" spans="1:12" x14ac:dyDescent="0.2">
      <c r="A67" s="241">
        <v>1390</v>
      </c>
      <c r="B67" s="244" t="s">
        <v>107</v>
      </c>
      <c r="C67" s="497">
        <v>79740</v>
      </c>
      <c r="D67" s="437">
        <v>7200</v>
      </c>
      <c r="E67" s="436">
        <v>9970</v>
      </c>
      <c r="F67" s="436">
        <v>13720</v>
      </c>
      <c r="G67" s="438" t="s">
        <v>304</v>
      </c>
      <c r="H67" s="439">
        <v>85322.104312428433</v>
      </c>
      <c r="I67" s="436">
        <v>7703.6953455571229</v>
      </c>
      <c r="J67" s="436">
        <v>11066.800808897875</v>
      </c>
      <c r="K67" s="436">
        <v>16327.002958579882</v>
      </c>
      <c r="L67" s="438" t="s">
        <v>304</v>
      </c>
    </row>
    <row r="68" spans="1:12" x14ac:dyDescent="0.2">
      <c r="A68" s="241">
        <v>1420</v>
      </c>
      <c r="B68" s="244" t="s">
        <v>392</v>
      </c>
      <c r="C68" s="497">
        <v>88590</v>
      </c>
      <c r="D68" s="437">
        <v>7200</v>
      </c>
      <c r="E68" s="436">
        <v>9970</v>
      </c>
      <c r="F68" s="436">
        <v>13720</v>
      </c>
      <c r="G68" s="438" t="s">
        <v>304</v>
      </c>
      <c r="H68" s="439">
        <v>94791.198557196854</v>
      </c>
      <c r="I68" s="436">
        <v>7703.6953455571229</v>
      </c>
      <c r="J68" s="436">
        <v>11066.800808897875</v>
      </c>
      <c r="K68" s="436">
        <v>16327.002958579882</v>
      </c>
      <c r="L68" s="438" t="s">
        <v>304</v>
      </c>
    </row>
    <row r="69" spans="1:12" x14ac:dyDescent="0.2">
      <c r="A69" s="241">
        <v>1515</v>
      </c>
      <c r="B69" s="244" t="s">
        <v>439</v>
      </c>
      <c r="C69" s="497">
        <v>88590</v>
      </c>
      <c r="D69" s="437">
        <v>7200</v>
      </c>
      <c r="E69" s="436">
        <v>9970</v>
      </c>
      <c r="F69" s="436">
        <v>19140</v>
      </c>
      <c r="G69" s="438" t="s">
        <v>304</v>
      </c>
      <c r="H69" s="439">
        <v>94791.198557196854</v>
      </c>
      <c r="I69" s="436">
        <v>7703.6953455571229</v>
      </c>
      <c r="J69" s="436">
        <v>11066.800808897875</v>
      </c>
      <c r="K69" s="436">
        <v>22776.6</v>
      </c>
      <c r="L69" s="438" t="s">
        <v>304</v>
      </c>
    </row>
    <row r="70" spans="1:12" x14ac:dyDescent="0.2">
      <c r="A70" s="241">
        <v>1530</v>
      </c>
      <c r="B70" s="244" t="s">
        <v>441</v>
      </c>
      <c r="C70" s="497">
        <v>111270</v>
      </c>
      <c r="D70" s="437">
        <v>7200</v>
      </c>
      <c r="E70" s="436">
        <v>16600</v>
      </c>
      <c r="F70" s="436">
        <v>30570</v>
      </c>
      <c r="G70" s="438" t="s">
        <v>304</v>
      </c>
      <c r="H70" s="439">
        <v>119058.59567873098</v>
      </c>
      <c r="I70" s="436">
        <v>7703.6953455571229</v>
      </c>
      <c r="J70" s="436">
        <v>18426.100667070954</v>
      </c>
      <c r="K70" s="436">
        <v>36378.604381015597</v>
      </c>
      <c r="L70" s="438" t="s">
        <v>304</v>
      </c>
    </row>
    <row r="71" spans="1:12" x14ac:dyDescent="0.2">
      <c r="A71" s="241">
        <v>1520</v>
      </c>
      <c r="B71" s="244" t="s">
        <v>443</v>
      </c>
      <c r="C71" s="497">
        <v>111270</v>
      </c>
      <c r="D71" s="437">
        <v>7200</v>
      </c>
      <c r="E71" s="436">
        <v>9970</v>
      </c>
      <c r="F71" s="436">
        <v>19140</v>
      </c>
      <c r="G71" s="438" t="s">
        <v>304</v>
      </c>
      <c r="H71" s="439">
        <v>119058.59567873098</v>
      </c>
      <c r="I71" s="436">
        <v>7703.6953455571229</v>
      </c>
      <c r="J71" s="436">
        <v>11066.800808897875</v>
      </c>
      <c r="K71" s="436">
        <v>22776.6</v>
      </c>
      <c r="L71" s="438" t="s">
        <v>304</v>
      </c>
    </row>
    <row r="72" spans="1:12" x14ac:dyDescent="0.2">
      <c r="A72" s="241">
        <v>1495</v>
      </c>
      <c r="B72" s="244" t="s">
        <v>446</v>
      </c>
      <c r="C72" s="497">
        <v>100080</v>
      </c>
      <c r="D72" s="437">
        <v>7200</v>
      </c>
      <c r="E72" s="436">
        <v>9970</v>
      </c>
      <c r="F72" s="436">
        <v>19140</v>
      </c>
      <c r="G72" s="438" t="s">
        <v>304</v>
      </c>
      <c r="H72" s="439">
        <v>107085.39712142713</v>
      </c>
      <c r="I72" s="436">
        <v>7703.6953455571229</v>
      </c>
      <c r="J72" s="436">
        <v>11066.800808897875</v>
      </c>
      <c r="K72" s="436">
        <v>22776.6</v>
      </c>
      <c r="L72" s="442" t="s">
        <v>304</v>
      </c>
    </row>
    <row r="73" spans="1:12" x14ac:dyDescent="0.2">
      <c r="A73" s="241">
        <v>1054</v>
      </c>
      <c r="B73" s="244" t="s">
        <v>724</v>
      </c>
      <c r="C73" s="497">
        <v>100080</v>
      </c>
      <c r="D73" s="437">
        <v>7200</v>
      </c>
      <c r="E73" s="436">
        <v>11750</v>
      </c>
      <c r="F73" s="436">
        <v>19140</v>
      </c>
      <c r="G73" s="438" t="s">
        <v>304</v>
      </c>
      <c r="H73" s="439">
        <v>107085.39712142713</v>
      </c>
      <c r="I73" s="436">
        <v>7703.6953455571229</v>
      </c>
      <c r="J73" s="436">
        <v>13042.701198630137</v>
      </c>
      <c r="K73" s="436">
        <v>22776.6</v>
      </c>
      <c r="L73" s="438" t="s">
        <v>304</v>
      </c>
    </row>
    <row r="74" spans="1:12" x14ac:dyDescent="0.2">
      <c r="A74" s="241">
        <v>1525</v>
      </c>
      <c r="B74" s="244" t="s">
        <v>33</v>
      </c>
      <c r="C74" s="497">
        <v>88590</v>
      </c>
      <c r="D74" s="437">
        <v>7200</v>
      </c>
      <c r="E74" s="436">
        <v>9970</v>
      </c>
      <c r="F74" s="436">
        <v>19140</v>
      </c>
      <c r="G74" s="438" t="s">
        <v>304</v>
      </c>
      <c r="H74" s="439">
        <v>94791.198557196854</v>
      </c>
      <c r="I74" s="436">
        <v>7703.6953455571229</v>
      </c>
      <c r="J74" s="436">
        <v>11066.800808897875</v>
      </c>
      <c r="K74" s="436">
        <v>22776.6</v>
      </c>
      <c r="L74" s="438" t="s">
        <v>304</v>
      </c>
    </row>
    <row r="75" spans="1:12" x14ac:dyDescent="0.2">
      <c r="A75" s="241">
        <v>1470</v>
      </c>
      <c r="B75" s="244" t="s">
        <v>206</v>
      </c>
      <c r="C75" s="497">
        <v>79740</v>
      </c>
      <c r="D75" s="437">
        <v>7200</v>
      </c>
      <c r="E75" s="436">
        <v>16600</v>
      </c>
      <c r="F75" s="436">
        <v>30570</v>
      </c>
      <c r="G75" s="438" t="s">
        <v>304</v>
      </c>
      <c r="H75" s="439">
        <v>85322.104312428433</v>
      </c>
      <c r="I75" s="436">
        <v>7703.6953455571229</v>
      </c>
      <c r="J75" s="436">
        <v>18426.100667070954</v>
      </c>
      <c r="K75" s="436">
        <v>36378.604381015597</v>
      </c>
      <c r="L75" s="438" t="s">
        <v>304</v>
      </c>
    </row>
    <row r="76" spans="1:12" x14ac:dyDescent="0.2">
      <c r="A76" s="241">
        <v>1465</v>
      </c>
      <c r="B76" s="244" t="s">
        <v>330</v>
      </c>
      <c r="C76" s="497">
        <v>88590</v>
      </c>
      <c r="D76" s="437">
        <v>7200</v>
      </c>
      <c r="E76" s="436">
        <v>9970</v>
      </c>
      <c r="F76" s="436">
        <v>19140</v>
      </c>
      <c r="G76" s="438" t="s">
        <v>304</v>
      </c>
      <c r="H76" s="439">
        <v>94791.198557196854</v>
      </c>
      <c r="I76" s="436">
        <v>7703.6953455571229</v>
      </c>
      <c r="J76" s="436">
        <v>11066.800808897875</v>
      </c>
      <c r="K76" s="436">
        <v>22776.6</v>
      </c>
      <c r="L76" s="438" t="s">
        <v>304</v>
      </c>
    </row>
    <row r="77" spans="1:12" x14ac:dyDescent="0.2">
      <c r="A77" s="241">
        <v>1820</v>
      </c>
      <c r="B77" s="244" t="s">
        <v>202</v>
      </c>
      <c r="C77" s="497">
        <v>79740</v>
      </c>
      <c r="D77" s="437">
        <v>7200</v>
      </c>
      <c r="E77" s="436">
        <v>9970</v>
      </c>
      <c r="F77" s="436">
        <v>13720</v>
      </c>
      <c r="G77" s="438" t="s">
        <v>304</v>
      </c>
      <c r="H77" s="439">
        <v>85322.104312428433</v>
      </c>
      <c r="I77" s="436">
        <v>7703.6953455571229</v>
      </c>
      <c r="J77" s="436">
        <v>11066.800808897875</v>
      </c>
      <c r="K77" s="436">
        <v>16327.002958579882</v>
      </c>
      <c r="L77" s="438" t="s">
        <v>304</v>
      </c>
    </row>
    <row r="78" spans="1:12" x14ac:dyDescent="0.2">
      <c r="A78" s="241">
        <v>1140</v>
      </c>
      <c r="B78" s="244" t="s">
        <v>292</v>
      </c>
      <c r="C78" s="497">
        <v>88590</v>
      </c>
      <c r="D78" s="437">
        <v>7200</v>
      </c>
      <c r="E78" s="436">
        <v>9970</v>
      </c>
      <c r="F78" s="436">
        <v>13720</v>
      </c>
      <c r="G78" s="438" t="s">
        <v>304</v>
      </c>
      <c r="H78" s="439">
        <v>94791.198557196854</v>
      </c>
      <c r="I78" s="436">
        <v>7703.6953455571229</v>
      </c>
      <c r="J78" s="436">
        <v>11066.800808897875</v>
      </c>
      <c r="K78" s="436">
        <v>16327.002958579882</v>
      </c>
      <c r="L78" s="438" t="s">
        <v>304</v>
      </c>
    </row>
    <row r="79" spans="1:12" x14ac:dyDescent="0.2">
      <c r="A79" s="241">
        <v>1195</v>
      </c>
      <c r="B79" s="244" t="s">
        <v>293</v>
      </c>
      <c r="C79" s="497">
        <v>100080</v>
      </c>
      <c r="D79" s="437">
        <v>7200</v>
      </c>
      <c r="E79" s="436">
        <v>9970</v>
      </c>
      <c r="F79" s="436">
        <v>13720</v>
      </c>
      <c r="G79" s="438" t="s">
        <v>304</v>
      </c>
      <c r="H79" s="439">
        <v>107085.39712142713</v>
      </c>
      <c r="I79" s="436">
        <v>7703.6953455571229</v>
      </c>
      <c r="J79" s="436">
        <v>11066.800808897875</v>
      </c>
      <c r="K79" s="436">
        <v>16327.002958579882</v>
      </c>
      <c r="L79" s="438" t="s">
        <v>304</v>
      </c>
    </row>
    <row r="80" spans="1:12" x14ac:dyDescent="0.2">
      <c r="A80" s="241">
        <v>1170</v>
      </c>
      <c r="B80" s="244" t="s">
        <v>108</v>
      </c>
      <c r="C80" s="497">
        <v>79740</v>
      </c>
      <c r="D80" s="437">
        <v>7200</v>
      </c>
      <c r="E80" s="436">
        <v>9970</v>
      </c>
      <c r="F80" s="436">
        <v>13720</v>
      </c>
      <c r="G80" s="438" t="s">
        <v>304</v>
      </c>
      <c r="H80" s="439">
        <v>85322.104312428433</v>
      </c>
      <c r="I80" s="436">
        <v>7703.6953455571229</v>
      </c>
      <c r="J80" s="436">
        <v>11066.800808897875</v>
      </c>
      <c r="K80" s="436">
        <v>16327.002958579882</v>
      </c>
      <c r="L80" s="438" t="s">
        <v>304</v>
      </c>
    </row>
    <row r="81" spans="1:12" x14ac:dyDescent="0.2">
      <c r="A81" s="241">
        <v>1055</v>
      </c>
      <c r="B81" s="244" t="s">
        <v>725</v>
      </c>
      <c r="C81" s="497">
        <v>88590</v>
      </c>
      <c r="D81" s="437">
        <v>7200</v>
      </c>
      <c r="E81" s="436">
        <v>11750</v>
      </c>
      <c r="F81" s="436">
        <v>19140</v>
      </c>
      <c r="G81" s="438" t="s">
        <v>304</v>
      </c>
      <c r="H81" s="439">
        <v>94791.198557196854</v>
      </c>
      <c r="I81" s="436">
        <v>7703.6953455571229</v>
      </c>
      <c r="J81" s="436">
        <v>13042.701198630137</v>
      </c>
      <c r="K81" s="436">
        <v>22776.6</v>
      </c>
      <c r="L81" s="438" t="s">
        <v>304</v>
      </c>
    </row>
    <row r="82" spans="1:12" x14ac:dyDescent="0.2">
      <c r="A82" s="241">
        <v>1145</v>
      </c>
      <c r="B82" s="244" t="s">
        <v>447</v>
      </c>
      <c r="C82" s="497">
        <v>79740</v>
      </c>
      <c r="D82" s="437">
        <v>7200</v>
      </c>
      <c r="E82" s="436">
        <v>9970</v>
      </c>
      <c r="F82" s="436">
        <v>13720</v>
      </c>
      <c r="G82" s="438" t="s">
        <v>304</v>
      </c>
      <c r="H82" s="439">
        <v>85322.104312428433</v>
      </c>
      <c r="I82" s="436">
        <v>7703.6953455571229</v>
      </c>
      <c r="J82" s="436">
        <v>11066.800808897875</v>
      </c>
      <c r="K82" s="436">
        <v>16327.002958579882</v>
      </c>
      <c r="L82" s="438" t="s">
        <v>304</v>
      </c>
    </row>
    <row r="83" spans="1:12" x14ac:dyDescent="0.2">
      <c r="A83" s="241">
        <v>1190</v>
      </c>
      <c r="B83" s="244" t="s">
        <v>109</v>
      </c>
      <c r="C83" s="497">
        <v>100080</v>
      </c>
      <c r="D83" s="437">
        <v>7200</v>
      </c>
      <c r="E83" s="436">
        <v>9970</v>
      </c>
      <c r="F83" s="436">
        <v>13720</v>
      </c>
      <c r="G83" s="438" t="s">
        <v>304</v>
      </c>
      <c r="H83" s="439">
        <v>107085.39712142713</v>
      </c>
      <c r="I83" s="436">
        <v>7703.6953455571229</v>
      </c>
      <c r="J83" s="436">
        <v>11066.800808897875</v>
      </c>
      <c r="K83" s="436">
        <v>16327.002958579882</v>
      </c>
      <c r="L83" s="438" t="s">
        <v>304</v>
      </c>
    </row>
    <row r="84" spans="1:12" x14ac:dyDescent="0.2">
      <c r="A84" s="241">
        <v>1180</v>
      </c>
      <c r="B84" s="244" t="s">
        <v>311</v>
      </c>
      <c r="C84" s="497">
        <v>88590</v>
      </c>
      <c r="D84" s="437">
        <v>7200</v>
      </c>
      <c r="E84" s="436">
        <v>9970</v>
      </c>
      <c r="F84" s="436">
        <v>13720</v>
      </c>
      <c r="G84" s="438" t="s">
        <v>304</v>
      </c>
      <c r="H84" s="439">
        <v>94791.198557196854</v>
      </c>
      <c r="I84" s="436">
        <v>7703.6953455571229</v>
      </c>
      <c r="J84" s="436">
        <v>11066.800808897875</v>
      </c>
      <c r="K84" s="436">
        <v>16327.002958579882</v>
      </c>
      <c r="L84" s="438" t="s">
        <v>304</v>
      </c>
    </row>
    <row r="85" spans="1:12" x14ac:dyDescent="0.2">
      <c r="A85" s="241">
        <v>1760</v>
      </c>
      <c r="B85" s="244" t="s">
        <v>203</v>
      </c>
      <c r="C85" s="497">
        <v>79740</v>
      </c>
      <c r="D85" s="437">
        <v>7200</v>
      </c>
      <c r="E85" s="436">
        <v>9970</v>
      </c>
      <c r="F85" s="436">
        <v>24190</v>
      </c>
      <c r="G85" s="438" t="s">
        <v>304</v>
      </c>
      <c r="H85" s="439">
        <v>85322.104312428433</v>
      </c>
      <c r="I85" s="436">
        <v>7703.6953455571229</v>
      </c>
      <c r="J85" s="436">
        <v>11066.800808897875</v>
      </c>
      <c r="K85" s="436">
        <v>28786.50587248322</v>
      </c>
      <c r="L85" s="438" t="s">
        <v>304</v>
      </c>
    </row>
    <row r="86" spans="1:12" x14ac:dyDescent="0.2">
      <c r="A86" s="241">
        <v>1315</v>
      </c>
      <c r="B86" s="244" t="s">
        <v>312</v>
      </c>
      <c r="C86" s="497">
        <v>100080</v>
      </c>
      <c r="D86" s="437">
        <v>7200</v>
      </c>
      <c r="E86" s="436">
        <v>11750</v>
      </c>
      <c r="F86" s="436">
        <v>19140</v>
      </c>
      <c r="G86" s="438" t="s">
        <v>304</v>
      </c>
      <c r="H86" s="439">
        <v>107085.39712142713</v>
      </c>
      <c r="I86" s="436">
        <v>7703.6953455571229</v>
      </c>
      <c r="J86" s="436">
        <v>13042.701198630137</v>
      </c>
      <c r="K86" s="436">
        <v>22776.295707472174</v>
      </c>
      <c r="L86" s="438" t="s">
        <v>304</v>
      </c>
    </row>
    <row r="87" spans="1:12" x14ac:dyDescent="0.2">
      <c r="A87" s="241">
        <v>1290</v>
      </c>
      <c r="B87" s="244" t="s">
        <v>313</v>
      </c>
      <c r="C87" s="497">
        <v>67840</v>
      </c>
      <c r="D87" s="437">
        <v>7200</v>
      </c>
      <c r="E87" s="436">
        <v>9970</v>
      </c>
      <c r="F87" s="436">
        <v>13720</v>
      </c>
      <c r="G87" s="438" t="s">
        <v>304</v>
      </c>
      <c r="H87" s="439">
        <v>72589.205741626793</v>
      </c>
      <c r="I87" s="436">
        <v>7703.6953455571229</v>
      </c>
      <c r="J87" s="436">
        <v>11066.800808897875</v>
      </c>
      <c r="K87" s="436">
        <v>16327.002958579882</v>
      </c>
      <c r="L87" s="438" t="s">
        <v>304</v>
      </c>
    </row>
    <row r="88" spans="1:12" x14ac:dyDescent="0.2">
      <c r="A88" s="241">
        <v>1310</v>
      </c>
      <c r="B88" s="244" t="s">
        <v>314</v>
      </c>
      <c r="C88" s="497">
        <v>67840</v>
      </c>
      <c r="D88" s="437">
        <v>7200</v>
      </c>
      <c r="E88" s="436">
        <v>11750</v>
      </c>
      <c r="F88" s="436">
        <v>19140</v>
      </c>
      <c r="G88" s="438" t="s">
        <v>304</v>
      </c>
      <c r="H88" s="439">
        <v>72589.205741626793</v>
      </c>
      <c r="I88" s="436">
        <v>7703.6953455571229</v>
      </c>
      <c r="J88" s="436">
        <v>13042.701198630137</v>
      </c>
      <c r="K88" s="436">
        <v>22776.295707472174</v>
      </c>
      <c r="L88" s="438" t="s">
        <v>304</v>
      </c>
    </row>
    <row r="89" spans="1:12" x14ac:dyDescent="0.2">
      <c r="A89" s="241">
        <v>1740</v>
      </c>
      <c r="B89" s="244" t="s">
        <v>208</v>
      </c>
      <c r="C89" s="497">
        <v>67840</v>
      </c>
      <c r="D89" s="437">
        <v>7200</v>
      </c>
      <c r="E89" s="436">
        <v>9970</v>
      </c>
      <c r="F89" s="436">
        <v>13720</v>
      </c>
      <c r="G89" s="438" t="s">
        <v>304</v>
      </c>
      <c r="H89" s="439">
        <v>72589.205741626793</v>
      </c>
      <c r="I89" s="436">
        <v>7703.6953455571229</v>
      </c>
      <c r="J89" s="436">
        <v>11066.800808897875</v>
      </c>
      <c r="K89" s="436">
        <v>16327.002958579882</v>
      </c>
      <c r="L89" s="438" t="s">
        <v>304</v>
      </c>
    </row>
    <row r="90" spans="1:12" x14ac:dyDescent="0.2">
      <c r="A90" s="241">
        <v>1860</v>
      </c>
      <c r="B90" s="244" t="s">
        <v>315</v>
      </c>
      <c r="C90" s="497">
        <v>79740</v>
      </c>
      <c r="D90" s="437">
        <v>7200</v>
      </c>
      <c r="E90" s="436">
        <v>9970</v>
      </c>
      <c r="F90" s="436">
        <v>13720</v>
      </c>
      <c r="G90" s="438" t="s">
        <v>304</v>
      </c>
      <c r="H90" s="439">
        <v>85322.104312428433</v>
      </c>
      <c r="I90" s="436">
        <v>7703.6953455571229</v>
      </c>
      <c r="J90" s="436">
        <v>11066.800808897875</v>
      </c>
      <c r="K90" s="436">
        <v>16327.002958579882</v>
      </c>
      <c r="L90" s="438" t="s">
        <v>304</v>
      </c>
    </row>
    <row r="91" spans="1:12" x14ac:dyDescent="0.2">
      <c r="A91" s="241">
        <v>1155</v>
      </c>
      <c r="B91" s="244" t="s">
        <v>316</v>
      </c>
      <c r="C91" s="497">
        <v>111270</v>
      </c>
      <c r="D91" s="437">
        <v>7200</v>
      </c>
      <c r="E91" s="436">
        <v>9970</v>
      </c>
      <c r="F91" s="436">
        <v>13720</v>
      </c>
      <c r="G91" s="438" t="s">
        <v>304</v>
      </c>
      <c r="H91" s="439">
        <v>119058.59567873098</v>
      </c>
      <c r="I91" s="436">
        <v>7703.6953455571229</v>
      </c>
      <c r="J91" s="436">
        <v>11066.800808897875</v>
      </c>
      <c r="K91" s="436">
        <v>16327.002958579882</v>
      </c>
      <c r="L91" s="438" t="s">
        <v>304</v>
      </c>
    </row>
    <row r="92" spans="1:12" x14ac:dyDescent="0.2">
      <c r="A92" s="241">
        <v>1325</v>
      </c>
      <c r="B92" s="244" t="s">
        <v>80</v>
      </c>
      <c r="C92" s="497">
        <v>88590</v>
      </c>
      <c r="D92" s="437">
        <v>7200</v>
      </c>
      <c r="E92" s="436">
        <v>9970</v>
      </c>
      <c r="F92" s="436">
        <v>13720</v>
      </c>
      <c r="G92" s="438" t="s">
        <v>304</v>
      </c>
      <c r="H92" s="439">
        <v>94791.198557196854</v>
      </c>
      <c r="I92" s="436">
        <v>7703.6953455571229</v>
      </c>
      <c r="J92" s="436">
        <v>11066.800808897875</v>
      </c>
      <c r="K92" s="436">
        <v>16327.002958579882</v>
      </c>
      <c r="L92" s="438" t="s">
        <v>304</v>
      </c>
    </row>
    <row r="93" spans="1:12" x14ac:dyDescent="0.2">
      <c r="A93" s="241">
        <v>1335</v>
      </c>
      <c r="B93" s="244" t="s">
        <v>34</v>
      </c>
      <c r="C93" s="497">
        <v>88590</v>
      </c>
      <c r="D93" s="437">
        <v>7200</v>
      </c>
      <c r="E93" s="436">
        <v>9970</v>
      </c>
      <c r="F93" s="436">
        <v>13720</v>
      </c>
      <c r="G93" s="438" t="s">
        <v>304</v>
      </c>
      <c r="H93" s="439">
        <v>94791.198557196854</v>
      </c>
      <c r="I93" s="436">
        <v>7703.6953455571229</v>
      </c>
      <c r="J93" s="436">
        <v>11066.800808897875</v>
      </c>
      <c r="K93" s="436">
        <v>16327.002958579882</v>
      </c>
      <c r="L93" s="438" t="s">
        <v>304</v>
      </c>
    </row>
    <row r="94" spans="1:12" x14ac:dyDescent="0.2">
      <c r="A94" s="241">
        <v>39</v>
      </c>
      <c r="B94" s="244" t="s">
        <v>350</v>
      </c>
      <c r="C94" s="497">
        <v>79740</v>
      </c>
      <c r="D94" s="437">
        <v>7200</v>
      </c>
      <c r="E94" s="436">
        <v>9970</v>
      </c>
      <c r="F94" s="436">
        <v>13720</v>
      </c>
      <c r="G94" s="438" t="s">
        <v>304</v>
      </c>
      <c r="H94" s="439">
        <v>85322.104312428433</v>
      </c>
      <c r="I94" s="436">
        <v>7703.6953455571229</v>
      </c>
      <c r="J94" s="436">
        <v>11066.800808897875</v>
      </c>
      <c r="K94" s="436">
        <v>16327.002958579882</v>
      </c>
      <c r="L94" s="438" t="s">
        <v>304</v>
      </c>
    </row>
    <row r="95" spans="1:12" x14ac:dyDescent="0.2">
      <c r="A95" s="241">
        <v>1120</v>
      </c>
      <c r="B95" s="244" t="s">
        <v>317</v>
      </c>
      <c r="C95" s="497">
        <v>79740</v>
      </c>
      <c r="D95" s="437">
        <v>7200</v>
      </c>
      <c r="E95" s="436">
        <v>9970</v>
      </c>
      <c r="F95" s="436">
        <v>13720</v>
      </c>
      <c r="G95" s="438" t="s">
        <v>304</v>
      </c>
      <c r="H95" s="439">
        <v>85322.104312428433</v>
      </c>
      <c r="I95" s="436">
        <v>7703.6953455571229</v>
      </c>
      <c r="J95" s="436">
        <v>11066.800808897875</v>
      </c>
      <c r="K95" s="436">
        <v>16327.002958579882</v>
      </c>
      <c r="L95" s="438" t="s">
        <v>304</v>
      </c>
    </row>
    <row r="96" spans="1:12" x14ac:dyDescent="0.2">
      <c r="A96" s="241">
        <v>1125</v>
      </c>
      <c r="B96" s="244" t="s">
        <v>81</v>
      </c>
      <c r="C96" s="497">
        <v>88590</v>
      </c>
      <c r="D96" s="437">
        <v>7200</v>
      </c>
      <c r="E96" s="436">
        <v>9970</v>
      </c>
      <c r="F96" s="436">
        <v>13720</v>
      </c>
      <c r="G96" s="438" t="s">
        <v>304</v>
      </c>
      <c r="H96" s="439">
        <v>94791.198557196854</v>
      </c>
      <c r="I96" s="436">
        <v>7703.6953455571229</v>
      </c>
      <c r="J96" s="436">
        <v>11066.800808897875</v>
      </c>
      <c r="K96" s="436">
        <v>16327.002958579882</v>
      </c>
      <c r="L96" s="438" t="s">
        <v>304</v>
      </c>
    </row>
    <row r="97" spans="1:12" x14ac:dyDescent="0.2">
      <c r="A97" s="241">
        <v>1135</v>
      </c>
      <c r="B97" s="244" t="s">
        <v>742</v>
      </c>
      <c r="C97" s="497">
        <v>100080</v>
      </c>
      <c r="D97" s="437">
        <v>7200</v>
      </c>
      <c r="E97" s="436">
        <v>16600</v>
      </c>
      <c r="F97" s="436">
        <v>24190</v>
      </c>
      <c r="G97" s="438" t="s">
        <v>304</v>
      </c>
      <c r="H97" s="439">
        <v>107085.39712142713</v>
      </c>
      <c r="I97" s="436">
        <v>7703.6953455571229</v>
      </c>
      <c r="J97" s="436">
        <v>18426.100667070954</v>
      </c>
      <c r="K97" s="436">
        <v>28786.50587248322</v>
      </c>
      <c r="L97" s="438" t="s">
        <v>304</v>
      </c>
    </row>
    <row r="98" spans="1:12" x14ac:dyDescent="0.2">
      <c r="A98" s="241">
        <v>1870</v>
      </c>
      <c r="B98" s="244" t="s">
        <v>796</v>
      </c>
      <c r="C98" s="497">
        <v>79740</v>
      </c>
      <c r="D98" s="437">
        <v>7200</v>
      </c>
      <c r="E98" s="436">
        <v>9970</v>
      </c>
      <c r="F98" s="436">
        <v>13720</v>
      </c>
      <c r="G98" s="438" t="s">
        <v>304</v>
      </c>
      <c r="H98" s="439">
        <v>85322.104312428433</v>
      </c>
      <c r="I98" s="436">
        <v>7703.6953455571229</v>
      </c>
      <c r="J98" s="436">
        <v>11066.800808897875</v>
      </c>
      <c r="K98" s="436">
        <v>16327.002958579882</v>
      </c>
      <c r="L98" s="438" t="s">
        <v>304</v>
      </c>
    </row>
    <row r="99" spans="1:12" x14ac:dyDescent="0.2">
      <c r="A99" s="241">
        <v>1110</v>
      </c>
      <c r="B99" s="244" t="s">
        <v>82</v>
      </c>
      <c r="C99" s="497">
        <v>100080</v>
      </c>
      <c r="D99" s="437">
        <v>7200</v>
      </c>
      <c r="E99" s="436">
        <v>9970</v>
      </c>
      <c r="F99" s="436">
        <v>13720</v>
      </c>
      <c r="G99" s="438" t="s">
        <v>304</v>
      </c>
      <c r="H99" s="439">
        <v>107085.39712142713</v>
      </c>
      <c r="I99" s="436">
        <v>7703.6953455571229</v>
      </c>
      <c r="J99" s="436">
        <v>11066.800808897875</v>
      </c>
      <c r="K99" s="436">
        <v>16327.002958579882</v>
      </c>
      <c r="L99" s="438" t="s">
        <v>304</v>
      </c>
    </row>
    <row r="100" spans="1:12" x14ac:dyDescent="0.2">
      <c r="A100" s="241">
        <v>1130</v>
      </c>
      <c r="B100" s="244" t="s">
        <v>102</v>
      </c>
      <c r="C100" s="497">
        <v>100080</v>
      </c>
      <c r="D100" s="437">
        <v>7200</v>
      </c>
      <c r="E100" s="436">
        <v>9970</v>
      </c>
      <c r="F100" s="436">
        <v>13720</v>
      </c>
      <c r="G100" s="438" t="s">
        <v>304</v>
      </c>
      <c r="H100" s="439">
        <v>107085.39712142713</v>
      </c>
      <c r="I100" s="436">
        <v>7703.6953455571229</v>
      </c>
      <c r="J100" s="436">
        <v>11066.800808897875</v>
      </c>
      <c r="K100" s="436">
        <v>16327.002958579882</v>
      </c>
      <c r="L100" s="438" t="s">
        <v>304</v>
      </c>
    </row>
    <row r="101" spans="1:12" x14ac:dyDescent="0.2">
      <c r="A101" s="241">
        <v>1890</v>
      </c>
      <c r="B101" s="244" t="s">
        <v>35</v>
      </c>
      <c r="C101" s="497">
        <v>67840</v>
      </c>
      <c r="D101" s="437">
        <v>7200</v>
      </c>
      <c r="E101" s="436">
        <v>7910</v>
      </c>
      <c r="F101" s="436">
        <v>9520</v>
      </c>
      <c r="G101" s="438" t="s">
        <v>304</v>
      </c>
      <c r="H101" s="439">
        <v>72589.205741626793</v>
      </c>
      <c r="I101" s="436">
        <v>7703.6953455571229</v>
      </c>
      <c r="J101" s="436">
        <v>8701</v>
      </c>
      <c r="K101" s="436">
        <v>11328.597014925372</v>
      </c>
      <c r="L101" s="438" t="s">
        <v>304</v>
      </c>
    </row>
    <row r="102" spans="1:12" x14ac:dyDescent="0.2">
      <c r="A102" s="241">
        <v>1750</v>
      </c>
      <c r="B102" s="244" t="s">
        <v>398</v>
      </c>
      <c r="C102" s="497">
        <v>79740</v>
      </c>
      <c r="D102" s="437">
        <v>7200</v>
      </c>
      <c r="E102" s="436">
        <v>9970</v>
      </c>
      <c r="F102" s="436">
        <v>13720</v>
      </c>
      <c r="G102" s="438" t="s">
        <v>304</v>
      </c>
      <c r="H102" s="439">
        <v>85322.104312428433</v>
      </c>
      <c r="I102" s="436">
        <v>7703.6953455571229</v>
      </c>
      <c r="J102" s="436">
        <v>11066.800808897875</v>
      </c>
      <c r="K102" s="436">
        <v>16327.002958579882</v>
      </c>
      <c r="L102" s="438" t="s">
        <v>304</v>
      </c>
    </row>
    <row r="103" spans="1:12" x14ac:dyDescent="0.2">
      <c r="A103" s="241">
        <v>1300</v>
      </c>
      <c r="B103" s="244" t="s">
        <v>125</v>
      </c>
      <c r="C103" s="497">
        <v>88590</v>
      </c>
      <c r="D103" s="437">
        <v>7200</v>
      </c>
      <c r="E103" s="436">
        <v>9970</v>
      </c>
      <c r="F103" s="436">
        <v>13720</v>
      </c>
      <c r="G103" s="438" t="s">
        <v>304</v>
      </c>
      <c r="H103" s="439">
        <v>94791.198557196854</v>
      </c>
      <c r="I103" s="436">
        <v>7703.6953455571229</v>
      </c>
      <c r="J103" s="436">
        <v>11066.800808897875</v>
      </c>
      <c r="K103" s="436">
        <v>16327.002958579882</v>
      </c>
      <c r="L103" s="438" t="s">
        <v>304</v>
      </c>
    </row>
    <row r="104" spans="1:12" x14ac:dyDescent="0.2">
      <c r="A104" s="241">
        <v>1160</v>
      </c>
      <c r="B104" s="244" t="s">
        <v>103</v>
      </c>
      <c r="C104" s="497">
        <v>111270</v>
      </c>
      <c r="D104" s="437">
        <v>7200</v>
      </c>
      <c r="E104" s="436">
        <v>9970</v>
      </c>
      <c r="F104" s="436">
        <v>13720</v>
      </c>
      <c r="G104" s="438" t="s">
        <v>304</v>
      </c>
      <c r="H104" s="439">
        <v>119058.59567873098</v>
      </c>
      <c r="I104" s="436">
        <v>7703.6953455571229</v>
      </c>
      <c r="J104" s="436">
        <v>11066.800808897875</v>
      </c>
      <c r="K104" s="436">
        <v>16327.002958579882</v>
      </c>
      <c r="L104" s="438" t="s">
        <v>304</v>
      </c>
    </row>
    <row r="105" spans="1:12" x14ac:dyDescent="0.2">
      <c r="A105" s="241">
        <v>1280</v>
      </c>
      <c r="B105" s="244" t="s">
        <v>797</v>
      </c>
      <c r="C105" s="497">
        <v>67840</v>
      </c>
      <c r="D105" s="437">
        <v>7200</v>
      </c>
      <c r="E105" s="436">
        <v>9970</v>
      </c>
      <c r="F105" s="436">
        <v>13720</v>
      </c>
      <c r="G105" s="438" t="s">
        <v>304</v>
      </c>
      <c r="H105" s="439">
        <v>72589.205741626793</v>
      </c>
      <c r="I105" s="436">
        <v>7703.6953455571229</v>
      </c>
      <c r="J105" s="436">
        <v>11066.800808897875</v>
      </c>
      <c r="K105" s="436">
        <v>16327.002958579882</v>
      </c>
      <c r="L105" s="438" t="s">
        <v>304</v>
      </c>
    </row>
    <row r="106" spans="1:12" x14ac:dyDescent="0.2">
      <c r="A106" s="241">
        <v>1220</v>
      </c>
      <c r="B106" s="244" t="s">
        <v>29</v>
      </c>
      <c r="C106" s="497">
        <v>79740</v>
      </c>
      <c r="D106" s="437">
        <v>7200</v>
      </c>
      <c r="E106" s="436">
        <v>9970</v>
      </c>
      <c r="F106" s="436">
        <v>13720</v>
      </c>
      <c r="G106" s="438" t="s">
        <v>304</v>
      </c>
      <c r="H106" s="439">
        <v>85322.104312428433</v>
      </c>
      <c r="I106" s="436">
        <v>7703.6953455571229</v>
      </c>
      <c r="J106" s="436">
        <v>11066.800808897875</v>
      </c>
      <c r="K106" s="436">
        <v>16327.002958579882</v>
      </c>
      <c r="L106" s="438" t="s">
        <v>304</v>
      </c>
    </row>
    <row r="107" spans="1:12" x14ac:dyDescent="0.2">
      <c r="A107" s="241">
        <v>1205</v>
      </c>
      <c r="B107" s="244" t="s">
        <v>30</v>
      </c>
      <c r="C107" s="497">
        <v>79740</v>
      </c>
      <c r="D107" s="437">
        <v>7200</v>
      </c>
      <c r="E107" s="436">
        <v>9970</v>
      </c>
      <c r="F107" s="436">
        <v>13720</v>
      </c>
      <c r="G107" s="438" t="s">
        <v>304</v>
      </c>
      <c r="H107" s="439">
        <v>85322.104312428433</v>
      </c>
      <c r="I107" s="436">
        <v>7703.6953455571229</v>
      </c>
      <c r="J107" s="436">
        <v>11066.800808897875</v>
      </c>
      <c r="K107" s="436">
        <v>16327.002958579882</v>
      </c>
      <c r="L107" s="438" t="s">
        <v>304</v>
      </c>
    </row>
    <row r="108" spans="1:12" x14ac:dyDescent="0.2">
      <c r="A108" s="241">
        <v>1430</v>
      </c>
      <c r="B108" s="244" t="s">
        <v>31</v>
      </c>
      <c r="C108" s="497">
        <v>79740</v>
      </c>
      <c r="D108" s="437">
        <v>7200</v>
      </c>
      <c r="E108" s="436">
        <v>9970</v>
      </c>
      <c r="F108" s="436">
        <v>13720</v>
      </c>
      <c r="G108" s="438" t="s">
        <v>304</v>
      </c>
      <c r="H108" s="439">
        <v>85322.104312428433</v>
      </c>
      <c r="I108" s="436">
        <v>7703.6953455571229</v>
      </c>
      <c r="J108" s="436">
        <v>11066.800808897875</v>
      </c>
      <c r="K108" s="436">
        <v>16327.002958579882</v>
      </c>
      <c r="L108" s="438" t="s">
        <v>304</v>
      </c>
    </row>
    <row r="109" spans="1:12" x14ac:dyDescent="0.2">
      <c r="A109" s="241">
        <v>1210</v>
      </c>
      <c r="B109" s="244" t="s">
        <v>32</v>
      </c>
      <c r="C109" s="497">
        <v>79740</v>
      </c>
      <c r="D109" s="437">
        <v>7200</v>
      </c>
      <c r="E109" s="436">
        <v>9970</v>
      </c>
      <c r="F109" s="436">
        <v>13720</v>
      </c>
      <c r="G109" s="438" t="s">
        <v>304</v>
      </c>
      <c r="H109" s="439">
        <v>85322.104312428433</v>
      </c>
      <c r="I109" s="436">
        <v>7703.6953455571229</v>
      </c>
      <c r="J109" s="436">
        <v>11066.800808897875</v>
      </c>
      <c r="K109" s="436">
        <v>16327.002958579882</v>
      </c>
      <c r="L109" s="438" t="s">
        <v>304</v>
      </c>
    </row>
    <row r="110" spans="1:12" x14ac:dyDescent="0.2">
      <c r="A110" s="241">
        <v>1455</v>
      </c>
      <c r="B110" s="244" t="s">
        <v>440</v>
      </c>
      <c r="C110" s="497">
        <v>79740</v>
      </c>
      <c r="D110" s="437">
        <v>7200</v>
      </c>
      <c r="E110" s="436">
        <v>9970</v>
      </c>
      <c r="F110" s="436">
        <v>13720</v>
      </c>
      <c r="G110" s="438" t="s">
        <v>304</v>
      </c>
      <c r="H110" s="439">
        <v>85322.104312428433</v>
      </c>
      <c r="I110" s="436">
        <v>7703.6953455571229</v>
      </c>
      <c r="J110" s="436">
        <v>11066.800808897875</v>
      </c>
      <c r="K110" s="436">
        <v>16327.002958579882</v>
      </c>
      <c r="L110" s="438" t="s">
        <v>304</v>
      </c>
    </row>
    <row r="111" spans="1:12" x14ac:dyDescent="0.2">
      <c r="A111" s="241">
        <v>1355</v>
      </c>
      <c r="B111" s="244" t="s">
        <v>442</v>
      </c>
      <c r="C111" s="497">
        <v>79740</v>
      </c>
      <c r="D111" s="437">
        <v>7200</v>
      </c>
      <c r="E111" s="436">
        <v>9970</v>
      </c>
      <c r="F111" s="436">
        <v>13720</v>
      </c>
      <c r="G111" s="438" t="s">
        <v>304</v>
      </c>
      <c r="H111" s="439">
        <v>85322.104312428433</v>
      </c>
      <c r="I111" s="436">
        <v>7703.6953455571229</v>
      </c>
      <c r="J111" s="436">
        <v>11066.800808897875</v>
      </c>
      <c r="K111" s="436">
        <v>16327.002958579882</v>
      </c>
      <c r="L111" s="438" t="s">
        <v>304</v>
      </c>
    </row>
    <row r="112" spans="1:12" x14ac:dyDescent="0.2">
      <c r="A112" s="241">
        <v>1485</v>
      </c>
      <c r="B112" s="244" t="s">
        <v>444</v>
      </c>
      <c r="C112" s="497">
        <v>79740</v>
      </c>
      <c r="D112" s="437">
        <v>7200</v>
      </c>
      <c r="E112" s="436">
        <v>9970</v>
      </c>
      <c r="F112" s="436">
        <v>13720</v>
      </c>
      <c r="G112" s="438" t="s">
        <v>304</v>
      </c>
      <c r="H112" s="439">
        <v>85322.104312428433</v>
      </c>
      <c r="I112" s="436">
        <v>7703.6953455571229</v>
      </c>
      <c r="J112" s="436">
        <v>11066.800808897875</v>
      </c>
      <c r="K112" s="436">
        <v>16327.002958579882</v>
      </c>
      <c r="L112" s="438" t="s">
        <v>304</v>
      </c>
    </row>
    <row r="113" spans="1:12" x14ac:dyDescent="0.2">
      <c r="A113" s="241">
        <v>1475</v>
      </c>
      <c r="B113" s="244" t="s">
        <v>445</v>
      </c>
      <c r="C113" s="497">
        <v>79740</v>
      </c>
      <c r="D113" s="437">
        <v>7200</v>
      </c>
      <c r="E113" s="436">
        <v>9970</v>
      </c>
      <c r="F113" s="436">
        <v>13720</v>
      </c>
      <c r="G113" s="438" t="s">
        <v>304</v>
      </c>
      <c r="H113" s="439">
        <v>85322.104312428433</v>
      </c>
      <c r="I113" s="436">
        <v>7703.6953455571229</v>
      </c>
      <c r="J113" s="436">
        <v>11066.800808897875</v>
      </c>
      <c r="K113" s="436">
        <v>16327.002958579882</v>
      </c>
      <c r="L113" s="438" t="s">
        <v>304</v>
      </c>
    </row>
    <row r="114" spans="1:12" x14ac:dyDescent="0.2">
      <c r="A114" s="241">
        <v>1056</v>
      </c>
      <c r="B114" s="244" t="s">
        <v>726</v>
      </c>
      <c r="C114" s="497">
        <v>88590</v>
      </c>
      <c r="D114" s="437">
        <v>7200</v>
      </c>
      <c r="E114" s="436">
        <v>11750</v>
      </c>
      <c r="F114" s="436">
        <v>13720</v>
      </c>
      <c r="G114" s="438" t="s">
        <v>304</v>
      </c>
      <c r="H114" s="439">
        <v>94791.198557196854</v>
      </c>
      <c r="I114" s="436">
        <v>7703.6953455571229</v>
      </c>
      <c r="J114" s="436">
        <v>13042.701198630137</v>
      </c>
      <c r="K114" s="436">
        <v>16327.002958579882</v>
      </c>
      <c r="L114" s="438" t="s">
        <v>304</v>
      </c>
    </row>
    <row r="115" spans="1:12" x14ac:dyDescent="0.2">
      <c r="A115" s="241">
        <v>1885</v>
      </c>
      <c r="B115" s="244" t="s">
        <v>104</v>
      </c>
      <c r="C115" s="497">
        <v>88590</v>
      </c>
      <c r="D115" s="437">
        <v>7200</v>
      </c>
      <c r="E115" s="436">
        <v>9970</v>
      </c>
      <c r="F115" s="436">
        <v>13720</v>
      </c>
      <c r="G115" s="438" t="s">
        <v>304</v>
      </c>
      <c r="H115" s="439">
        <v>94791.198557196854</v>
      </c>
      <c r="I115" s="436">
        <v>7703.6953455571229</v>
      </c>
      <c r="J115" s="436">
        <v>11066.800808897875</v>
      </c>
      <c r="K115" s="436">
        <v>16327.002958579882</v>
      </c>
      <c r="L115" s="438" t="s">
        <v>304</v>
      </c>
    </row>
    <row r="116" spans="1:12" x14ac:dyDescent="0.2">
      <c r="A116" s="241">
        <v>382</v>
      </c>
      <c r="B116" s="244" t="s">
        <v>798</v>
      </c>
      <c r="C116" s="498" t="s">
        <v>304</v>
      </c>
      <c r="D116" s="438" t="s">
        <v>304</v>
      </c>
      <c r="E116" s="443" t="s">
        <v>304</v>
      </c>
      <c r="F116" s="443" t="s">
        <v>304</v>
      </c>
      <c r="G116" s="438" t="s">
        <v>304</v>
      </c>
      <c r="H116" s="498" t="s">
        <v>304</v>
      </c>
      <c r="I116" s="438" t="s">
        <v>304</v>
      </c>
      <c r="J116" s="443" t="s">
        <v>304</v>
      </c>
      <c r="K116" s="443" t="s">
        <v>304</v>
      </c>
      <c r="L116" s="438" t="s">
        <v>304</v>
      </c>
    </row>
    <row r="117" spans="1:12" x14ac:dyDescent="0.2">
      <c r="A117" s="241">
        <v>390</v>
      </c>
      <c r="B117" s="244" t="s">
        <v>743</v>
      </c>
      <c r="C117" s="497">
        <v>88590</v>
      </c>
      <c r="D117" s="437">
        <v>7200</v>
      </c>
      <c r="E117" s="436">
        <v>9970</v>
      </c>
      <c r="F117" s="436">
        <v>13720</v>
      </c>
      <c r="G117" s="438" t="s">
        <v>304</v>
      </c>
      <c r="H117" s="439">
        <v>94791.198557196854</v>
      </c>
      <c r="I117" s="436">
        <v>7703.6953455571229</v>
      </c>
      <c r="J117" s="436">
        <v>11066.800808897875</v>
      </c>
      <c r="K117" s="436">
        <v>16327.002958579882</v>
      </c>
      <c r="L117" s="438" t="s">
        <v>304</v>
      </c>
    </row>
    <row r="118" spans="1:12" x14ac:dyDescent="0.2">
      <c r="A118" s="241">
        <v>389</v>
      </c>
      <c r="B118" s="244" t="s">
        <v>744</v>
      </c>
      <c r="C118" s="497">
        <v>88590</v>
      </c>
      <c r="D118" s="437">
        <v>7200</v>
      </c>
      <c r="E118" s="436">
        <v>9970</v>
      </c>
      <c r="F118" s="436">
        <v>13720</v>
      </c>
      <c r="G118" s="438" t="s">
        <v>304</v>
      </c>
      <c r="H118" s="439">
        <v>94791.198557196854</v>
      </c>
      <c r="I118" s="436">
        <v>7703.6953455571229</v>
      </c>
      <c r="J118" s="436">
        <v>11066.800808897875</v>
      </c>
      <c r="K118" s="436">
        <v>16327.002958579882</v>
      </c>
      <c r="L118" s="438" t="s">
        <v>304</v>
      </c>
    </row>
    <row r="119" spans="1:12" x14ac:dyDescent="0.2">
      <c r="A119" s="241">
        <v>388</v>
      </c>
      <c r="B119" s="244" t="s">
        <v>799</v>
      </c>
      <c r="C119" s="497">
        <v>159990</v>
      </c>
      <c r="D119" s="437">
        <v>7200</v>
      </c>
      <c r="E119" s="436">
        <v>9970</v>
      </c>
      <c r="F119" s="436">
        <v>13720</v>
      </c>
      <c r="G119" s="438" t="s">
        <v>304</v>
      </c>
      <c r="H119" s="439">
        <v>171189.60433707439</v>
      </c>
      <c r="I119" s="436">
        <v>7703.6953455571229</v>
      </c>
      <c r="J119" s="436">
        <v>11066.800808897875</v>
      </c>
      <c r="K119" s="436">
        <v>16327.002958579882</v>
      </c>
      <c r="L119" s="438" t="s">
        <v>304</v>
      </c>
    </row>
    <row r="120" spans="1:12" x14ac:dyDescent="0.2">
      <c r="A120" s="241">
        <v>94</v>
      </c>
      <c r="B120" s="244" t="s">
        <v>507</v>
      </c>
      <c r="C120" s="497">
        <v>100080</v>
      </c>
      <c r="D120" s="437">
        <v>7200</v>
      </c>
      <c r="E120" s="436">
        <v>9970</v>
      </c>
      <c r="F120" s="436">
        <v>13720</v>
      </c>
      <c r="G120" s="438" t="s">
        <v>304</v>
      </c>
      <c r="H120" s="439">
        <v>107085.39712142713</v>
      </c>
      <c r="I120" s="436">
        <v>7703.6953455571229</v>
      </c>
      <c r="J120" s="436">
        <v>11066.800808897875</v>
      </c>
      <c r="K120" s="436">
        <v>16327.002958579882</v>
      </c>
      <c r="L120" s="438" t="s">
        <v>304</v>
      </c>
    </row>
    <row r="121" spans="1:12" x14ac:dyDescent="0.2">
      <c r="A121" s="241">
        <v>1058</v>
      </c>
      <c r="B121" s="244" t="s">
        <v>727</v>
      </c>
      <c r="C121" s="497">
        <v>119510</v>
      </c>
      <c r="D121" s="437">
        <v>7200</v>
      </c>
      <c r="E121" s="436">
        <v>11750</v>
      </c>
      <c r="F121" s="436">
        <v>13720</v>
      </c>
      <c r="G121" s="438" t="s">
        <v>304</v>
      </c>
      <c r="H121" s="439">
        <v>127876.00432900432</v>
      </c>
      <c r="I121" s="436">
        <v>7703.6953455571229</v>
      </c>
      <c r="J121" s="436">
        <v>13042.701198630137</v>
      </c>
      <c r="K121" s="436">
        <v>16327.002958579882</v>
      </c>
      <c r="L121" s="438" t="s">
        <v>304</v>
      </c>
    </row>
    <row r="122" spans="1:12" x14ac:dyDescent="0.2">
      <c r="A122" s="453">
        <v>391</v>
      </c>
      <c r="B122" s="244" t="s">
        <v>915</v>
      </c>
      <c r="C122" s="497">
        <v>88590</v>
      </c>
      <c r="D122" s="437">
        <v>7200</v>
      </c>
      <c r="E122" s="436">
        <v>9970</v>
      </c>
      <c r="F122" s="436">
        <v>13720</v>
      </c>
      <c r="G122" s="501" t="s">
        <v>304</v>
      </c>
      <c r="H122" s="439">
        <v>94791.198557196854</v>
      </c>
      <c r="I122" s="436">
        <v>7703.6953455571229</v>
      </c>
      <c r="J122" s="436">
        <v>11066.800808897875</v>
      </c>
      <c r="K122" s="436">
        <v>16327.002958579882</v>
      </c>
      <c r="L122" s="501" t="s">
        <v>304</v>
      </c>
    </row>
    <row r="123" spans="1:12" x14ac:dyDescent="0.2">
      <c r="A123" s="499">
        <v>392</v>
      </c>
      <c r="B123" s="244" t="s">
        <v>916</v>
      </c>
      <c r="C123" s="497">
        <v>111270</v>
      </c>
      <c r="D123" s="437">
        <v>7200</v>
      </c>
      <c r="E123" s="436">
        <v>9970</v>
      </c>
      <c r="F123" s="436">
        <v>13720</v>
      </c>
      <c r="G123" s="501" t="s">
        <v>304</v>
      </c>
      <c r="H123" s="439">
        <v>119058.59567873098</v>
      </c>
      <c r="I123" s="436">
        <v>7703.6953455571229</v>
      </c>
      <c r="J123" s="436">
        <v>11066.800808897875</v>
      </c>
      <c r="K123" s="436">
        <v>16327.002958579882</v>
      </c>
      <c r="L123" s="501" t="s">
        <v>304</v>
      </c>
    </row>
    <row r="124" spans="1:12" x14ac:dyDescent="0.2">
      <c r="A124" s="453">
        <v>393</v>
      </c>
      <c r="B124" s="244" t="s">
        <v>917</v>
      </c>
      <c r="C124" s="497">
        <v>145140</v>
      </c>
      <c r="D124" s="437">
        <v>7200</v>
      </c>
      <c r="E124" s="436">
        <v>9970</v>
      </c>
      <c r="F124" s="436">
        <v>13720</v>
      </c>
      <c r="G124" s="501" t="s">
        <v>304</v>
      </c>
      <c r="H124" s="439">
        <v>155299.90144684419</v>
      </c>
      <c r="I124" s="436">
        <v>7703.6953455571229</v>
      </c>
      <c r="J124" s="436">
        <v>11066.800808897875</v>
      </c>
      <c r="K124" s="436">
        <v>16327.002958579882</v>
      </c>
      <c r="L124" s="501" t="s">
        <v>304</v>
      </c>
    </row>
    <row r="125" spans="1:12" x14ac:dyDescent="0.2">
      <c r="A125" s="453">
        <v>393</v>
      </c>
      <c r="B125" s="454" t="s">
        <v>745</v>
      </c>
      <c r="C125" s="497">
        <v>145140</v>
      </c>
      <c r="D125" s="437">
        <v>7200</v>
      </c>
      <c r="E125" s="436">
        <v>9970</v>
      </c>
      <c r="F125" s="436">
        <v>13720</v>
      </c>
      <c r="G125" s="501" t="s">
        <v>304</v>
      </c>
      <c r="H125" s="439">
        <v>155299.90144684419</v>
      </c>
      <c r="I125" s="436">
        <v>7703.6953455571229</v>
      </c>
      <c r="J125" s="436">
        <v>11066.800808897875</v>
      </c>
      <c r="K125" s="436">
        <v>16327.002958579882</v>
      </c>
      <c r="L125" s="501" t="s">
        <v>304</v>
      </c>
    </row>
    <row r="126" spans="1:12" x14ac:dyDescent="0.2">
      <c r="A126" s="453">
        <v>391</v>
      </c>
      <c r="B126" s="454" t="s">
        <v>859</v>
      </c>
      <c r="C126" s="497">
        <v>88590</v>
      </c>
      <c r="D126" s="437">
        <v>7200</v>
      </c>
      <c r="E126" s="436">
        <v>9970</v>
      </c>
      <c r="F126" s="436">
        <v>13720</v>
      </c>
      <c r="G126" s="501" t="s">
        <v>304</v>
      </c>
      <c r="H126" s="439">
        <v>94791.198557196854</v>
      </c>
      <c r="I126" s="436">
        <v>7703.6953455571229</v>
      </c>
      <c r="J126" s="436">
        <v>11066.800808897875</v>
      </c>
      <c r="K126" s="436">
        <v>16327.002958579882</v>
      </c>
      <c r="L126" s="501" t="s">
        <v>304</v>
      </c>
    </row>
    <row r="127" spans="1:12" x14ac:dyDescent="0.2">
      <c r="A127" s="241">
        <v>1565</v>
      </c>
      <c r="B127" s="244" t="s">
        <v>347</v>
      </c>
      <c r="C127" s="497">
        <v>100080</v>
      </c>
      <c r="D127" s="437">
        <v>7200</v>
      </c>
      <c r="E127" s="436">
        <v>9970</v>
      </c>
      <c r="F127" s="436">
        <v>13720</v>
      </c>
      <c r="G127" s="438" t="s">
        <v>304</v>
      </c>
      <c r="H127" s="439">
        <v>107085.39712142713</v>
      </c>
      <c r="I127" s="436">
        <v>7703.6953455571229</v>
      </c>
      <c r="J127" s="436">
        <v>11066.800808897875</v>
      </c>
      <c r="K127" s="436">
        <v>16327.002958579882</v>
      </c>
      <c r="L127" s="438" t="s">
        <v>304</v>
      </c>
    </row>
    <row r="128" spans="1:12" x14ac:dyDescent="0.2">
      <c r="A128" s="241">
        <v>1254</v>
      </c>
      <c r="B128" s="244" t="s">
        <v>458</v>
      </c>
      <c r="C128" s="497">
        <v>159990</v>
      </c>
      <c r="D128" s="437">
        <v>7200</v>
      </c>
      <c r="E128" s="436">
        <v>9970</v>
      </c>
      <c r="F128" s="436">
        <v>13720</v>
      </c>
      <c r="G128" s="438" t="s">
        <v>304</v>
      </c>
      <c r="H128" s="439">
        <v>171189.60433707439</v>
      </c>
      <c r="I128" s="436">
        <v>7703.6953455571229</v>
      </c>
      <c r="J128" s="436">
        <v>11066.800808897875</v>
      </c>
      <c r="K128" s="436">
        <v>16327.002958579882</v>
      </c>
      <c r="L128" s="438" t="s">
        <v>304</v>
      </c>
    </row>
    <row r="129" spans="1:12" x14ac:dyDescent="0.2">
      <c r="A129" s="241">
        <v>1255</v>
      </c>
      <c r="B129" s="244" t="s">
        <v>274</v>
      </c>
      <c r="C129" s="497">
        <v>88590</v>
      </c>
      <c r="D129" s="437">
        <v>7200</v>
      </c>
      <c r="E129" s="436">
        <v>9970</v>
      </c>
      <c r="F129" s="436">
        <v>13720</v>
      </c>
      <c r="G129" s="438" t="s">
        <v>304</v>
      </c>
      <c r="H129" s="439">
        <v>94791.198557196854</v>
      </c>
      <c r="I129" s="436">
        <v>7703.6953455571229</v>
      </c>
      <c r="J129" s="436">
        <v>11066.800808897875</v>
      </c>
      <c r="K129" s="436">
        <v>16327.002958579882</v>
      </c>
      <c r="L129" s="438" t="s">
        <v>304</v>
      </c>
    </row>
    <row r="130" spans="1:12" x14ac:dyDescent="0.2">
      <c r="A130" s="241">
        <v>1224</v>
      </c>
      <c r="B130" s="244" t="s">
        <v>746</v>
      </c>
      <c r="C130" s="497">
        <v>159990</v>
      </c>
      <c r="D130" s="437">
        <v>7200</v>
      </c>
      <c r="E130" s="436">
        <v>9970</v>
      </c>
      <c r="F130" s="436">
        <v>13720</v>
      </c>
      <c r="G130" s="438" t="s">
        <v>304</v>
      </c>
      <c r="H130" s="439">
        <v>171189.60433707439</v>
      </c>
      <c r="I130" s="436">
        <v>7703.6953455571229</v>
      </c>
      <c r="J130" s="436">
        <v>11066.800808897875</v>
      </c>
      <c r="K130" s="436">
        <v>16327.002958579882</v>
      </c>
      <c r="L130" s="438" t="s">
        <v>304</v>
      </c>
    </row>
    <row r="131" spans="1:12" x14ac:dyDescent="0.2">
      <c r="A131" s="241">
        <v>1225</v>
      </c>
      <c r="B131" s="244" t="s">
        <v>747</v>
      </c>
      <c r="C131" s="497">
        <v>88590</v>
      </c>
      <c r="D131" s="437">
        <v>7200</v>
      </c>
      <c r="E131" s="436">
        <v>9970</v>
      </c>
      <c r="F131" s="436">
        <v>13720</v>
      </c>
      <c r="G131" s="438" t="s">
        <v>304</v>
      </c>
      <c r="H131" s="439">
        <v>94791.198557196854</v>
      </c>
      <c r="I131" s="436">
        <v>7703.6953455571229</v>
      </c>
      <c r="J131" s="436">
        <v>11066.800808897875</v>
      </c>
      <c r="K131" s="436">
        <v>16327.002958579882</v>
      </c>
      <c r="L131" s="438" t="s">
        <v>304</v>
      </c>
    </row>
    <row r="132" spans="1:12" x14ac:dyDescent="0.2">
      <c r="A132" s="241">
        <v>1265</v>
      </c>
      <c r="B132" s="244" t="s">
        <v>189</v>
      </c>
      <c r="C132" s="497">
        <v>88590</v>
      </c>
      <c r="D132" s="437">
        <v>7200</v>
      </c>
      <c r="E132" s="436">
        <v>9970</v>
      </c>
      <c r="F132" s="436">
        <v>13720</v>
      </c>
      <c r="G132" s="438" t="s">
        <v>304</v>
      </c>
      <c r="H132" s="439">
        <v>94791.198557196854</v>
      </c>
      <c r="I132" s="436">
        <v>7703.6953455571229</v>
      </c>
      <c r="J132" s="436">
        <v>11066.800808897875</v>
      </c>
      <c r="K132" s="436">
        <v>16327.002958579882</v>
      </c>
      <c r="L132" s="438" t="s">
        <v>304</v>
      </c>
    </row>
    <row r="133" spans="1:12" x14ac:dyDescent="0.2">
      <c r="A133" s="241">
        <v>1570</v>
      </c>
      <c r="B133" s="242" t="s">
        <v>860</v>
      </c>
      <c r="C133" s="497">
        <v>119510</v>
      </c>
      <c r="D133" s="437">
        <v>7200</v>
      </c>
      <c r="E133" s="436">
        <v>9970</v>
      </c>
      <c r="F133" s="436">
        <v>13720</v>
      </c>
      <c r="G133" s="438" t="s">
        <v>304</v>
      </c>
      <c r="H133" s="439">
        <v>127876.00432900432</v>
      </c>
      <c r="I133" s="436">
        <v>7703.6953455571229</v>
      </c>
      <c r="J133" s="436">
        <v>11066.800808897875</v>
      </c>
      <c r="K133" s="436">
        <v>16327.002958579882</v>
      </c>
      <c r="L133" s="438" t="s">
        <v>304</v>
      </c>
    </row>
    <row r="134" spans="1:12" x14ac:dyDescent="0.2">
      <c r="A134" s="241">
        <v>1571</v>
      </c>
      <c r="B134" s="242" t="s">
        <v>348</v>
      </c>
      <c r="C134" s="497">
        <v>159990</v>
      </c>
      <c r="D134" s="437">
        <v>7200</v>
      </c>
      <c r="E134" s="436">
        <v>9970</v>
      </c>
      <c r="F134" s="436">
        <v>13720</v>
      </c>
      <c r="G134" s="438" t="s">
        <v>304</v>
      </c>
      <c r="H134" s="439">
        <v>171189.60433707439</v>
      </c>
      <c r="I134" s="436">
        <v>7703.6953455571229</v>
      </c>
      <c r="J134" s="436">
        <v>11066.800808897875</v>
      </c>
      <c r="K134" s="436">
        <v>16327.002958579882</v>
      </c>
      <c r="L134" s="438" t="s">
        <v>304</v>
      </c>
    </row>
    <row r="135" spans="1:12" x14ac:dyDescent="0.2">
      <c r="A135" s="241">
        <v>1535</v>
      </c>
      <c r="B135" s="242" t="s">
        <v>275</v>
      </c>
      <c r="C135" s="497">
        <v>100080</v>
      </c>
      <c r="D135" s="437">
        <v>7200</v>
      </c>
      <c r="E135" s="436">
        <v>9970</v>
      </c>
      <c r="F135" s="436">
        <v>13720</v>
      </c>
      <c r="G135" s="438" t="s">
        <v>304</v>
      </c>
      <c r="H135" s="439">
        <v>107085.39712142713</v>
      </c>
      <c r="I135" s="436">
        <v>7703.6953455571229</v>
      </c>
      <c r="J135" s="436">
        <v>11066.800808897875</v>
      </c>
      <c r="K135" s="436">
        <v>16327.002958579882</v>
      </c>
      <c r="L135" s="438" t="s">
        <v>304</v>
      </c>
    </row>
    <row r="136" spans="1:12" x14ac:dyDescent="0.2">
      <c r="A136" s="241">
        <v>395</v>
      </c>
      <c r="B136" s="242" t="s">
        <v>800</v>
      </c>
      <c r="C136" s="497">
        <v>88590</v>
      </c>
      <c r="D136" s="437">
        <v>7200</v>
      </c>
      <c r="E136" s="436">
        <v>9970</v>
      </c>
      <c r="F136" s="436">
        <v>13720</v>
      </c>
      <c r="G136" s="438" t="s">
        <v>304</v>
      </c>
      <c r="H136" s="439">
        <v>94791.198557196854</v>
      </c>
      <c r="I136" s="436">
        <v>7703.6953455571229</v>
      </c>
      <c r="J136" s="436">
        <v>11066.800808897875</v>
      </c>
      <c r="K136" s="436">
        <v>16327.002958579882</v>
      </c>
      <c r="L136" s="438" t="s">
        <v>304</v>
      </c>
    </row>
    <row r="137" spans="1:12" x14ac:dyDescent="0.2">
      <c r="A137" s="241">
        <v>394</v>
      </c>
      <c r="B137" s="242" t="s">
        <v>801</v>
      </c>
      <c r="C137" s="497">
        <v>159990</v>
      </c>
      <c r="D137" s="437">
        <v>7200</v>
      </c>
      <c r="E137" s="436">
        <v>9970</v>
      </c>
      <c r="F137" s="436">
        <v>13720</v>
      </c>
      <c r="G137" s="438" t="s">
        <v>304</v>
      </c>
      <c r="H137" s="439">
        <v>171189.60433707439</v>
      </c>
      <c r="I137" s="436">
        <v>7703.6953455571229</v>
      </c>
      <c r="J137" s="436">
        <v>11066.800808897875</v>
      </c>
      <c r="K137" s="436">
        <v>16327.002958579882</v>
      </c>
      <c r="L137" s="438" t="s">
        <v>304</v>
      </c>
    </row>
    <row r="138" spans="1:12" x14ac:dyDescent="0.2">
      <c r="A138" s="241">
        <v>1559</v>
      </c>
      <c r="B138" s="242" t="s">
        <v>802</v>
      </c>
      <c r="C138" s="497">
        <v>159990</v>
      </c>
      <c r="D138" s="437">
        <v>7200</v>
      </c>
      <c r="E138" s="436">
        <v>9970</v>
      </c>
      <c r="F138" s="436">
        <v>13720</v>
      </c>
      <c r="G138" s="501" t="s">
        <v>304</v>
      </c>
      <c r="H138" s="439">
        <v>171189.60433707439</v>
      </c>
      <c r="I138" s="436">
        <v>7703.6953455571229</v>
      </c>
      <c r="J138" s="436">
        <v>11066.800808897875</v>
      </c>
      <c r="K138" s="436">
        <v>16327.002958579882</v>
      </c>
      <c r="L138" s="501" t="s">
        <v>304</v>
      </c>
    </row>
    <row r="139" spans="1:12" x14ac:dyDescent="0.2">
      <c r="A139" s="241">
        <v>1560</v>
      </c>
      <c r="B139" s="242" t="s">
        <v>803</v>
      </c>
      <c r="C139" s="497">
        <v>88590</v>
      </c>
      <c r="D139" s="437">
        <v>7200</v>
      </c>
      <c r="E139" s="436">
        <v>9970</v>
      </c>
      <c r="F139" s="436">
        <v>13720</v>
      </c>
      <c r="G139" s="501" t="s">
        <v>304</v>
      </c>
      <c r="H139" s="439">
        <v>94791.198557196854</v>
      </c>
      <c r="I139" s="436">
        <v>7703.6953455571229</v>
      </c>
      <c r="J139" s="436">
        <v>11066.800808897875</v>
      </c>
      <c r="K139" s="436">
        <v>16327.002958579882</v>
      </c>
      <c r="L139" s="501" t="s">
        <v>304</v>
      </c>
    </row>
    <row r="140" spans="1:12" x14ac:dyDescent="0.2">
      <c r="A140" s="241">
        <v>1546</v>
      </c>
      <c r="B140" s="242" t="s">
        <v>804</v>
      </c>
      <c r="C140" s="436">
        <v>145140</v>
      </c>
      <c r="D140" s="437">
        <v>7200</v>
      </c>
      <c r="E140" s="436">
        <v>9970</v>
      </c>
      <c r="F140" s="436">
        <v>13720</v>
      </c>
      <c r="G140" s="438" t="s">
        <v>304</v>
      </c>
      <c r="H140" s="439">
        <v>155299.80000000002</v>
      </c>
      <c r="I140" s="436">
        <v>7704</v>
      </c>
      <c r="J140" s="436">
        <v>11066.699999999999</v>
      </c>
      <c r="K140" s="436">
        <v>16326.8</v>
      </c>
      <c r="L140" s="438" t="s">
        <v>304</v>
      </c>
    </row>
    <row r="141" spans="1:12" x14ac:dyDescent="0.2">
      <c r="A141" s="499">
        <v>1560</v>
      </c>
      <c r="B141" s="242" t="s">
        <v>918</v>
      </c>
      <c r="C141" s="497">
        <v>88590</v>
      </c>
      <c r="D141" s="437">
        <v>7200</v>
      </c>
      <c r="E141" s="436">
        <v>9970</v>
      </c>
      <c r="F141" s="436">
        <v>13720</v>
      </c>
      <c r="G141" s="501" t="s">
        <v>304</v>
      </c>
      <c r="H141" s="439">
        <v>94791.198557196854</v>
      </c>
      <c r="I141" s="436">
        <v>7703.6953455571229</v>
      </c>
      <c r="J141" s="436">
        <v>11066.800808897875</v>
      </c>
      <c r="K141" s="436">
        <v>16327.002958579882</v>
      </c>
      <c r="L141" s="501" t="s">
        <v>304</v>
      </c>
    </row>
    <row r="142" spans="1:12" x14ac:dyDescent="0.2">
      <c r="A142" s="499">
        <v>1546</v>
      </c>
      <c r="B142" s="242" t="s">
        <v>919</v>
      </c>
      <c r="C142" s="436">
        <v>145140</v>
      </c>
      <c r="D142" s="437">
        <v>7200</v>
      </c>
      <c r="E142" s="436">
        <v>9970</v>
      </c>
      <c r="F142" s="436">
        <v>13720</v>
      </c>
      <c r="G142" s="438" t="s">
        <v>304</v>
      </c>
      <c r="H142" s="439">
        <v>155299.80000000002</v>
      </c>
      <c r="I142" s="436">
        <v>7704</v>
      </c>
      <c r="J142" s="436">
        <v>11066.699999999999</v>
      </c>
      <c r="K142" s="436">
        <v>16326.8</v>
      </c>
      <c r="L142" s="438" t="s">
        <v>304</v>
      </c>
    </row>
    <row r="143" spans="1:12" x14ac:dyDescent="0.2">
      <c r="A143" s="241">
        <v>336</v>
      </c>
      <c r="B143" s="244" t="s">
        <v>678</v>
      </c>
      <c r="C143" s="497">
        <v>88590</v>
      </c>
      <c r="D143" s="437">
        <v>7200</v>
      </c>
      <c r="E143" s="497">
        <v>13410</v>
      </c>
      <c r="F143" s="497">
        <v>19140</v>
      </c>
      <c r="G143" s="501" t="s">
        <v>304</v>
      </c>
      <c r="H143" s="439">
        <v>94791.198557196854</v>
      </c>
      <c r="I143" s="436">
        <v>7703.6953455571229</v>
      </c>
      <c r="J143" s="436">
        <v>14884.898648648648</v>
      </c>
      <c r="K143" s="436">
        <v>22776.295707472174</v>
      </c>
      <c r="L143" s="501" t="s">
        <v>304</v>
      </c>
    </row>
    <row r="144" spans="1:12" x14ac:dyDescent="0.2">
      <c r="A144" s="58"/>
      <c r="B144" s="59"/>
      <c r="C144" s="236"/>
      <c r="D144" s="237"/>
      <c r="E144" s="236"/>
      <c r="F144" s="236"/>
      <c r="G144" s="64"/>
      <c r="H144" s="236"/>
      <c r="I144" s="237"/>
      <c r="J144" s="236"/>
      <c r="K144" s="236"/>
      <c r="L144" s="64"/>
    </row>
    <row r="145" spans="1:12" ht="19.5" x14ac:dyDescent="0.35">
      <c r="A145" s="58"/>
      <c r="B145" s="510" t="s">
        <v>748</v>
      </c>
      <c r="C145" s="510"/>
      <c r="D145" s="510"/>
      <c r="E145" s="510"/>
      <c r="F145" s="510"/>
      <c r="G145" s="510"/>
      <c r="H145" s="510"/>
      <c r="I145" s="510"/>
      <c r="J145" s="510"/>
      <c r="K145" s="510"/>
      <c r="L145" s="510"/>
    </row>
    <row r="146" spans="1:12" x14ac:dyDescent="0.2">
      <c r="A146" s="499">
        <v>1605</v>
      </c>
      <c r="B146" s="90" t="s">
        <v>83</v>
      </c>
      <c r="C146" s="497">
        <v>79740</v>
      </c>
      <c r="D146" s="500">
        <v>7200</v>
      </c>
      <c r="E146" s="497">
        <v>9970</v>
      </c>
      <c r="F146" s="497">
        <v>11850</v>
      </c>
      <c r="G146" s="501" t="s">
        <v>304</v>
      </c>
      <c r="H146" s="502">
        <v>85322.104312428433</v>
      </c>
      <c r="I146" s="497">
        <v>7703.6953455571229</v>
      </c>
      <c r="J146" s="497">
        <v>11066.800808897875</v>
      </c>
      <c r="K146" s="497">
        <v>14101.398631308812</v>
      </c>
      <c r="L146" s="501" t="s">
        <v>304</v>
      </c>
    </row>
    <row r="147" spans="1:12" x14ac:dyDescent="0.2">
      <c r="A147" s="499">
        <v>1615</v>
      </c>
      <c r="B147" s="90" t="s">
        <v>86</v>
      </c>
      <c r="C147" s="497">
        <v>88590</v>
      </c>
      <c r="D147" s="500">
        <v>7200</v>
      </c>
      <c r="E147" s="497">
        <v>9970</v>
      </c>
      <c r="F147" s="497">
        <v>13720</v>
      </c>
      <c r="G147" s="501" t="s">
        <v>304</v>
      </c>
      <c r="H147" s="502">
        <v>94791.198557196854</v>
      </c>
      <c r="I147" s="497">
        <v>7703.6953455571229</v>
      </c>
      <c r="J147" s="497">
        <v>11066.800808897875</v>
      </c>
      <c r="K147" s="497">
        <v>16327.002958579882</v>
      </c>
      <c r="L147" s="501" t="s">
        <v>304</v>
      </c>
    </row>
    <row r="148" spans="1:12" x14ac:dyDescent="0.2">
      <c r="A148" s="499">
        <v>383</v>
      </c>
      <c r="B148" s="90" t="s">
        <v>861</v>
      </c>
      <c r="C148" s="497">
        <v>88590</v>
      </c>
      <c r="D148" s="500">
        <v>7200</v>
      </c>
      <c r="E148" s="497">
        <v>13410</v>
      </c>
      <c r="F148" s="497">
        <v>19140</v>
      </c>
      <c r="G148" s="501" t="s">
        <v>304</v>
      </c>
      <c r="H148" s="502">
        <v>94791.198557196854</v>
      </c>
      <c r="I148" s="497">
        <v>7703.6953455571229</v>
      </c>
      <c r="J148" s="497">
        <v>14884.898648648648</v>
      </c>
      <c r="K148" s="497">
        <v>22776.295707472174</v>
      </c>
      <c r="L148" s="501" t="s">
        <v>304</v>
      </c>
    </row>
    <row r="149" spans="1:12" x14ac:dyDescent="0.2">
      <c r="A149" s="499">
        <v>1655</v>
      </c>
      <c r="B149" s="90" t="s">
        <v>452</v>
      </c>
      <c r="C149" s="497">
        <v>67840</v>
      </c>
      <c r="D149" s="500">
        <v>7200</v>
      </c>
      <c r="E149" s="497">
        <v>9970</v>
      </c>
      <c r="F149" s="497">
        <v>11850</v>
      </c>
      <c r="G149" s="501" t="s">
        <v>304</v>
      </c>
      <c r="H149" s="502">
        <v>72589.205741626793</v>
      </c>
      <c r="I149" s="497">
        <v>7703.6953455571229</v>
      </c>
      <c r="J149" s="497">
        <v>11066.800808897875</v>
      </c>
      <c r="K149" s="497">
        <v>14101.398631308812</v>
      </c>
      <c r="L149" s="501" t="s">
        <v>304</v>
      </c>
    </row>
    <row r="150" spans="1:12" x14ac:dyDescent="0.2">
      <c r="A150" s="499">
        <v>1051</v>
      </c>
      <c r="B150" s="90" t="s">
        <v>721</v>
      </c>
      <c r="C150" s="497">
        <v>88590</v>
      </c>
      <c r="D150" s="500">
        <v>7200</v>
      </c>
      <c r="E150" s="497">
        <v>13410</v>
      </c>
      <c r="F150" s="497">
        <v>13720</v>
      </c>
      <c r="G150" s="501" t="s">
        <v>304</v>
      </c>
      <c r="H150" s="502">
        <v>94791.198557196854</v>
      </c>
      <c r="I150" s="497">
        <v>7703.6953455571229</v>
      </c>
      <c r="J150" s="497">
        <v>14884.898648648648</v>
      </c>
      <c r="K150" s="497">
        <v>16327.002958579882</v>
      </c>
      <c r="L150" s="501" t="s">
        <v>304</v>
      </c>
    </row>
    <row r="151" spans="1:12" x14ac:dyDescent="0.2">
      <c r="A151" s="499">
        <v>17</v>
      </c>
      <c r="B151" s="90" t="s">
        <v>862</v>
      </c>
      <c r="C151" s="497">
        <v>53310</v>
      </c>
      <c r="D151" s="500">
        <v>5520</v>
      </c>
      <c r="E151" s="497">
        <v>6320</v>
      </c>
      <c r="F151" s="497">
        <v>6170</v>
      </c>
      <c r="G151" s="501" t="s">
        <v>304</v>
      </c>
      <c r="H151" s="502">
        <v>55976.007231208372</v>
      </c>
      <c r="I151" s="497">
        <v>5796</v>
      </c>
      <c r="J151" s="497">
        <v>6906.338259441708</v>
      </c>
      <c r="K151" s="497">
        <v>7342.0970394736851</v>
      </c>
      <c r="L151" s="501" t="s">
        <v>304</v>
      </c>
    </row>
    <row r="152" spans="1:12" x14ac:dyDescent="0.2">
      <c r="A152" s="499">
        <v>16</v>
      </c>
      <c r="B152" s="90" t="s">
        <v>749</v>
      </c>
      <c r="C152" s="497">
        <v>72720</v>
      </c>
      <c r="D152" s="500">
        <v>7200</v>
      </c>
      <c r="E152" s="497">
        <v>9970</v>
      </c>
      <c r="F152" s="497">
        <v>13720</v>
      </c>
      <c r="G152" s="501" t="s">
        <v>304</v>
      </c>
      <c r="H152" s="502">
        <v>77810.095689775422</v>
      </c>
      <c r="I152" s="497">
        <v>7703.6953455571229</v>
      </c>
      <c r="J152" s="497">
        <v>11066.800808897875</v>
      </c>
      <c r="K152" s="497">
        <v>16327.002958579882</v>
      </c>
      <c r="L152" s="501" t="s">
        <v>304</v>
      </c>
    </row>
    <row r="153" spans="1:12" x14ac:dyDescent="0.2">
      <c r="A153" s="499">
        <v>17</v>
      </c>
      <c r="B153" s="90" t="s">
        <v>863</v>
      </c>
      <c r="C153" s="497">
        <v>53310</v>
      </c>
      <c r="D153" s="500">
        <v>7200</v>
      </c>
      <c r="E153" s="497">
        <v>6320</v>
      </c>
      <c r="F153" s="497">
        <v>6170</v>
      </c>
      <c r="G153" s="501" t="s">
        <v>304</v>
      </c>
      <c r="H153" s="502">
        <v>55976.007231208372</v>
      </c>
      <c r="I153" s="497">
        <v>7560</v>
      </c>
      <c r="J153" s="497">
        <v>6906.338259441708</v>
      </c>
      <c r="K153" s="497">
        <v>7342.0970394736851</v>
      </c>
      <c r="L153" s="501" t="s">
        <v>304</v>
      </c>
    </row>
    <row r="154" spans="1:12" x14ac:dyDescent="0.2">
      <c r="A154" s="499">
        <v>1580</v>
      </c>
      <c r="B154" s="90" t="s">
        <v>750</v>
      </c>
      <c r="C154" s="497">
        <v>79740</v>
      </c>
      <c r="D154" s="500">
        <v>7200</v>
      </c>
      <c r="E154" s="497">
        <v>9970</v>
      </c>
      <c r="F154" s="497">
        <v>11850</v>
      </c>
      <c r="G154" s="501" t="s">
        <v>304</v>
      </c>
      <c r="H154" s="502">
        <v>85322.104312428433</v>
      </c>
      <c r="I154" s="497">
        <v>7703.6953455571229</v>
      </c>
      <c r="J154" s="497">
        <v>11066.800808897875</v>
      </c>
      <c r="K154" s="497">
        <v>14101.398631308812</v>
      </c>
      <c r="L154" s="501" t="s">
        <v>304</v>
      </c>
    </row>
    <row r="155" spans="1:12" x14ac:dyDescent="0.2">
      <c r="A155" s="499">
        <v>1630</v>
      </c>
      <c r="B155" s="90" t="s">
        <v>324</v>
      </c>
      <c r="C155" s="497">
        <v>100080</v>
      </c>
      <c r="D155" s="500">
        <v>7200</v>
      </c>
      <c r="E155" s="497">
        <v>13410</v>
      </c>
      <c r="F155" s="497">
        <v>13720</v>
      </c>
      <c r="G155" s="501" t="s">
        <v>304</v>
      </c>
      <c r="H155" s="502">
        <v>107085.39712142713</v>
      </c>
      <c r="I155" s="497">
        <v>7703.6953455571229</v>
      </c>
      <c r="J155" s="497">
        <v>14884.898648648648</v>
      </c>
      <c r="K155" s="497">
        <v>16327.002958579882</v>
      </c>
      <c r="L155" s="501" t="s">
        <v>304</v>
      </c>
    </row>
    <row r="156" spans="1:12" x14ac:dyDescent="0.2">
      <c r="A156" s="499">
        <v>1620</v>
      </c>
      <c r="B156" s="90" t="s">
        <v>272</v>
      </c>
      <c r="C156" s="497">
        <v>77590</v>
      </c>
      <c r="D156" s="500">
        <v>7200</v>
      </c>
      <c r="E156" s="497">
        <v>9970</v>
      </c>
      <c r="F156" s="497">
        <v>24190</v>
      </c>
      <c r="G156" s="501" t="s">
        <v>304</v>
      </c>
      <c r="H156" s="502">
        <v>83021.211153097451</v>
      </c>
      <c r="I156" s="497">
        <v>7703.6953455571229</v>
      </c>
      <c r="J156" s="497">
        <v>11066.800808897875</v>
      </c>
      <c r="K156" s="497">
        <v>28786.50587248322</v>
      </c>
      <c r="L156" s="501" t="s">
        <v>304</v>
      </c>
    </row>
    <row r="157" spans="1:12" x14ac:dyDescent="0.2">
      <c r="A157" s="499">
        <v>1590</v>
      </c>
      <c r="B157" s="90" t="s">
        <v>751</v>
      </c>
      <c r="C157" s="497">
        <v>88590</v>
      </c>
      <c r="D157" s="500">
        <v>7200</v>
      </c>
      <c r="E157" s="497">
        <v>13410</v>
      </c>
      <c r="F157" s="436">
        <v>19140</v>
      </c>
      <c r="G157" s="501" t="s">
        <v>304</v>
      </c>
      <c r="H157" s="502">
        <v>94791.198557196854</v>
      </c>
      <c r="I157" s="497">
        <v>7703.6953455571229</v>
      </c>
      <c r="J157" s="497">
        <v>14884.898648648648</v>
      </c>
      <c r="K157" s="497">
        <v>22776.6</v>
      </c>
      <c r="L157" s="501" t="s">
        <v>304</v>
      </c>
    </row>
    <row r="158" spans="1:12" x14ac:dyDescent="0.2">
      <c r="A158" s="499">
        <v>1720</v>
      </c>
      <c r="B158" s="90" t="s">
        <v>216</v>
      </c>
      <c r="C158" s="497">
        <v>79740</v>
      </c>
      <c r="D158" s="500">
        <v>7200</v>
      </c>
      <c r="E158" s="497">
        <v>9970</v>
      </c>
      <c r="F158" s="436">
        <v>19140</v>
      </c>
      <c r="G158" s="501" t="s">
        <v>304</v>
      </c>
      <c r="H158" s="502">
        <v>85322.104312428433</v>
      </c>
      <c r="I158" s="497">
        <v>7703.6953455571229</v>
      </c>
      <c r="J158" s="497">
        <v>11066.800808897875</v>
      </c>
      <c r="K158" s="497">
        <v>22776.6</v>
      </c>
      <c r="L158" s="501" t="s">
        <v>304</v>
      </c>
    </row>
    <row r="159" spans="1:12" x14ac:dyDescent="0.2">
      <c r="A159" s="499">
        <v>1670</v>
      </c>
      <c r="B159" s="90" t="s">
        <v>84</v>
      </c>
      <c r="C159" s="497">
        <v>100080</v>
      </c>
      <c r="D159" s="500">
        <v>7200</v>
      </c>
      <c r="E159" s="497">
        <v>9970</v>
      </c>
      <c r="F159" s="497">
        <v>24190</v>
      </c>
      <c r="G159" s="501" t="s">
        <v>304</v>
      </c>
      <c r="H159" s="502">
        <v>107085.39712142713</v>
      </c>
      <c r="I159" s="497">
        <v>7703.6953455571229</v>
      </c>
      <c r="J159" s="497">
        <v>11066.800808897875</v>
      </c>
      <c r="K159" s="497">
        <v>28786.50587248322</v>
      </c>
      <c r="L159" s="501" t="s">
        <v>304</v>
      </c>
    </row>
    <row r="160" spans="1:12" x14ac:dyDescent="0.2">
      <c r="A160" s="499">
        <v>1680</v>
      </c>
      <c r="B160" s="90" t="s">
        <v>207</v>
      </c>
      <c r="C160" s="497">
        <v>88590</v>
      </c>
      <c r="D160" s="500">
        <v>7200</v>
      </c>
      <c r="E160" s="497">
        <v>9970</v>
      </c>
      <c r="F160" s="436">
        <v>19140</v>
      </c>
      <c r="G160" s="501" t="s">
        <v>304</v>
      </c>
      <c r="H160" s="502">
        <v>94791.198557196854</v>
      </c>
      <c r="I160" s="497">
        <v>7703.6953455571229</v>
      </c>
      <c r="J160" s="497">
        <v>11066.800808897875</v>
      </c>
      <c r="K160" s="497">
        <v>22776.6</v>
      </c>
      <c r="L160" s="501" t="s">
        <v>304</v>
      </c>
    </row>
    <row r="161" spans="1:12" x14ac:dyDescent="0.2">
      <c r="A161" s="499">
        <v>1675</v>
      </c>
      <c r="B161" s="90" t="s">
        <v>752</v>
      </c>
      <c r="C161" s="497">
        <v>79740</v>
      </c>
      <c r="D161" s="500">
        <v>7200</v>
      </c>
      <c r="E161" s="497">
        <v>9970</v>
      </c>
      <c r="F161" s="436">
        <v>19140</v>
      </c>
      <c r="G161" s="501" t="s">
        <v>304</v>
      </c>
      <c r="H161" s="502">
        <v>85322.104312428433</v>
      </c>
      <c r="I161" s="497">
        <v>7703.6953455571229</v>
      </c>
      <c r="J161" s="497">
        <v>11066.800808897875</v>
      </c>
      <c r="K161" s="497">
        <v>22776.6</v>
      </c>
      <c r="L161" s="501" t="s">
        <v>304</v>
      </c>
    </row>
    <row r="162" spans="1:12" x14ac:dyDescent="0.2">
      <c r="A162" s="499">
        <v>1715</v>
      </c>
      <c r="B162" s="90" t="s">
        <v>323</v>
      </c>
      <c r="C162" s="497">
        <v>79740</v>
      </c>
      <c r="D162" s="500">
        <v>7200</v>
      </c>
      <c r="E162" s="497">
        <v>9970</v>
      </c>
      <c r="F162" s="436">
        <v>19140</v>
      </c>
      <c r="G162" s="501" t="s">
        <v>304</v>
      </c>
      <c r="H162" s="502">
        <v>85322.104312428433</v>
      </c>
      <c r="I162" s="497">
        <v>7703.6953455571229</v>
      </c>
      <c r="J162" s="497">
        <v>11066.800808897875</v>
      </c>
      <c r="K162" s="497">
        <v>22776.6</v>
      </c>
      <c r="L162" s="501" t="s">
        <v>304</v>
      </c>
    </row>
    <row r="163" spans="1:12" x14ac:dyDescent="0.2">
      <c r="A163" s="499">
        <v>1685</v>
      </c>
      <c r="B163" s="90" t="s">
        <v>753</v>
      </c>
      <c r="C163" s="497">
        <v>79740</v>
      </c>
      <c r="D163" s="500">
        <v>7200</v>
      </c>
      <c r="E163" s="497">
        <v>9970</v>
      </c>
      <c r="F163" s="497">
        <v>13720</v>
      </c>
      <c r="G163" s="501" t="s">
        <v>304</v>
      </c>
      <c r="H163" s="502">
        <v>85322.104312428433</v>
      </c>
      <c r="I163" s="497">
        <v>7703.6953455571229</v>
      </c>
      <c r="J163" s="497">
        <v>11066.800808897875</v>
      </c>
      <c r="K163" s="497">
        <v>16327.002958579882</v>
      </c>
      <c r="L163" s="501" t="s">
        <v>304</v>
      </c>
    </row>
    <row r="164" spans="1:12" x14ac:dyDescent="0.2">
      <c r="A164" s="499">
        <v>1053</v>
      </c>
      <c r="B164" s="90" t="s">
        <v>723</v>
      </c>
      <c r="C164" s="497">
        <v>88590</v>
      </c>
      <c r="D164" s="500">
        <v>7200</v>
      </c>
      <c r="E164" s="497">
        <v>13410</v>
      </c>
      <c r="F164" s="436">
        <v>19140</v>
      </c>
      <c r="G164" s="501" t="s">
        <v>304</v>
      </c>
      <c r="H164" s="502">
        <v>94791.198557196854</v>
      </c>
      <c r="I164" s="497">
        <v>7703.6953455571229</v>
      </c>
      <c r="J164" s="497">
        <v>14884.898648648648</v>
      </c>
      <c r="K164" s="497">
        <v>22776.6</v>
      </c>
      <c r="L164" s="501" t="s">
        <v>304</v>
      </c>
    </row>
    <row r="165" spans="1:12" x14ac:dyDescent="0.2">
      <c r="A165" s="499">
        <v>1650</v>
      </c>
      <c r="B165" s="90" t="s">
        <v>453</v>
      </c>
      <c r="C165" s="497">
        <v>145140</v>
      </c>
      <c r="D165" s="500">
        <v>7200</v>
      </c>
      <c r="E165" s="497">
        <v>15100</v>
      </c>
      <c r="F165" s="497">
        <v>46990</v>
      </c>
      <c r="G165" s="501" t="s">
        <v>304</v>
      </c>
      <c r="H165" s="502">
        <v>155299.90144684419</v>
      </c>
      <c r="I165" s="497">
        <v>7703.6953455571229</v>
      </c>
      <c r="J165" s="497">
        <v>16760.899400399732</v>
      </c>
      <c r="K165" s="497">
        <v>55918.404273688757</v>
      </c>
      <c r="L165" s="501" t="s">
        <v>304</v>
      </c>
    </row>
    <row r="166" spans="1:12" x14ac:dyDescent="0.2">
      <c r="A166" s="499">
        <v>1640</v>
      </c>
      <c r="B166" s="90" t="s">
        <v>454</v>
      </c>
      <c r="C166" s="497">
        <v>79740</v>
      </c>
      <c r="D166" s="500">
        <v>7200</v>
      </c>
      <c r="E166" s="497">
        <v>9970</v>
      </c>
      <c r="F166" s="497">
        <v>24190</v>
      </c>
      <c r="G166" s="501" t="s">
        <v>304</v>
      </c>
      <c r="H166" s="502">
        <v>85322.104312428433</v>
      </c>
      <c r="I166" s="497">
        <v>7703.6953455571229</v>
      </c>
      <c r="J166" s="497">
        <v>11066.800808897875</v>
      </c>
      <c r="K166" s="497">
        <v>28786.50587248322</v>
      </c>
      <c r="L166" s="501" t="s">
        <v>304</v>
      </c>
    </row>
    <row r="167" spans="1:12" x14ac:dyDescent="0.2">
      <c r="A167" s="499">
        <v>1710</v>
      </c>
      <c r="B167" s="90" t="s">
        <v>455</v>
      </c>
      <c r="C167" s="497">
        <v>67840</v>
      </c>
      <c r="D167" s="500">
        <v>7200</v>
      </c>
      <c r="E167" s="497">
        <v>9970</v>
      </c>
      <c r="F167" s="497">
        <v>13720</v>
      </c>
      <c r="G167" s="501" t="s">
        <v>304</v>
      </c>
      <c r="H167" s="502">
        <v>72589.205741626793</v>
      </c>
      <c r="I167" s="497">
        <v>7703.6953455571229</v>
      </c>
      <c r="J167" s="497">
        <v>11066.800808897875</v>
      </c>
      <c r="K167" s="497">
        <v>16327.002958579882</v>
      </c>
      <c r="L167" s="501" t="s">
        <v>304</v>
      </c>
    </row>
    <row r="168" spans="1:12" x14ac:dyDescent="0.2">
      <c r="A168" s="499">
        <v>1660</v>
      </c>
      <c r="B168" s="90" t="s">
        <v>456</v>
      </c>
      <c r="C168" s="497">
        <v>145140</v>
      </c>
      <c r="D168" s="500">
        <v>7200</v>
      </c>
      <c r="E168" s="497">
        <v>9970</v>
      </c>
      <c r="F168" s="497">
        <v>24190</v>
      </c>
      <c r="G168" s="501" t="s">
        <v>304</v>
      </c>
      <c r="H168" s="502">
        <v>155299.90144684419</v>
      </c>
      <c r="I168" s="497">
        <v>7703.6953455571229</v>
      </c>
      <c r="J168" s="497">
        <v>11066.800808897875</v>
      </c>
      <c r="K168" s="497">
        <v>28786.50587248322</v>
      </c>
      <c r="L168" s="501" t="s">
        <v>304</v>
      </c>
    </row>
    <row r="169" spans="1:12" x14ac:dyDescent="0.2">
      <c r="A169" s="499">
        <v>1705</v>
      </c>
      <c r="B169" s="90" t="s">
        <v>457</v>
      </c>
      <c r="C169" s="497">
        <v>67840</v>
      </c>
      <c r="D169" s="500">
        <v>7200</v>
      </c>
      <c r="E169" s="497">
        <v>9970</v>
      </c>
      <c r="F169" s="497">
        <v>13720</v>
      </c>
      <c r="G169" s="501" t="s">
        <v>304</v>
      </c>
      <c r="H169" s="502">
        <v>72589.205741626793</v>
      </c>
      <c r="I169" s="497">
        <v>7703.6953455571229</v>
      </c>
      <c r="J169" s="497">
        <v>11066.800808897875</v>
      </c>
      <c r="K169" s="497">
        <v>16327.002958579882</v>
      </c>
      <c r="L169" s="501" t="s">
        <v>304</v>
      </c>
    </row>
    <row r="170" spans="1:12" x14ac:dyDescent="0.2">
      <c r="A170" s="499">
        <v>335</v>
      </c>
      <c r="B170" s="90" t="s">
        <v>679</v>
      </c>
      <c r="C170" s="497">
        <v>88590</v>
      </c>
      <c r="D170" s="500">
        <v>7200</v>
      </c>
      <c r="E170" s="497">
        <v>13410</v>
      </c>
      <c r="F170" s="497">
        <v>19140</v>
      </c>
      <c r="G170" s="501" t="s">
        <v>304</v>
      </c>
      <c r="H170" s="502">
        <v>94791.198557196854</v>
      </c>
      <c r="I170" s="497">
        <v>7703.6953455571229</v>
      </c>
      <c r="J170" s="497">
        <v>14884.898648648648</v>
      </c>
      <c r="K170" s="497">
        <v>22776.295707472174</v>
      </c>
      <c r="L170" s="501" t="s">
        <v>304</v>
      </c>
    </row>
    <row r="171" spans="1:12" x14ac:dyDescent="0.2">
      <c r="A171" s="58"/>
      <c r="B171" s="59"/>
      <c r="C171" s="236"/>
      <c r="D171" s="237"/>
      <c r="E171" s="236"/>
      <c r="F171" s="441"/>
      <c r="G171" s="64"/>
      <c r="H171" s="236"/>
      <c r="I171" s="237"/>
      <c r="J171" s="236"/>
      <c r="K171" s="236"/>
      <c r="L171" s="64"/>
    </row>
    <row r="172" spans="1:12" ht="19.5" x14ac:dyDescent="0.35">
      <c r="A172" s="58"/>
      <c r="B172" s="712" t="s">
        <v>754</v>
      </c>
      <c r="C172" s="712"/>
      <c r="D172" s="712"/>
      <c r="E172" s="712"/>
      <c r="F172" s="712"/>
      <c r="G172" s="712"/>
      <c r="H172" s="712"/>
      <c r="I172" s="712"/>
      <c r="J172" s="712"/>
      <c r="K172" s="712"/>
      <c r="L172" s="712"/>
    </row>
    <row r="173" spans="1:12" x14ac:dyDescent="0.2">
      <c r="A173" s="499">
        <v>1330</v>
      </c>
      <c r="B173" s="90" t="s">
        <v>277</v>
      </c>
      <c r="C173" s="497">
        <v>79740</v>
      </c>
      <c r="D173" s="500">
        <v>7200</v>
      </c>
      <c r="E173" s="497">
        <v>9970</v>
      </c>
      <c r="F173" s="436">
        <v>19140</v>
      </c>
      <c r="G173" s="501" t="s">
        <v>304</v>
      </c>
      <c r="H173" s="502">
        <v>85322.104312428433</v>
      </c>
      <c r="I173" s="497">
        <v>7703.6953455571229</v>
      </c>
      <c r="J173" s="497">
        <v>11066.800808897875</v>
      </c>
      <c r="K173" s="497">
        <v>22776.6</v>
      </c>
      <c r="L173" s="443" t="s">
        <v>304</v>
      </c>
    </row>
    <row r="174" spans="1:12" x14ac:dyDescent="0.2">
      <c r="A174" s="499">
        <v>1057</v>
      </c>
      <c r="B174" s="90" t="s">
        <v>864</v>
      </c>
      <c r="C174" s="497">
        <v>88590</v>
      </c>
      <c r="D174" s="500">
        <v>7200</v>
      </c>
      <c r="E174" s="497">
        <v>11750</v>
      </c>
      <c r="F174" s="436">
        <v>19140</v>
      </c>
      <c r="G174" s="501" t="s">
        <v>304</v>
      </c>
      <c r="H174" s="502">
        <v>94791.198557196854</v>
      </c>
      <c r="I174" s="497">
        <v>7703.6953455571229</v>
      </c>
      <c r="J174" s="497">
        <v>13042.701198630137</v>
      </c>
      <c r="K174" s="497">
        <v>22776.6</v>
      </c>
      <c r="L174" s="443" t="s">
        <v>304</v>
      </c>
    </row>
    <row r="175" spans="1:12" x14ac:dyDescent="0.2">
      <c r="A175" s="499">
        <v>2002</v>
      </c>
      <c r="B175" s="90" t="s">
        <v>45</v>
      </c>
      <c r="C175" s="436">
        <v>69060</v>
      </c>
      <c r="D175" s="500">
        <v>7200</v>
      </c>
      <c r="E175" s="436">
        <v>7620</v>
      </c>
      <c r="F175" s="436">
        <v>8200</v>
      </c>
      <c r="G175" s="438" t="s">
        <v>304</v>
      </c>
      <c r="H175" s="502">
        <v>73894.2</v>
      </c>
      <c r="I175" s="497">
        <v>7704</v>
      </c>
      <c r="J175" s="497">
        <v>8458.2000000000007</v>
      </c>
      <c r="K175" s="497">
        <v>9758</v>
      </c>
      <c r="L175" s="443" t="s">
        <v>304</v>
      </c>
    </row>
    <row r="176" spans="1:12" x14ac:dyDescent="0.2">
      <c r="A176" s="499">
        <v>2004</v>
      </c>
      <c r="B176" s="90" t="s">
        <v>805</v>
      </c>
      <c r="C176" s="436">
        <v>69060</v>
      </c>
      <c r="D176" s="500">
        <v>7200</v>
      </c>
      <c r="E176" s="436">
        <v>7620</v>
      </c>
      <c r="F176" s="436">
        <v>8200</v>
      </c>
      <c r="G176" s="501" t="s">
        <v>304</v>
      </c>
      <c r="H176" s="502">
        <v>73894.605757931844</v>
      </c>
      <c r="I176" s="497">
        <v>7703.6953455571229</v>
      </c>
      <c r="J176" s="497">
        <v>8458.5019815059441</v>
      </c>
      <c r="K176" s="497">
        <v>9757.8986402966621</v>
      </c>
      <c r="L176" s="443" t="s">
        <v>304</v>
      </c>
    </row>
    <row r="177" spans="1:12" x14ac:dyDescent="0.2">
      <c r="A177" s="499">
        <v>2007</v>
      </c>
      <c r="B177" s="90" t="s">
        <v>806</v>
      </c>
      <c r="C177" s="436">
        <v>69060</v>
      </c>
      <c r="D177" s="500">
        <v>7200</v>
      </c>
      <c r="E177" s="436">
        <v>7620</v>
      </c>
      <c r="F177" s="436">
        <v>8200</v>
      </c>
      <c r="G177" s="501" t="s">
        <v>304</v>
      </c>
      <c r="H177" s="502">
        <v>73894.605757931844</v>
      </c>
      <c r="I177" s="497">
        <v>7703.6953455571229</v>
      </c>
      <c r="J177" s="497">
        <v>8458.5019815059441</v>
      </c>
      <c r="K177" s="497">
        <v>9757.8986402966621</v>
      </c>
      <c r="L177" s="443" t="s">
        <v>304</v>
      </c>
    </row>
    <row r="178" spans="1:12" x14ac:dyDescent="0.2">
      <c r="A178" s="499">
        <v>2008</v>
      </c>
      <c r="B178" s="90" t="s">
        <v>795</v>
      </c>
      <c r="C178" s="436">
        <v>69060</v>
      </c>
      <c r="D178" s="500">
        <v>7200</v>
      </c>
      <c r="E178" s="436">
        <v>7620</v>
      </c>
      <c r="F178" s="436">
        <v>8200</v>
      </c>
      <c r="G178" s="501" t="s">
        <v>304</v>
      </c>
      <c r="H178" s="502">
        <v>73894.605757931844</v>
      </c>
      <c r="I178" s="497">
        <v>7703.6953455571229</v>
      </c>
      <c r="J178" s="497">
        <v>8458.5019815059441</v>
      </c>
      <c r="K178" s="497">
        <v>9757.8986402966621</v>
      </c>
      <c r="L178" s="498" t="s">
        <v>304</v>
      </c>
    </row>
    <row r="179" spans="1:12" x14ac:dyDescent="0.2">
      <c r="A179" s="499">
        <v>1770</v>
      </c>
      <c r="B179" s="90" t="s">
        <v>309</v>
      </c>
      <c r="C179" s="436">
        <v>79740</v>
      </c>
      <c r="D179" s="500">
        <v>7200</v>
      </c>
      <c r="E179" s="436">
        <v>9970</v>
      </c>
      <c r="F179" s="436">
        <v>19140</v>
      </c>
      <c r="G179" s="438" t="s">
        <v>304</v>
      </c>
      <c r="H179" s="502">
        <v>85321.8</v>
      </c>
      <c r="I179" s="497">
        <v>7704</v>
      </c>
      <c r="J179" s="497">
        <v>11066.699999999999</v>
      </c>
      <c r="K179" s="497">
        <v>22776.6</v>
      </c>
      <c r="L179" s="443" t="s">
        <v>304</v>
      </c>
    </row>
    <row r="180" spans="1:12" x14ac:dyDescent="0.2">
      <c r="A180" s="499">
        <v>1785</v>
      </c>
      <c r="B180" s="90" t="s">
        <v>101</v>
      </c>
      <c r="C180" s="497">
        <v>67840</v>
      </c>
      <c r="D180" s="500">
        <v>7200</v>
      </c>
      <c r="E180" s="497">
        <v>9970</v>
      </c>
      <c r="F180" s="497">
        <v>13720</v>
      </c>
      <c r="G180" s="501" t="s">
        <v>304</v>
      </c>
      <c r="H180" s="502">
        <v>72589.205741626793</v>
      </c>
      <c r="I180" s="497">
        <v>7703.6953455571229</v>
      </c>
      <c r="J180" s="497">
        <v>11066.800808897875</v>
      </c>
      <c r="K180" s="497">
        <v>16327.002958579882</v>
      </c>
      <c r="L180" s="443" t="s">
        <v>304</v>
      </c>
    </row>
    <row r="181" spans="1:12" x14ac:dyDescent="0.2">
      <c r="A181" s="499">
        <v>1780</v>
      </c>
      <c r="B181" s="90" t="s">
        <v>276</v>
      </c>
      <c r="C181" s="497">
        <v>67840</v>
      </c>
      <c r="D181" s="500">
        <v>7200</v>
      </c>
      <c r="E181" s="497">
        <v>9970</v>
      </c>
      <c r="F181" s="497">
        <v>13720</v>
      </c>
      <c r="G181" s="501" t="s">
        <v>304</v>
      </c>
      <c r="H181" s="502">
        <v>72589.205741626793</v>
      </c>
      <c r="I181" s="497">
        <v>7703.6953455571229</v>
      </c>
      <c r="J181" s="497">
        <v>11066.800808897875</v>
      </c>
      <c r="K181" s="497">
        <v>16327.002958579882</v>
      </c>
      <c r="L181" s="443" t="s">
        <v>304</v>
      </c>
    </row>
    <row r="182" spans="1:12" x14ac:dyDescent="0.2">
      <c r="A182" s="499">
        <v>1052</v>
      </c>
      <c r="B182" s="90" t="s">
        <v>722</v>
      </c>
      <c r="C182" s="497">
        <v>79740</v>
      </c>
      <c r="D182" s="500">
        <v>7200</v>
      </c>
      <c r="E182" s="497">
        <v>13410</v>
      </c>
      <c r="F182" s="497">
        <v>13720</v>
      </c>
      <c r="G182" s="501" t="s">
        <v>304</v>
      </c>
      <c r="H182" s="502">
        <v>85322.104312428433</v>
      </c>
      <c r="I182" s="497">
        <v>7703.6953455571229</v>
      </c>
      <c r="J182" s="497">
        <v>14884.898648648648</v>
      </c>
      <c r="K182" s="497">
        <v>16327.002958579882</v>
      </c>
      <c r="L182" s="443" t="s">
        <v>304</v>
      </c>
    </row>
    <row r="183" spans="1:12" x14ac:dyDescent="0.2">
      <c r="A183" s="499">
        <v>1790</v>
      </c>
      <c r="B183" s="90" t="s">
        <v>278</v>
      </c>
      <c r="C183" s="497">
        <v>79740</v>
      </c>
      <c r="D183" s="500">
        <v>7200</v>
      </c>
      <c r="E183" s="497">
        <v>9970</v>
      </c>
      <c r="F183" s="497">
        <v>13720</v>
      </c>
      <c r="G183" s="501" t="s">
        <v>304</v>
      </c>
      <c r="H183" s="502">
        <v>85322.104312428433</v>
      </c>
      <c r="I183" s="497">
        <v>7703.6953455571229</v>
      </c>
      <c r="J183" s="497">
        <v>11066.800808897875</v>
      </c>
      <c r="K183" s="497">
        <v>16327.002958579882</v>
      </c>
      <c r="L183" s="443" t="s">
        <v>304</v>
      </c>
    </row>
    <row r="184" spans="1:12" x14ac:dyDescent="0.2">
      <c r="A184" s="499">
        <v>333</v>
      </c>
      <c r="B184" s="90" t="s">
        <v>716</v>
      </c>
      <c r="C184" s="436">
        <v>88590</v>
      </c>
      <c r="D184" s="500">
        <v>7200</v>
      </c>
      <c r="E184" s="436">
        <v>11750</v>
      </c>
      <c r="F184" s="436">
        <v>19140</v>
      </c>
      <c r="G184" s="438" t="s">
        <v>304</v>
      </c>
      <c r="H184" s="502">
        <v>94791.3</v>
      </c>
      <c r="I184" s="497">
        <v>7704</v>
      </c>
      <c r="J184" s="497">
        <v>13042.499999999998</v>
      </c>
      <c r="K184" s="497">
        <v>22776.6</v>
      </c>
      <c r="L184" s="443" t="s">
        <v>304</v>
      </c>
    </row>
    <row r="185" spans="1:12" x14ac:dyDescent="0.2">
      <c r="A185" s="509"/>
      <c r="B185" s="509"/>
      <c r="C185" s="509"/>
      <c r="D185" s="509"/>
      <c r="E185" s="509"/>
      <c r="F185" s="509"/>
      <c r="G185" s="509"/>
      <c r="H185" s="509"/>
      <c r="I185" s="509"/>
      <c r="J185" s="509"/>
      <c r="K185" s="509"/>
      <c r="L185" s="509"/>
    </row>
    <row r="186" spans="1:12" x14ac:dyDescent="0.2">
      <c r="A186" s="58"/>
      <c r="B186" s="59"/>
      <c r="C186" s="236"/>
      <c r="D186" s="237"/>
      <c r="E186" s="236"/>
      <c r="F186" s="236"/>
      <c r="G186" s="64"/>
      <c r="H186" s="236"/>
      <c r="I186" s="237"/>
      <c r="J186" s="236"/>
      <c r="K186" s="236"/>
      <c r="L186" s="64"/>
    </row>
    <row r="187" spans="1:12" x14ac:dyDescent="0.2">
      <c r="A187" s="444" t="s">
        <v>268</v>
      </c>
      <c r="B187" s="445" t="s">
        <v>344</v>
      </c>
      <c r="C187" s="446"/>
      <c r="D187" s="446"/>
      <c r="E187" s="446"/>
      <c r="F187" s="446"/>
      <c r="G187" s="446"/>
      <c r="H187" s="446"/>
      <c r="I187" s="237"/>
      <c r="J187" s="236"/>
      <c r="K187" s="236"/>
      <c r="L187" s="64"/>
    </row>
    <row r="188" spans="1:12" x14ac:dyDescent="0.2">
      <c r="A188" s="447"/>
      <c r="B188" s="448" t="s">
        <v>192</v>
      </c>
      <c r="C188" s="446"/>
      <c r="D188" s="446"/>
      <c r="E188" s="446"/>
      <c r="F188" s="446"/>
      <c r="G188" s="446"/>
      <c r="H188" s="446"/>
      <c r="I188" s="237"/>
      <c r="J188" s="236"/>
      <c r="K188" s="236"/>
      <c r="L188" s="64"/>
    </row>
    <row r="189" spans="1:12" x14ac:dyDescent="0.2">
      <c r="A189" s="447"/>
      <c r="B189" s="448" t="s">
        <v>807</v>
      </c>
      <c r="C189" s="446"/>
      <c r="D189" s="446"/>
      <c r="E189" s="446"/>
      <c r="F189" s="446"/>
      <c r="G189" s="446"/>
      <c r="H189" s="446"/>
      <c r="I189" s="237"/>
      <c r="J189" s="236"/>
      <c r="K189" s="236"/>
      <c r="L189" s="64"/>
    </row>
    <row r="190" spans="1:12" x14ac:dyDescent="0.2">
      <c r="A190" s="447"/>
      <c r="B190" s="448" t="s">
        <v>372</v>
      </c>
      <c r="C190" s="446"/>
      <c r="D190" s="446"/>
      <c r="E190" s="446"/>
      <c r="F190" s="446"/>
      <c r="G190" s="446"/>
      <c r="H190" s="446"/>
      <c r="I190" s="237"/>
      <c r="J190" s="236"/>
      <c r="K190" s="236"/>
      <c r="L190" s="64"/>
    </row>
    <row r="191" spans="1:12" x14ac:dyDescent="0.2">
      <c r="A191" s="447"/>
      <c r="B191" s="448" t="s">
        <v>808</v>
      </c>
      <c r="C191" s="446"/>
      <c r="D191" s="446"/>
      <c r="E191" s="446"/>
      <c r="F191" s="446"/>
      <c r="G191" s="446"/>
      <c r="H191" s="446"/>
      <c r="I191" s="237"/>
      <c r="J191" s="236"/>
      <c r="K191" s="236"/>
      <c r="L191" s="64"/>
    </row>
    <row r="192" spans="1:12" x14ac:dyDescent="0.2">
      <c r="A192" s="58"/>
      <c r="B192" s="59"/>
      <c r="C192" s="236"/>
      <c r="D192" s="237"/>
      <c r="E192" s="236"/>
      <c r="F192" s="236"/>
      <c r="G192" s="64"/>
      <c r="H192" s="236"/>
      <c r="I192" s="237"/>
      <c r="J192" s="236"/>
      <c r="K192" s="236"/>
      <c r="L192" s="64"/>
    </row>
    <row r="193" spans="1:12" x14ac:dyDescent="0.2">
      <c r="A193" s="58"/>
      <c r="B193" s="247" t="s">
        <v>755</v>
      </c>
      <c r="C193" s="248"/>
      <c r="D193" s="237"/>
      <c r="E193" s="236"/>
      <c r="F193" s="236"/>
      <c r="G193" s="64"/>
      <c r="H193" s="236"/>
      <c r="I193" s="237"/>
      <c r="J193" s="236"/>
      <c r="K193" s="236"/>
      <c r="L193" s="64"/>
    </row>
    <row r="194" spans="1:12" x14ac:dyDescent="0.2">
      <c r="A194" s="58"/>
      <c r="B194" s="623" t="s">
        <v>536</v>
      </c>
      <c r="C194" s="503">
        <v>4370</v>
      </c>
      <c r="D194" s="237"/>
      <c r="E194" s="236"/>
      <c r="F194" s="236"/>
      <c r="G194" s="64"/>
      <c r="H194" s="236"/>
      <c r="I194" s="237"/>
      <c r="J194" s="236"/>
      <c r="K194" s="236"/>
      <c r="L194" s="64"/>
    </row>
    <row r="195" spans="1:12" x14ac:dyDescent="0.2">
      <c r="A195" s="58"/>
      <c r="B195" s="623" t="s">
        <v>537</v>
      </c>
      <c r="C195" s="503">
        <v>4860</v>
      </c>
      <c r="D195" s="237"/>
      <c r="E195" s="236"/>
      <c r="F195" s="236"/>
      <c r="G195" s="64"/>
      <c r="H195" s="236"/>
      <c r="I195" s="237"/>
      <c r="J195" s="236"/>
      <c r="K195" s="236"/>
      <c r="L195" s="64"/>
    </row>
    <row r="196" spans="1:12" x14ac:dyDescent="0.2">
      <c r="A196" s="58"/>
      <c r="B196" s="623" t="s">
        <v>538</v>
      </c>
      <c r="C196" s="503">
        <v>5240</v>
      </c>
      <c r="D196" s="237"/>
      <c r="E196" s="236"/>
      <c r="F196" s="236"/>
      <c r="G196" s="64"/>
      <c r="H196" s="236"/>
      <c r="I196" s="237"/>
      <c r="J196" s="236"/>
      <c r="K196" s="236"/>
      <c r="L196" s="64"/>
    </row>
    <row r="197" spans="1:12" x14ac:dyDescent="0.2">
      <c r="A197" s="58"/>
      <c r="B197" s="59"/>
      <c r="C197" s="236"/>
      <c r="D197" s="237"/>
      <c r="E197" s="236"/>
      <c r="F197" s="236"/>
      <c r="G197" s="64"/>
      <c r="H197" s="236"/>
      <c r="I197" s="237"/>
      <c r="J197" s="236"/>
      <c r="K197" s="236"/>
      <c r="L197" s="64"/>
    </row>
    <row r="198" spans="1:12" x14ac:dyDescent="0.2">
      <c r="A198" s="155" t="s">
        <v>268</v>
      </c>
      <c r="B198" s="249" t="s">
        <v>756</v>
      </c>
      <c r="C198" s="155"/>
      <c r="D198" s="155"/>
      <c r="E198" s="155"/>
      <c r="F198" s="155"/>
      <c r="G198" s="155"/>
      <c r="H198" s="155"/>
      <c r="I198" s="237"/>
      <c r="J198" s="236"/>
      <c r="K198" s="236"/>
      <c r="L198" s="64"/>
    </row>
    <row r="199" spans="1:12" x14ac:dyDescent="0.2">
      <c r="A199" s="250"/>
      <c r="B199" s="174"/>
      <c r="C199" s="177"/>
      <c r="D199" s="177"/>
      <c r="E199" s="177"/>
      <c r="F199" s="177"/>
      <c r="G199" s="177"/>
      <c r="H199" s="177"/>
      <c r="I199" s="237"/>
      <c r="J199" s="236"/>
      <c r="K199" s="236"/>
      <c r="L199" s="64"/>
    </row>
    <row r="200" spans="1:12" x14ac:dyDescent="0.2">
      <c r="A200" s="251" t="s">
        <v>269</v>
      </c>
      <c r="B200" s="249" t="s">
        <v>344</v>
      </c>
      <c r="C200" s="177"/>
      <c r="D200" s="177"/>
      <c r="E200" s="177"/>
      <c r="F200" s="177"/>
      <c r="G200" s="177"/>
      <c r="H200" s="177"/>
      <c r="I200" s="239"/>
      <c r="J200" s="239"/>
      <c r="K200" s="239"/>
      <c r="L200" s="239"/>
    </row>
    <row r="201" spans="1:12" x14ac:dyDescent="0.2">
      <c r="A201" s="250"/>
      <c r="B201" s="174" t="s">
        <v>192</v>
      </c>
      <c r="C201" s="177"/>
      <c r="D201" s="177"/>
      <c r="E201" s="177"/>
      <c r="F201" s="177"/>
      <c r="G201" s="177"/>
      <c r="H201" s="177"/>
      <c r="I201" s="13"/>
      <c r="J201" s="13"/>
      <c r="K201" s="13"/>
      <c r="L201" s="13"/>
    </row>
    <row r="202" spans="1:12" x14ac:dyDescent="0.2">
      <c r="A202" s="250"/>
      <c r="B202" s="174" t="s">
        <v>807</v>
      </c>
      <c r="C202" s="177"/>
      <c r="D202" s="177"/>
      <c r="E202" s="177"/>
      <c r="F202" s="177"/>
      <c r="G202" s="177"/>
      <c r="H202" s="177"/>
      <c r="I202" s="13"/>
      <c r="J202" s="13"/>
      <c r="K202" s="13"/>
      <c r="L202" s="13"/>
    </row>
    <row r="203" spans="1:12" x14ac:dyDescent="0.2">
      <c r="A203" s="250"/>
      <c r="B203" s="174" t="s">
        <v>372</v>
      </c>
      <c r="C203" s="177"/>
      <c r="D203" s="177"/>
      <c r="E203" s="177"/>
      <c r="F203" s="177"/>
      <c r="G203" s="177"/>
      <c r="H203" s="177"/>
      <c r="I203" s="13"/>
      <c r="J203" s="13"/>
      <c r="K203" s="13"/>
      <c r="L203" s="13"/>
    </row>
    <row r="204" spans="1:12" x14ac:dyDescent="0.2">
      <c r="A204" s="250"/>
      <c r="B204" s="174" t="s">
        <v>808</v>
      </c>
      <c r="C204" s="177"/>
      <c r="D204" s="177"/>
      <c r="E204" s="177"/>
      <c r="F204" s="177"/>
      <c r="G204" s="177"/>
      <c r="H204" s="177"/>
      <c r="I204" s="13"/>
      <c r="J204" s="13"/>
      <c r="K204" s="13"/>
      <c r="L204" s="13"/>
    </row>
    <row r="205" spans="1:12" x14ac:dyDescent="0.2">
      <c r="A205" s="250"/>
      <c r="B205" s="174"/>
      <c r="C205" s="177"/>
      <c r="D205" s="177"/>
      <c r="E205" s="177"/>
      <c r="F205" s="177"/>
      <c r="G205" s="177"/>
      <c r="H205" s="177"/>
      <c r="I205" s="13"/>
      <c r="J205" s="13"/>
      <c r="K205" s="13"/>
      <c r="L205" s="13"/>
    </row>
    <row r="206" spans="1:12" x14ac:dyDescent="0.2">
      <c r="A206" s="251" t="s">
        <v>757</v>
      </c>
      <c r="B206" s="174" t="s">
        <v>1066</v>
      </c>
      <c r="C206" s="177"/>
      <c r="D206" s="177"/>
      <c r="E206" s="177"/>
      <c r="F206" s="177"/>
      <c r="G206" s="177"/>
      <c r="H206" s="177"/>
      <c r="I206" s="13"/>
      <c r="J206" s="13"/>
      <c r="K206" s="13"/>
      <c r="L206" s="13"/>
    </row>
    <row r="207" spans="1:12" x14ac:dyDescent="0.2">
      <c r="A207" s="224"/>
      <c r="B207" s="509"/>
      <c r="C207" s="13"/>
      <c r="D207" s="13"/>
      <c r="E207" s="13"/>
      <c r="F207" s="13"/>
      <c r="G207" s="13"/>
      <c r="H207" s="13"/>
      <c r="I207" s="13"/>
      <c r="J207" s="13"/>
      <c r="K207" s="13"/>
      <c r="L207" s="13"/>
    </row>
    <row r="208" spans="1:12" ht="15.75" x14ac:dyDescent="0.25">
      <c r="A208" s="224"/>
      <c r="B208" s="252" t="s">
        <v>281</v>
      </c>
      <c r="C208" s="313"/>
      <c r="D208" s="313"/>
      <c r="E208" s="313"/>
      <c r="F208" s="313"/>
      <c r="G208" s="449"/>
      <c r="H208" s="13"/>
      <c r="I208" s="13"/>
      <c r="J208" s="13"/>
      <c r="K208" s="13"/>
      <c r="L208" s="13"/>
    </row>
    <row r="209" spans="1:12" x14ac:dyDescent="0.2">
      <c r="A209" s="224"/>
      <c r="B209" s="57" t="s">
        <v>282</v>
      </c>
      <c r="C209" s="450"/>
      <c r="D209" s="450"/>
      <c r="E209" s="450"/>
      <c r="F209" s="450"/>
      <c r="G209" s="253" t="s">
        <v>400</v>
      </c>
      <c r="H209" s="13"/>
      <c r="I209" s="13"/>
      <c r="J209" s="13"/>
      <c r="K209" s="13"/>
      <c r="L209" s="13"/>
    </row>
    <row r="210" spans="1:12" x14ac:dyDescent="0.2">
      <c r="A210" s="224"/>
      <c r="B210" s="17"/>
      <c r="C210" s="313"/>
      <c r="D210" s="313"/>
      <c r="E210" s="313"/>
      <c r="F210" s="313"/>
      <c r="G210" s="254"/>
      <c r="H210" s="13"/>
      <c r="I210" s="13"/>
      <c r="J210" s="13"/>
      <c r="K210" s="13"/>
      <c r="L210" s="13"/>
    </row>
    <row r="211" spans="1:12" x14ac:dyDescent="0.2">
      <c r="A211" s="224"/>
      <c r="B211" s="91" t="s">
        <v>865</v>
      </c>
      <c r="C211" s="313"/>
      <c r="D211" s="313"/>
      <c r="E211" s="313"/>
      <c r="F211" s="313"/>
      <c r="G211" s="254"/>
      <c r="H211" s="13"/>
      <c r="I211" s="13"/>
      <c r="J211" s="13"/>
      <c r="K211" s="13"/>
      <c r="L211" s="13"/>
    </row>
    <row r="212" spans="1:12" x14ac:dyDescent="0.2">
      <c r="A212" s="624"/>
      <c r="B212" s="108" t="s">
        <v>866</v>
      </c>
      <c r="C212" s="313"/>
      <c r="D212" s="313"/>
      <c r="E212" s="313"/>
      <c r="F212" s="313"/>
      <c r="G212" s="236">
        <v>4870</v>
      </c>
      <c r="H212" s="259"/>
      <c r="I212" s="259"/>
      <c r="J212" s="259"/>
      <c r="K212" s="259"/>
      <c r="L212" s="259"/>
    </row>
    <row r="213" spans="1:12" x14ac:dyDescent="0.2">
      <c r="A213" s="624"/>
      <c r="B213" s="108" t="s">
        <v>867</v>
      </c>
      <c r="C213" s="313"/>
      <c r="D213" s="313"/>
      <c r="E213" s="313"/>
      <c r="F213" s="313"/>
      <c r="G213" s="236"/>
      <c r="H213" s="259"/>
      <c r="I213" s="259"/>
      <c r="J213" s="259"/>
      <c r="K213" s="259"/>
      <c r="L213" s="259"/>
    </row>
    <row r="214" spans="1:12" x14ac:dyDescent="0.2">
      <c r="A214" s="624"/>
      <c r="B214" s="108" t="s">
        <v>868</v>
      </c>
      <c r="C214" s="313"/>
      <c r="D214" s="313"/>
      <c r="E214" s="313"/>
      <c r="F214" s="313"/>
      <c r="G214" s="236"/>
      <c r="H214" s="259"/>
      <c r="I214" s="259"/>
      <c r="J214" s="259"/>
      <c r="K214" s="259"/>
      <c r="L214" s="259"/>
    </row>
    <row r="215" spans="1:12" x14ac:dyDescent="0.2">
      <c r="A215" s="224"/>
      <c r="B215" s="17"/>
      <c r="C215" s="313"/>
      <c r="D215" s="313"/>
      <c r="E215" s="313"/>
      <c r="F215" s="313"/>
      <c r="G215" s="254"/>
      <c r="H215" s="13"/>
      <c r="I215" s="13"/>
      <c r="J215" s="13"/>
      <c r="K215" s="13"/>
      <c r="L215" s="13"/>
    </row>
    <row r="216" spans="1:12" x14ac:dyDescent="0.2">
      <c r="A216" s="224"/>
      <c r="B216" s="255" t="s">
        <v>391</v>
      </c>
      <c r="C216" s="313"/>
      <c r="D216" s="313"/>
      <c r="E216" s="313"/>
      <c r="F216" s="313"/>
      <c r="G216" s="256"/>
      <c r="H216" s="13"/>
      <c r="I216" s="13"/>
      <c r="J216" s="13"/>
      <c r="K216" s="13"/>
      <c r="L216" s="13"/>
    </row>
    <row r="217" spans="1:12" x14ac:dyDescent="0.2">
      <c r="A217" s="624"/>
      <c r="B217" s="108" t="s">
        <v>283</v>
      </c>
      <c r="C217" s="313"/>
      <c r="D217" s="313"/>
      <c r="E217" s="313"/>
      <c r="F217" s="313"/>
      <c r="G217" s="236">
        <v>7990</v>
      </c>
      <c r="H217" s="259"/>
      <c r="I217" s="259"/>
      <c r="J217" s="259"/>
      <c r="K217" s="259"/>
      <c r="L217" s="259"/>
    </row>
    <row r="218" spans="1:12" x14ac:dyDescent="0.2">
      <c r="A218" s="624"/>
      <c r="B218" s="108" t="s">
        <v>284</v>
      </c>
      <c r="C218" s="313"/>
      <c r="D218" s="313"/>
      <c r="E218" s="313"/>
      <c r="F218" s="313"/>
      <c r="G218" s="236">
        <v>15980</v>
      </c>
      <c r="H218" s="259"/>
      <c r="I218" s="259"/>
      <c r="J218" s="259"/>
      <c r="K218" s="259"/>
      <c r="L218" s="259"/>
    </row>
    <row r="219" spans="1:12" x14ac:dyDescent="0.2">
      <c r="A219" s="624"/>
      <c r="B219" s="108" t="s">
        <v>285</v>
      </c>
      <c r="C219" s="313"/>
      <c r="D219" s="313"/>
      <c r="E219" s="313"/>
      <c r="F219" s="313"/>
      <c r="G219" s="451">
        <v>5640</v>
      </c>
      <c r="H219" s="259"/>
      <c r="I219" s="259"/>
      <c r="J219" s="259"/>
      <c r="K219" s="259"/>
      <c r="L219" s="259"/>
    </row>
    <row r="220" spans="1:12" x14ac:dyDescent="0.2">
      <c r="A220" s="624"/>
      <c r="B220" s="257" t="s">
        <v>18</v>
      </c>
      <c r="C220" s="259"/>
      <c r="D220" s="259"/>
      <c r="E220" s="259"/>
      <c r="F220" s="259"/>
      <c r="G220" s="625"/>
      <c r="H220" s="259"/>
      <c r="I220" s="259"/>
      <c r="J220" s="259"/>
      <c r="K220" s="259"/>
      <c r="L220" s="259"/>
    </row>
    <row r="221" spans="1:12" x14ac:dyDescent="0.2">
      <c r="A221" s="224"/>
      <c r="B221" s="257"/>
      <c r="C221" s="259"/>
      <c r="D221" s="259"/>
      <c r="E221" s="259"/>
      <c r="F221" s="259"/>
      <c r="G221" s="625"/>
      <c r="H221" s="13"/>
      <c r="I221" s="13"/>
      <c r="J221" s="13"/>
      <c r="K221" s="13"/>
      <c r="L221" s="13"/>
    </row>
    <row r="222" spans="1:12" x14ac:dyDescent="0.2">
      <c r="A222" s="224"/>
      <c r="B222" s="258" t="s">
        <v>1067</v>
      </c>
      <c r="C222" s="259"/>
      <c r="D222" s="259"/>
      <c r="E222" s="259"/>
      <c r="F222" s="259"/>
      <c r="G222" s="625"/>
      <c r="H222" s="13"/>
      <c r="I222" s="13"/>
      <c r="J222" s="13"/>
      <c r="K222" s="13"/>
      <c r="L222" s="13"/>
    </row>
    <row r="223" spans="1:12" x14ac:dyDescent="0.2">
      <c r="A223" s="624"/>
      <c r="B223" s="106" t="s">
        <v>235</v>
      </c>
      <c r="C223" s="259"/>
      <c r="D223" s="259"/>
      <c r="E223" s="259"/>
      <c r="F223" s="259"/>
      <c r="G223" s="237">
        <v>7650</v>
      </c>
      <c r="H223" s="259"/>
      <c r="I223" s="259"/>
      <c r="J223" s="259"/>
      <c r="K223" s="259"/>
      <c r="L223" s="259"/>
    </row>
    <row r="224" spans="1:12" x14ac:dyDescent="0.2">
      <c r="A224" s="624"/>
      <c r="B224" s="106" t="s">
        <v>236</v>
      </c>
      <c r="C224" s="259"/>
      <c r="D224" s="259"/>
      <c r="E224" s="259"/>
      <c r="F224" s="259"/>
      <c r="G224" s="237"/>
      <c r="H224" s="259"/>
      <c r="I224" s="259"/>
      <c r="J224" s="259"/>
      <c r="K224" s="259"/>
      <c r="L224" s="259"/>
    </row>
    <row r="225" spans="1:12" x14ac:dyDescent="0.2">
      <c r="A225" s="224"/>
      <c r="B225" s="260"/>
      <c r="C225" s="261"/>
      <c r="D225" s="261"/>
      <c r="E225" s="261"/>
      <c r="F225" s="261"/>
      <c r="G225" s="626"/>
      <c r="H225" s="13"/>
      <c r="I225" s="13"/>
      <c r="J225" s="13"/>
      <c r="K225" s="13"/>
      <c r="L225" s="13"/>
    </row>
    <row r="226" spans="1:12" x14ac:dyDescent="0.2">
      <c r="A226" s="224"/>
      <c r="B226" s="452" t="s">
        <v>237</v>
      </c>
      <c r="C226" s="261"/>
      <c r="D226" s="261"/>
      <c r="E226" s="261"/>
      <c r="F226" s="261"/>
      <c r="G226" s="626"/>
      <c r="H226" s="13"/>
      <c r="I226" s="13"/>
      <c r="J226" s="13"/>
      <c r="K226" s="13"/>
      <c r="L226" s="13"/>
    </row>
    <row r="227" spans="1:12" x14ac:dyDescent="0.2">
      <c r="A227" s="624"/>
      <c r="B227" s="106" t="s">
        <v>238</v>
      </c>
      <c r="C227" s="259"/>
      <c r="D227" s="259"/>
      <c r="E227" s="259"/>
      <c r="F227" s="259"/>
      <c r="G227" s="237">
        <v>5760</v>
      </c>
      <c r="H227" s="259"/>
      <c r="I227" s="259"/>
      <c r="J227" s="259"/>
      <c r="K227" s="259"/>
      <c r="L227" s="259"/>
    </row>
    <row r="228" spans="1:12" x14ac:dyDescent="0.2">
      <c r="A228" s="224"/>
      <c r="B228" s="260"/>
      <c r="C228" s="259"/>
      <c r="D228" s="259"/>
      <c r="E228" s="259"/>
      <c r="F228" s="259"/>
      <c r="G228" s="262"/>
      <c r="H228" s="13"/>
      <c r="I228" s="13"/>
      <c r="J228" s="13"/>
      <c r="K228" s="13"/>
      <c r="L228" s="13"/>
    </row>
    <row r="229" spans="1:12" x14ac:dyDescent="0.2">
      <c r="A229" s="224"/>
      <c r="B229" s="452" t="s">
        <v>290</v>
      </c>
      <c r="C229" s="261"/>
      <c r="D229" s="261"/>
      <c r="E229" s="261"/>
      <c r="F229" s="261"/>
      <c r="G229" s="237"/>
      <c r="H229" s="13"/>
      <c r="I229" s="13"/>
      <c r="J229" s="13"/>
      <c r="K229" s="13"/>
      <c r="L229" s="13"/>
    </row>
    <row r="230" spans="1:12" x14ac:dyDescent="0.2">
      <c r="A230" s="224"/>
      <c r="B230" s="106" t="s">
        <v>291</v>
      </c>
      <c r="C230" s="259"/>
      <c r="D230" s="259"/>
      <c r="E230" s="259"/>
      <c r="F230" s="259"/>
      <c r="G230" s="237">
        <v>92130</v>
      </c>
      <c r="H230" s="13"/>
      <c r="I230" s="13"/>
      <c r="J230" s="13"/>
      <c r="K230" s="13"/>
      <c r="L230" s="13"/>
    </row>
    <row r="231" spans="1:12" x14ac:dyDescent="0.2">
      <c r="A231" s="224"/>
      <c r="B231" s="509"/>
      <c r="C231" s="13"/>
      <c r="D231" s="13"/>
      <c r="E231" s="13"/>
      <c r="F231" s="13"/>
      <c r="G231" s="13"/>
      <c r="H231" s="13"/>
      <c r="I231" s="13"/>
      <c r="J231" s="13"/>
      <c r="K231" s="13"/>
      <c r="L231" s="13"/>
    </row>
    <row r="232" spans="1:12" ht="15.75" x14ac:dyDescent="0.25">
      <c r="A232" s="263"/>
      <c r="B232" s="264" t="s">
        <v>758</v>
      </c>
      <c r="C232" s="265"/>
      <c r="D232" s="265"/>
      <c r="E232" s="265"/>
      <c r="F232" s="265"/>
      <c r="G232" s="265"/>
      <c r="H232" s="265"/>
      <c r="I232" s="13"/>
      <c r="J232" s="13"/>
      <c r="K232" s="13"/>
      <c r="L232" s="13"/>
    </row>
    <row r="233" spans="1:12" x14ac:dyDescent="0.2">
      <c r="A233" s="224"/>
      <c r="B233" s="266" t="s">
        <v>70</v>
      </c>
      <c r="C233" s="161" t="s">
        <v>71</v>
      </c>
      <c r="D233" s="162"/>
      <c r="E233" s="163"/>
      <c r="F233" s="267" t="s">
        <v>72</v>
      </c>
      <c r="G233" s="163"/>
      <c r="H233" s="163"/>
      <c r="I233" s="13"/>
      <c r="J233" s="13"/>
      <c r="K233" s="13"/>
      <c r="L233" s="13"/>
    </row>
    <row r="234" spans="1:12" ht="25.5" x14ac:dyDescent="0.2">
      <c r="A234" s="224"/>
      <c r="B234" s="268" t="s">
        <v>413</v>
      </c>
      <c r="C234" s="269" t="s">
        <v>294</v>
      </c>
      <c r="D234" s="269" t="s">
        <v>295</v>
      </c>
      <c r="E234" s="269" t="s">
        <v>734</v>
      </c>
      <c r="F234" s="270" t="s">
        <v>294</v>
      </c>
      <c r="G234" s="269" t="s">
        <v>295</v>
      </c>
      <c r="H234" s="269" t="s">
        <v>734</v>
      </c>
      <c r="I234" s="13"/>
      <c r="J234" s="13"/>
      <c r="K234" s="13"/>
      <c r="L234" s="13"/>
    </row>
    <row r="235" spans="1:12" x14ac:dyDescent="0.2">
      <c r="A235" s="224"/>
      <c r="B235" s="169"/>
      <c r="C235" s="168" t="s">
        <v>415</v>
      </c>
      <c r="D235" s="168" t="s">
        <v>415</v>
      </c>
      <c r="E235" s="168" t="s">
        <v>416</v>
      </c>
      <c r="F235" s="271" t="s">
        <v>415</v>
      </c>
      <c r="G235" s="168" t="s">
        <v>415</v>
      </c>
      <c r="H235" s="168" t="s">
        <v>416</v>
      </c>
      <c r="I235" s="13"/>
      <c r="J235" s="13"/>
      <c r="K235" s="13"/>
      <c r="L235" s="13"/>
    </row>
    <row r="236" spans="1:12" x14ac:dyDescent="0.2">
      <c r="A236" s="224"/>
      <c r="B236" s="272"/>
      <c r="C236" s="273"/>
      <c r="D236" s="273"/>
      <c r="E236" s="273"/>
      <c r="F236" s="274"/>
      <c r="G236" s="275"/>
      <c r="H236" s="275"/>
      <c r="I236" s="13"/>
      <c r="J236" s="13"/>
      <c r="K236" s="13"/>
      <c r="L236" s="13"/>
    </row>
    <row r="237" spans="1:12" x14ac:dyDescent="0.2">
      <c r="A237" s="224"/>
      <c r="B237" s="276" t="s">
        <v>680</v>
      </c>
      <c r="C237" s="177"/>
      <c r="D237" s="177"/>
      <c r="E237" s="177"/>
      <c r="F237" s="274"/>
      <c r="G237" s="275"/>
      <c r="H237" s="275"/>
      <c r="I237" s="13"/>
      <c r="J237" s="13"/>
      <c r="K237" s="13"/>
      <c r="L237" s="13"/>
    </row>
    <row r="238" spans="1:12" x14ac:dyDescent="0.2">
      <c r="A238" s="224"/>
      <c r="B238" s="174" t="s">
        <v>680</v>
      </c>
      <c r="C238" s="627"/>
      <c r="D238" s="627"/>
      <c r="E238" s="627"/>
      <c r="F238" s="628"/>
      <c r="G238" s="275"/>
      <c r="H238" s="275"/>
      <c r="I238" s="13"/>
      <c r="J238" s="13"/>
      <c r="K238" s="13"/>
      <c r="L238" s="13"/>
    </row>
    <row r="239" spans="1:12" x14ac:dyDescent="0.2">
      <c r="A239" s="224"/>
      <c r="B239" s="174" t="s">
        <v>681</v>
      </c>
      <c r="C239" s="629">
        <v>43800</v>
      </c>
      <c r="D239" s="629">
        <v>7850</v>
      </c>
      <c r="E239" s="629">
        <v>7490</v>
      </c>
      <c r="F239" s="630">
        <v>46866</v>
      </c>
      <c r="G239" s="631">
        <v>8635</v>
      </c>
      <c r="H239" s="631">
        <v>8913.1</v>
      </c>
      <c r="I239" s="13"/>
      <c r="J239" s="632"/>
      <c r="K239" s="632"/>
      <c r="L239" s="632"/>
    </row>
    <row r="240" spans="1:12" ht="15" x14ac:dyDescent="0.25">
      <c r="A240" s="224"/>
      <c r="B240" s="174" t="s">
        <v>682</v>
      </c>
      <c r="C240" s="633"/>
      <c r="D240" s="633"/>
      <c r="E240" s="633"/>
      <c r="F240" s="505"/>
      <c r="G240" s="634"/>
      <c r="H240" s="634"/>
      <c r="I240" s="13"/>
      <c r="J240" s="632"/>
      <c r="K240" s="632"/>
      <c r="L240" s="632"/>
    </row>
    <row r="241" spans="1:12" ht="15" x14ac:dyDescent="0.25">
      <c r="A241" s="224"/>
      <c r="B241" s="174" t="s">
        <v>683</v>
      </c>
      <c r="C241" s="629">
        <v>40350</v>
      </c>
      <c r="D241" s="629">
        <v>7850</v>
      </c>
      <c r="E241" s="629">
        <v>6800</v>
      </c>
      <c r="F241" s="630">
        <v>42367.5</v>
      </c>
      <c r="G241" s="634"/>
      <c r="H241" s="631">
        <v>8092</v>
      </c>
      <c r="I241" s="13"/>
      <c r="J241" s="632"/>
      <c r="K241" s="632"/>
      <c r="L241" s="632"/>
    </row>
    <row r="242" spans="1:12" ht="15" x14ac:dyDescent="0.25">
      <c r="A242" s="224"/>
      <c r="B242" s="174" t="s">
        <v>684</v>
      </c>
      <c r="C242" s="629">
        <v>64350</v>
      </c>
      <c r="D242" s="629">
        <v>7850</v>
      </c>
      <c r="E242" s="629">
        <v>6800</v>
      </c>
      <c r="F242" s="630">
        <v>69603.061224489808</v>
      </c>
      <c r="G242" s="634"/>
      <c r="H242" s="631">
        <v>8220.1219512195112</v>
      </c>
      <c r="I242" s="13"/>
      <c r="J242" s="632"/>
      <c r="K242" s="632"/>
      <c r="L242" s="632"/>
    </row>
    <row r="243" spans="1:12" x14ac:dyDescent="0.2">
      <c r="A243" s="224"/>
      <c r="B243" s="418"/>
      <c r="C243" s="635"/>
      <c r="D243" s="635"/>
      <c r="E243" s="635"/>
      <c r="F243" s="635"/>
      <c r="G243" s="636"/>
      <c r="H243" s="635"/>
      <c r="I243" s="13"/>
      <c r="J243" s="13"/>
      <c r="K243" s="13"/>
      <c r="L243" s="13"/>
    </row>
    <row r="244" spans="1:12" x14ac:dyDescent="0.2">
      <c r="A244" s="224"/>
      <c r="B244" s="174" t="s">
        <v>629</v>
      </c>
      <c r="C244" s="627"/>
      <c r="D244" s="627"/>
      <c r="E244" s="627"/>
      <c r="F244" s="627"/>
      <c r="G244" s="627"/>
      <c r="H244" s="504"/>
      <c r="I244" s="13"/>
      <c r="J244" s="13"/>
      <c r="K244" s="13"/>
      <c r="L244" s="13"/>
    </row>
    <row r="245" spans="1:12" x14ac:dyDescent="0.2">
      <c r="A245" s="224"/>
      <c r="B245" s="174" t="s">
        <v>685</v>
      </c>
      <c r="C245" s="627"/>
      <c r="D245" s="627"/>
      <c r="E245" s="627"/>
      <c r="F245" s="627"/>
      <c r="G245" s="627"/>
      <c r="H245" s="504"/>
      <c r="I245" s="13"/>
      <c r="J245" s="13"/>
      <c r="K245" s="13"/>
      <c r="L245" s="13"/>
    </row>
    <row r="246" spans="1:12" x14ac:dyDescent="0.2">
      <c r="A246" s="224"/>
      <c r="B246" s="174" t="s">
        <v>686</v>
      </c>
      <c r="C246" s="177"/>
      <c r="D246" s="177"/>
      <c r="E246" s="177"/>
      <c r="F246" s="177"/>
      <c r="G246" s="177"/>
      <c r="H246" s="177"/>
      <c r="I246" s="13"/>
      <c r="J246" s="13"/>
      <c r="K246" s="13"/>
      <c r="L246" s="13"/>
    </row>
    <row r="247" spans="1:12" x14ac:dyDescent="0.2">
      <c r="A247" s="224"/>
      <c r="B247" s="277"/>
      <c r="C247" s="177"/>
      <c r="D247" s="174"/>
      <c r="E247" s="174"/>
      <c r="F247" s="177"/>
      <c r="G247" s="177"/>
      <c r="H247" s="177"/>
      <c r="I247" s="13"/>
      <c r="J247" s="13"/>
      <c r="K247" s="13"/>
      <c r="L247" s="13"/>
    </row>
    <row r="248" spans="1:12" x14ac:dyDescent="0.2">
      <c r="A248" s="224"/>
      <c r="B248" s="277"/>
      <c r="C248" s="177"/>
      <c r="D248" s="174"/>
      <c r="E248" s="174"/>
      <c r="F248" s="177"/>
      <c r="G248" s="177"/>
      <c r="H248" s="177"/>
      <c r="I248" s="13"/>
      <c r="J248" s="13"/>
      <c r="K248" s="13"/>
      <c r="L248" s="13"/>
    </row>
    <row r="249" spans="1:12" ht="15.75" x14ac:dyDescent="0.25">
      <c r="A249" s="224"/>
      <c r="B249" s="278" t="s">
        <v>687</v>
      </c>
      <c r="C249" s="275"/>
      <c r="D249" s="275"/>
      <c r="E249" s="275"/>
      <c r="F249" s="275"/>
      <c r="G249" s="506"/>
      <c r="H249" s="177"/>
      <c r="I249" s="13"/>
      <c r="J249" s="13"/>
      <c r="K249" s="13"/>
      <c r="L249" s="13"/>
    </row>
    <row r="250" spans="1:12" ht="15.75" x14ac:dyDescent="0.25">
      <c r="A250" s="224"/>
      <c r="B250" s="278"/>
      <c r="C250" s="275"/>
      <c r="D250" s="275"/>
      <c r="E250" s="275"/>
      <c r="F250" s="275"/>
      <c r="G250" s="506"/>
      <c r="H250" s="177"/>
      <c r="I250" s="13"/>
      <c r="J250" s="13"/>
      <c r="K250" s="13"/>
      <c r="L250" s="13"/>
    </row>
    <row r="251" spans="1:12" x14ac:dyDescent="0.2">
      <c r="A251" s="224"/>
      <c r="B251" s="169" t="s">
        <v>282</v>
      </c>
      <c r="C251" s="265"/>
      <c r="D251" s="265"/>
      <c r="E251" s="265"/>
      <c r="F251" s="265"/>
      <c r="G251" s="279" t="s">
        <v>400</v>
      </c>
      <c r="H251" s="177"/>
      <c r="I251" s="13"/>
      <c r="J251" s="13"/>
      <c r="K251" s="13"/>
      <c r="L251" s="13"/>
    </row>
    <row r="252" spans="1:12" x14ac:dyDescent="0.2">
      <c r="A252" s="224"/>
      <c r="B252" s="280"/>
      <c r="C252" s="275"/>
      <c r="D252" s="275"/>
      <c r="E252" s="275"/>
      <c r="F252" s="275"/>
      <c r="G252" s="281"/>
      <c r="H252" s="177"/>
      <c r="I252" s="13"/>
      <c r="J252" s="13"/>
      <c r="K252" s="13"/>
      <c r="L252" s="13"/>
    </row>
    <row r="253" spans="1:12" x14ac:dyDescent="0.2">
      <c r="A253" s="224"/>
      <c r="B253" s="282" t="s">
        <v>688</v>
      </c>
      <c r="C253" s="280"/>
      <c r="D253" s="280"/>
      <c r="E253" s="280"/>
      <c r="F253" s="280"/>
      <c r="G253" s="280"/>
      <c r="H253" s="177"/>
      <c r="I253" s="13"/>
      <c r="J253" s="13"/>
      <c r="K253" s="13"/>
      <c r="L253" s="13"/>
    </row>
    <row r="254" spans="1:12" x14ac:dyDescent="0.2">
      <c r="A254" s="637"/>
      <c r="B254" s="245" t="s">
        <v>689</v>
      </c>
      <c r="C254" s="281"/>
      <c r="D254" s="156"/>
      <c r="E254" s="156"/>
      <c r="F254" s="156"/>
      <c r="G254" s="284">
        <v>5650</v>
      </c>
      <c r="H254" s="177"/>
      <c r="I254" s="13"/>
      <c r="J254" s="13"/>
      <c r="K254" s="13"/>
      <c r="L254" s="13"/>
    </row>
    <row r="255" spans="1:12" x14ac:dyDescent="0.2">
      <c r="A255" s="637"/>
      <c r="B255" s="245" t="s">
        <v>690</v>
      </c>
      <c r="C255" s="156"/>
      <c r="D255" s="156"/>
      <c r="E255" s="156"/>
      <c r="F255" s="156"/>
      <c r="G255" s="284">
        <v>44560</v>
      </c>
      <c r="H255" s="177"/>
      <c r="I255" s="13"/>
      <c r="J255" s="13"/>
      <c r="K255" s="13"/>
      <c r="L255" s="13"/>
    </row>
    <row r="256" spans="1:12" x14ac:dyDescent="0.2">
      <c r="A256" s="224"/>
      <c r="B256" s="245"/>
      <c r="C256" s="275"/>
      <c r="D256" s="275"/>
      <c r="E256" s="275"/>
      <c r="F256" s="275"/>
      <c r="G256" s="284"/>
      <c r="H256" s="177"/>
      <c r="I256" s="13"/>
      <c r="J256" s="13"/>
      <c r="K256" s="13"/>
      <c r="L256" s="13"/>
    </row>
    <row r="257" spans="1:12" x14ac:dyDescent="0.2">
      <c r="A257" s="224"/>
      <c r="B257" s="174" t="s">
        <v>629</v>
      </c>
      <c r="C257" s="275"/>
      <c r="D257" s="275"/>
      <c r="E257" s="275"/>
      <c r="F257" s="275"/>
      <c r="G257" s="284"/>
      <c r="H257" s="177"/>
      <c r="I257" s="13"/>
      <c r="J257" s="13"/>
      <c r="K257" s="13"/>
      <c r="L257" s="13"/>
    </row>
    <row r="258" spans="1:12" x14ac:dyDescent="0.2">
      <c r="A258" s="224"/>
      <c r="B258" s="174" t="s">
        <v>691</v>
      </c>
      <c r="C258" s="275"/>
      <c r="D258" s="275"/>
      <c r="E258" s="275"/>
      <c r="F258" s="275"/>
      <c r="G258" s="284"/>
      <c r="H258" s="177"/>
      <c r="I258" s="13"/>
      <c r="J258" s="13"/>
      <c r="K258" s="13"/>
      <c r="L258" s="13"/>
    </row>
    <row r="259" spans="1:12" x14ac:dyDescent="0.2">
      <c r="A259" s="224"/>
      <c r="B259" s="287"/>
      <c r="C259" s="275"/>
      <c r="D259" s="275"/>
      <c r="E259" s="275"/>
      <c r="F259" s="275"/>
      <c r="G259" s="284"/>
      <c r="H259" s="177"/>
      <c r="I259" s="13"/>
      <c r="J259" s="13"/>
      <c r="K259" s="13"/>
      <c r="L259" s="13"/>
    </row>
    <row r="260" spans="1:12" x14ac:dyDescent="0.2">
      <c r="A260" s="224"/>
      <c r="B260" s="282" t="s">
        <v>286</v>
      </c>
      <c r="C260" s="280"/>
      <c r="D260" s="280"/>
      <c r="E260" s="280"/>
      <c r="F260" s="280"/>
      <c r="G260" s="462"/>
      <c r="H260" s="177"/>
      <c r="I260" s="13"/>
      <c r="J260" s="13"/>
      <c r="K260" s="13"/>
      <c r="L260" s="13"/>
    </row>
    <row r="261" spans="1:12" x14ac:dyDescent="0.2">
      <c r="A261" s="637"/>
      <c r="B261" s="245" t="s">
        <v>692</v>
      </c>
      <c r="C261" s="281"/>
      <c r="D261" s="156"/>
      <c r="E261" s="156"/>
      <c r="F261" s="156"/>
      <c r="G261" s="284">
        <v>1860</v>
      </c>
      <c r="H261" s="177"/>
      <c r="I261" s="13"/>
      <c r="J261" s="13"/>
      <c r="K261" s="13"/>
      <c r="L261" s="13"/>
    </row>
    <row r="262" spans="1:12" x14ac:dyDescent="0.2">
      <c r="A262" s="637"/>
      <c r="B262" s="245" t="s">
        <v>693</v>
      </c>
      <c r="C262" s="156"/>
      <c r="D262" s="156"/>
      <c r="E262" s="156"/>
      <c r="F262" s="156"/>
      <c r="G262" s="284">
        <v>1860</v>
      </c>
      <c r="H262" s="177"/>
      <c r="I262" s="13"/>
      <c r="J262" s="13"/>
      <c r="K262" s="13"/>
      <c r="L262" s="13"/>
    </row>
    <row r="263" spans="1:12" x14ac:dyDescent="0.2">
      <c r="A263" s="637"/>
      <c r="B263" s="245" t="s">
        <v>694</v>
      </c>
      <c r="C263" s="156"/>
      <c r="D263" s="156"/>
      <c r="E263" s="156"/>
      <c r="F263" s="156"/>
      <c r="G263" s="284">
        <v>3470</v>
      </c>
      <c r="H263" s="177"/>
      <c r="I263" s="13"/>
      <c r="J263" s="13"/>
      <c r="K263" s="13"/>
      <c r="L263" s="13"/>
    </row>
    <row r="264" spans="1:12" x14ac:dyDescent="0.2">
      <c r="A264" s="224"/>
      <c r="B264" s="169"/>
      <c r="C264" s="265"/>
      <c r="D264" s="265"/>
      <c r="E264" s="265"/>
      <c r="F264" s="265"/>
      <c r="G264" s="279"/>
      <c r="H264" s="177"/>
      <c r="I264" s="13"/>
      <c r="J264" s="13"/>
      <c r="K264" s="13"/>
      <c r="L264" s="13"/>
    </row>
    <row r="265" spans="1:12" x14ac:dyDescent="0.2">
      <c r="A265" s="224"/>
      <c r="B265" s="280"/>
      <c r="C265" s="275"/>
      <c r="D265" s="275"/>
      <c r="E265" s="275"/>
      <c r="F265" s="275"/>
      <c r="G265" s="281"/>
      <c r="H265" s="177"/>
      <c r="I265" s="13"/>
      <c r="J265" s="13"/>
      <c r="K265" s="13"/>
      <c r="L265" s="13"/>
    </row>
    <row r="266" spans="1:12" x14ac:dyDescent="0.2">
      <c r="A266" s="224"/>
      <c r="B266" s="282"/>
      <c r="C266" s="282"/>
      <c r="D266" s="282"/>
      <c r="E266" s="282"/>
      <c r="F266" s="282"/>
      <c r="G266" s="282"/>
      <c r="H266" s="177"/>
      <c r="I266" s="13"/>
      <c r="J266" s="13"/>
      <c r="K266" s="13"/>
      <c r="L266" s="13"/>
    </row>
    <row r="267" spans="1:12" x14ac:dyDescent="0.2">
      <c r="A267" s="224"/>
      <c r="B267" s="245"/>
      <c r="C267" s="283"/>
      <c r="D267" s="275"/>
      <c r="E267" s="275"/>
      <c r="F267" s="275"/>
      <c r="G267" s="284"/>
      <c r="H267" s="177"/>
      <c r="I267" s="13"/>
      <c r="J267" s="13"/>
      <c r="K267" s="13"/>
      <c r="L267" s="13"/>
    </row>
    <row r="268" spans="1:12" x14ac:dyDescent="0.2">
      <c r="A268" s="224"/>
      <c r="B268" s="245"/>
      <c r="C268" s="275"/>
      <c r="D268" s="275"/>
      <c r="E268" s="275"/>
      <c r="F268" s="275"/>
      <c r="G268" s="284"/>
      <c r="H268" s="177"/>
      <c r="I268" s="13"/>
      <c r="J268" s="13"/>
      <c r="K268" s="13"/>
      <c r="L268" s="13"/>
    </row>
    <row r="269" spans="1:12" x14ac:dyDescent="0.2">
      <c r="A269" s="224"/>
      <c r="B269" s="245"/>
      <c r="C269" s="275"/>
      <c r="D269" s="275"/>
      <c r="E269" s="275"/>
      <c r="F269" s="275"/>
      <c r="G269" s="285"/>
      <c r="H269" s="177"/>
      <c r="I269" s="13"/>
      <c r="J269" s="13"/>
      <c r="K269" s="13"/>
      <c r="L269" s="13"/>
    </row>
    <row r="270" spans="1:12" x14ac:dyDescent="0.2">
      <c r="A270" s="224"/>
      <c r="B270" s="174"/>
      <c r="C270" s="275"/>
      <c r="D270" s="275"/>
      <c r="E270" s="275"/>
      <c r="F270" s="275"/>
      <c r="G270" s="286"/>
      <c r="H270" s="177"/>
      <c r="I270" s="13"/>
      <c r="J270" s="13"/>
      <c r="K270" s="13"/>
      <c r="L270" s="13"/>
    </row>
    <row r="271" spans="1:12" x14ac:dyDescent="0.2">
      <c r="A271" s="224"/>
      <c r="B271" s="174"/>
      <c r="C271" s="275"/>
      <c r="D271" s="275"/>
      <c r="E271" s="275"/>
      <c r="F271" s="275"/>
      <c r="G271" s="284"/>
      <c r="H271" s="177"/>
      <c r="I271" s="13"/>
      <c r="J271" s="13"/>
      <c r="K271" s="13"/>
      <c r="L271" s="13"/>
    </row>
    <row r="272" spans="1:12" x14ac:dyDescent="0.2">
      <c r="A272" s="224"/>
      <c r="B272" s="287"/>
      <c r="C272" s="275"/>
      <c r="D272" s="275"/>
      <c r="E272" s="275"/>
      <c r="F272" s="275"/>
      <c r="G272" s="284"/>
      <c r="H272" s="177"/>
      <c r="I272" s="13"/>
      <c r="J272" s="13"/>
      <c r="K272" s="13"/>
      <c r="L272" s="13"/>
    </row>
    <row r="273" spans="1:12" x14ac:dyDescent="0.2">
      <c r="A273" s="224"/>
      <c r="B273" s="282"/>
      <c r="C273" s="282"/>
      <c r="D273" s="282"/>
      <c r="E273" s="282"/>
      <c r="F273" s="282"/>
      <c r="G273" s="288"/>
      <c r="H273" s="177"/>
      <c r="I273" s="13"/>
      <c r="J273" s="13"/>
      <c r="K273" s="13"/>
      <c r="L273" s="13"/>
    </row>
    <row r="274" spans="1:12" x14ac:dyDescent="0.2">
      <c r="A274" s="224"/>
      <c r="B274" s="245"/>
      <c r="C274" s="283"/>
      <c r="D274" s="275"/>
      <c r="E274" s="275"/>
      <c r="F274" s="275"/>
      <c r="G274" s="284"/>
      <c r="H274" s="177"/>
      <c r="I274" s="13"/>
      <c r="J274" s="13"/>
      <c r="K274" s="13"/>
      <c r="L274" s="13"/>
    </row>
    <row r="275" spans="1:12" x14ac:dyDescent="0.2">
      <c r="A275" s="224"/>
      <c r="B275" s="245"/>
      <c r="C275" s="275"/>
      <c r="D275" s="275"/>
      <c r="E275" s="275"/>
      <c r="F275" s="275"/>
      <c r="G275" s="284"/>
      <c r="H275" s="177"/>
      <c r="I275" s="13"/>
      <c r="J275" s="13"/>
      <c r="K275" s="13"/>
      <c r="L275" s="13"/>
    </row>
    <row r="276" spans="1:12" x14ac:dyDescent="0.2">
      <c r="A276" s="224"/>
      <c r="B276" s="245"/>
      <c r="C276" s="275"/>
      <c r="D276" s="275"/>
      <c r="E276" s="275"/>
      <c r="F276" s="275"/>
      <c r="G276" s="284"/>
      <c r="H276" s="177"/>
      <c r="I276" s="13"/>
      <c r="J276" s="13"/>
      <c r="K276" s="13"/>
      <c r="L276" s="13"/>
    </row>
  </sheetData>
  <mergeCells count="8">
    <mergeCell ref="B33:L33"/>
    <mergeCell ref="B36:L36"/>
    <mergeCell ref="B172:L172"/>
    <mergeCell ref="A1:B1"/>
    <mergeCell ref="B7:L7"/>
    <mergeCell ref="B10:L10"/>
    <mergeCell ref="B15:L15"/>
    <mergeCell ref="B30:L30"/>
  </mergeCells>
  <phoneticPr fontId="0" type="noConversion"/>
  <hyperlinks>
    <hyperlink ref="I1" location="Indhold!A1" display="Tilbage til indholdsoversigten"/>
    <hyperlink ref="G1" location="Kontaktpersoner!E26" display="Kontaktpersoner"/>
    <hyperlink ref="H1" location="Kontaktpersoner!D25" display="kontaktperson"/>
    <hyperlink ref="J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activeCell="A2" sqref="A2"/>
    </sheetView>
  </sheetViews>
  <sheetFormatPr defaultRowHeight="12.75" x14ac:dyDescent="0.2"/>
  <cols>
    <col min="1" max="1" width="10.28515625" customWidth="1"/>
    <col min="2" max="2" width="25" customWidth="1"/>
    <col min="3" max="3" width="21.140625" customWidth="1"/>
    <col min="5" max="5" width="10.28515625" customWidth="1"/>
    <col min="6" max="6" width="10.7109375" customWidth="1"/>
    <col min="7" max="7" width="9.5703125" customWidth="1"/>
    <col min="9" max="9" width="11.28515625" customWidth="1"/>
    <col min="10" max="10" width="10.7109375" customWidth="1"/>
  </cols>
  <sheetData>
    <row r="1" spans="1:13" ht="21" thickBot="1" x14ac:dyDescent="0.25">
      <c r="A1" s="705" t="s">
        <v>923</v>
      </c>
      <c r="B1" s="706"/>
      <c r="C1" s="5"/>
      <c r="D1" s="11" t="s">
        <v>200</v>
      </c>
      <c r="E1" s="11"/>
      <c r="F1" s="12" t="s">
        <v>130</v>
      </c>
    </row>
    <row r="2" spans="1:13" ht="13.5" thickBot="1" x14ac:dyDescent="0.25">
      <c r="A2" s="147"/>
      <c r="B2" s="148"/>
      <c r="C2" s="149" t="s">
        <v>540</v>
      </c>
      <c r="D2" s="150" t="s">
        <v>513</v>
      </c>
      <c r="E2" s="151"/>
      <c r="F2" s="151"/>
      <c r="G2" s="151"/>
      <c r="H2" s="151"/>
      <c r="I2" s="152"/>
      <c r="J2" s="152"/>
      <c r="K2" s="152"/>
      <c r="L2" s="152"/>
      <c r="M2" s="152"/>
    </row>
    <row r="3" spans="1:13" ht="10.9" customHeight="1" x14ac:dyDescent="0.2">
      <c r="A3" s="153"/>
      <c r="B3" s="154"/>
      <c r="C3" s="153"/>
      <c r="D3" s="155"/>
      <c r="E3" s="156"/>
      <c r="F3" s="156"/>
      <c r="G3" s="156"/>
      <c r="H3" s="157"/>
      <c r="I3" s="158"/>
      <c r="J3" s="155"/>
      <c r="K3" s="155"/>
      <c r="L3" s="155"/>
      <c r="M3" s="155"/>
    </row>
    <row r="4" spans="1:13" x14ac:dyDescent="0.2">
      <c r="A4" s="159"/>
      <c r="B4" s="159"/>
      <c r="C4" s="160"/>
      <c r="D4" s="161" t="s">
        <v>71</v>
      </c>
      <c r="E4" s="162"/>
      <c r="F4" s="163"/>
      <c r="G4" s="163"/>
      <c r="H4" s="164"/>
      <c r="I4" s="165" t="s">
        <v>72</v>
      </c>
      <c r="J4" s="163"/>
      <c r="K4" s="163"/>
      <c r="L4" s="163"/>
      <c r="M4" s="166"/>
    </row>
    <row r="5" spans="1:13" ht="27" customHeight="1" x14ac:dyDescent="0.2">
      <c r="A5" s="167" t="s">
        <v>550</v>
      </c>
      <c r="B5" s="168" t="s">
        <v>70</v>
      </c>
      <c r="C5" s="169"/>
      <c r="D5" s="169"/>
      <c r="E5" s="170" t="s">
        <v>541</v>
      </c>
      <c r="F5" s="171" t="s">
        <v>542</v>
      </c>
      <c r="G5" s="171" t="s">
        <v>543</v>
      </c>
      <c r="H5" s="172" t="s">
        <v>15</v>
      </c>
      <c r="I5" s="170" t="s">
        <v>541</v>
      </c>
      <c r="J5" s="171" t="s">
        <v>542</v>
      </c>
      <c r="K5" s="171" t="s">
        <v>543</v>
      </c>
      <c r="L5" s="171" t="s">
        <v>15</v>
      </c>
      <c r="M5" s="173"/>
    </row>
    <row r="6" spans="1:13" x14ac:dyDescent="0.2">
      <c r="A6" s="153">
        <v>3311</v>
      </c>
      <c r="B6" s="174" t="s">
        <v>696</v>
      </c>
      <c r="C6" s="153"/>
      <c r="D6" s="153"/>
      <c r="E6" s="638">
        <v>54900</v>
      </c>
      <c r="F6" s="638">
        <v>17440</v>
      </c>
      <c r="G6" s="638">
        <v>8340</v>
      </c>
      <c r="H6" s="639">
        <v>7660</v>
      </c>
      <c r="I6" s="638">
        <v>58743</v>
      </c>
      <c r="J6" s="638">
        <v>18660.8</v>
      </c>
      <c r="K6" s="638">
        <v>9257.4000000000015</v>
      </c>
      <c r="L6" s="638">
        <v>9115.4</v>
      </c>
      <c r="M6" s="175"/>
    </row>
    <row r="7" spans="1:13" x14ac:dyDescent="0.2">
      <c r="A7" s="153">
        <v>3315</v>
      </c>
      <c r="B7" s="153" t="s">
        <v>695</v>
      </c>
      <c r="C7" s="153"/>
      <c r="D7" s="153"/>
      <c r="E7" s="638">
        <v>50390</v>
      </c>
      <c r="F7" s="638">
        <v>13830</v>
      </c>
      <c r="G7" s="638">
        <v>5880</v>
      </c>
      <c r="H7" s="639">
        <v>5250</v>
      </c>
      <c r="I7" s="638">
        <v>52909.5</v>
      </c>
      <c r="J7" s="638">
        <v>14521.5</v>
      </c>
      <c r="K7" s="638">
        <v>6468.0000000000009</v>
      </c>
      <c r="L7" s="638">
        <v>6247.5</v>
      </c>
      <c r="M7" s="175"/>
    </row>
    <row r="8" spans="1:13" x14ac:dyDescent="0.2">
      <c r="A8" s="153">
        <v>1080</v>
      </c>
      <c r="B8" s="153" t="s">
        <v>697</v>
      </c>
      <c r="C8" s="153"/>
      <c r="D8" s="153"/>
      <c r="E8" s="638">
        <v>54900</v>
      </c>
      <c r="F8" s="640">
        <v>0</v>
      </c>
      <c r="G8" s="638">
        <v>8340</v>
      </c>
      <c r="H8" s="639">
        <v>7660</v>
      </c>
      <c r="I8" s="638">
        <v>58743</v>
      </c>
      <c r="J8" s="638">
        <v>0</v>
      </c>
      <c r="K8" s="638">
        <v>9257.4000000000015</v>
      </c>
      <c r="L8" s="638">
        <v>9115.4</v>
      </c>
      <c r="M8" s="175"/>
    </row>
    <row r="9" spans="1:13" x14ac:dyDescent="0.2">
      <c r="A9" s="153">
        <v>1980</v>
      </c>
      <c r="B9" s="153" t="s">
        <v>698</v>
      </c>
      <c r="C9" s="153"/>
      <c r="D9" s="153"/>
      <c r="E9" s="638">
        <v>50390</v>
      </c>
      <c r="F9" s="640">
        <v>0</v>
      </c>
      <c r="G9" s="638">
        <v>5880</v>
      </c>
      <c r="H9" s="639">
        <v>5250</v>
      </c>
      <c r="I9" s="638">
        <v>53917.3</v>
      </c>
      <c r="J9" s="638">
        <v>0</v>
      </c>
      <c r="K9" s="638">
        <v>6526.8</v>
      </c>
      <c r="L9" s="638">
        <v>6247.5</v>
      </c>
      <c r="M9" s="175"/>
    </row>
    <row r="10" spans="1:13" x14ac:dyDescent="0.2">
      <c r="A10" s="153"/>
      <c r="B10" s="174"/>
      <c r="C10" s="641"/>
      <c r="D10" s="153"/>
      <c r="E10" s="153"/>
      <c r="F10" s="153"/>
      <c r="G10" s="153"/>
      <c r="H10" s="153"/>
      <c r="I10" s="153"/>
      <c r="J10" s="153"/>
      <c r="K10" s="153"/>
      <c r="L10" s="153"/>
      <c r="M10" s="509"/>
    </row>
    <row r="11" spans="1:13" x14ac:dyDescent="0.2">
      <c r="A11" s="153"/>
      <c r="B11" s="176" t="s">
        <v>545</v>
      </c>
      <c r="C11" s="177"/>
      <c r="D11" s="153"/>
      <c r="E11" s="153"/>
      <c r="F11" s="153"/>
      <c r="G11" s="153"/>
      <c r="H11" s="153"/>
      <c r="I11" s="153"/>
      <c r="J11" s="153"/>
      <c r="K11" s="153"/>
      <c r="L11" s="153"/>
      <c r="M11" s="153"/>
    </row>
    <row r="12" spans="1:13" x14ac:dyDescent="0.2">
      <c r="A12" s="153"/>
      <c r="B12" s="174" t="s">
        <v>536</v>
      </c>
      <c r="C12" s="421">
        <v>4370</v>
      </c>
      <c r="D12" s="153"/>
      <c r="E12" s="153"/>
      <c r="F12" s="153"/>
      <c r="G12" s="153"/>
      <c r="H12" s="153"/>
      <c r="I12" s="178"/>
      <c r="J12" s="178"/>
      <c r="K12" s="178"/>
      <c r="L12" s="178"/>
      <c r="M12" s="153"/>
    </row>
    <row r="13" spans="1:13" x14ac:dyDescent="0.2">
      <c r="A13" s="153"/>
      <c r="B13" s="174" t="s">
        <v>537</v>
      </c>
      <c r="C13" s="421">
        <v>4860</v>
      </c>
      <c r="D13" s="153"/>
      <c r="E13" s="153"/>
      <c r="F13" s="153"/>
      <c r="G13" s="153"/>
      <c r="H13" s="153"/>
      <c r="I13" s="178"/>
      <c r="J13" s="178"/>
      <c r="K13" s="178"/>
      <c r="L13" s="178"/>
      <c r="M13" s="153"/>
    </row>
    <row r="14" spans="1:13" x14ac:dyDescent="0.2">
      <c r="A14" s="153"/>
      <c r="B14" s="174" t="s">
        <v>538</v>
      </c>
      <c r="C14" s="421">
        <v>5240</v>
      </c>
      <c r="D14" s="153"/>
      <c r="E14" s="153"/>
      <c r="F14" s="153"/>
      <c r="G14" s="153"/>
      <c r="H14" s="153"/>
      <c r="I14" s="153"/>
      <c r="J14" s="153"/>
      <c r="K14" s="153"/>
      <c r="L14" s="153"/>
      <c r="M14" s="153"/>
    </row>
  </sheetData>
  <mergeCells count="1">
    <mergeCell ref="A1:B1"/>
  </mergeCells>
  <hyperlinks>
    <hyperlink ref="J1" location="Indhold!A1" display="Tilbage til indholdsoversigten"/>
    <hyperlink ref="H1" location="Kontaktpersoner!E26" display="Kontaktpersoner"/>
    <hyperlink ref="I1" location="Kontaktpersoner!D25" display="kontaktperson"/>
    <hyperlink ref="K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enableFormatConditionsCalculation="0"/>
  <dimension ref="A1:F33"/>
  <sheetViews>
    <sheetView zoomScale="80" zoomScaleNormal="80" workbookViewId="0">
      <selection activeCell="A2" sqref="A2"/>
    </sheetView>
  </sheetViews>
  <sheetFormatPr defaultRowHeight="12.75" x14ac:dyDescent="0.2"/>
  <cols>
    <col min="1" max="1" width="50.7109375" customWidth="1"/>
    <col min="2" max="2" width="38.28515625" customWidth="1"/>
    <col min="3" max="5" width="9.7109375" customWidth="1"/>
  </cols>
  <sheetData>
    <row r="1" spans="1:6" ht="21" thickBot="1" x14ac:dyDescent="0.25">
      <c r="A1" s="705" t="s">
        <v>923</v>
      </c>
      <c r="B1" s="706"/>
      <c r="C1" s="5"/>
      <c r="D1" s="11" t="s">
        <v>200</v>
      </c>
      <c r="E1" s="11"/>
      <c r="F1" s="12" t="s">
        <v>130</v>
      </c>
    </row>
    <row r="2" spans="1:6" ht="12.75" customHeight="1" thickBot="1" x14ac:dyDescent="0.25"/>
    <row r="3" spans="1:6" ht="13.5" thickBot="1" x14ac:dyDescent="0.25">
      <c r="A3" s="290" t="s">
        <v>2</v>
      </c>
      <c r="B3" s="42" t="s">
        <v>829</v>
      </c>
      <c r="C3" s="42"/>
      <c r="D3" s="290"/>
      <c r="E3" s="290"/>
    </row>
    <row r="4" spans="1:6" x14ac:dyDescent="0.2">
      <c r="A4" s="134"/>
      <c r="B4" s="46"/>
      <c r="C4" s="135"/>
      <c r="D4" s="135"/>
      <c r="E4" s="135"/>
    </row>
    <row r="5" spans="1:6" x14ac:dyDescent="0.2">
      <c r="A5" s="134"/>
      <c r="B5" s="46"/>
      <c r="C5" s="135"/>
      <c r="D5" s="135"/>
      <c r="E5" s="135"/>
    </row>
    <row r="6" spans="1:6" ht="15.75" x14ac:dyDescent="0.25">
      <c r="A6" s="136" t="s">
        <v>791</v>
      </c>
      <c r="B6" s="509"/>
      <c r="C6" s="509"/>
      <c r="D6" s="509"/>
      <c r="E6" s="509"/>
    </row>
    <row r="7" spans="1:6" ht="16.5" x14ac:dyDescent="0.3">
      <c r="A7" s="137"/>
      <c r="B7" s="138" t="s">
        <v>400</v>
      </c>
      <c r="C7" s="509"/>
      <c r="D7" s="509"/>
      <c r="E7" s="509"/>
    </row>
    <row r="8" spans="1:6" x14ac:dyDescent="0.2">
      <c r="A8" s="509" t="s">
        <v>792</v>
      </c>
      <c r="B8" s="14"/>
      <c r="C8" s="509"/>
      <c r="D8" s="509"/>
      <c r="E8" s="509"/>
    </row>
    <row r="9" spans="1:6" x14ac:dyDescent="0.2">
      <c r="A9" s="509" t="s">
        <v>140</v>
      </c>
      <c r="B9" s="14">
        <v>7570</v>
      </c>
      <c r="C9" s="509"/>
      <c r="D9" s="509"/>
      <c r="E9" s="509"/>
    </row>
    <row r="10" spans="1:6" x14ac:dyDescent="0.2">
      <c r="A10" s="509" t="s">
        <v>139</v>
      </c>
      <c r="B10" s="14">
        <v>15140</v>
      </c>
      <c r="C10" s="509"/>
      <c r="D10" s="509"/>
      <c r="E10" s="509"/>
    </row>
    <row r="11" spans="1:6" x14ac:dyDescent="0.2">
      <c r="A11" s="509"/>
      <c r="B11" s="14"/>
      <c r="C11" s="509"/>
      <c r="D11" s="509"/>
      <c r="E11" s="509"/>
    </row>
    <row r="12" spans="1:6" x14ac:dyDescent="0.2">
      <c r="A12" s="509" t="s">
        <v>793</v>
      </c>
      <c r="B12" s="14">
        <v>4620</v>
      </c>
      <c r="C12" s="509"/>
      <c r="D12" s="509"/>
      <c r="E12" s="509"/>
    </row>
    <row r="13" spans="1:6" x14ac:dyDescent="0.2">
      <c r="A13" s="509"/>
      <c r="B13" s="14"/>
      <c r="C13" s="509"/>
      <c r="D13" s="509"/>
      <c r="E13" s="509"/>
    </row>
    <row r="14" spans="1:6" ht="12" customHeight="1" x14ac:dyDescent="0.2">
      <c r="A14" s="509" t="s">
        <v>52</v>
      </c>
      <c r="B14" s="139">
        <v>6260</v>
      </c>
      <c r="C14" s="509"/>
      <c r="D14" s="509"/>
      <c r="E14" s="509"/>
    </row>
    <row r="15" spans="1:6" x14ac:dyDescent="0.2">
      <c r="A15" s="509"/>
      <c r="B15" s="14"/>
      <c r="C15" s="509"/>
      <c r="D15" s="509"/>
      <c r="E15" s="509"/>
    </row>
    <row r="16" spans="1:6" x14ac:dyDescent="0.2">
      <c r="A16" s="509"/>
      <c r="B16" s="509"/>
      <c r="C16" s="509"/>
      <c r="D16" s="509"/>
      <c r="E16" s="66"/>
    </row>
    <row r="17" spans="1:5" x14ac:dyDescent="0.2">
      <c r="A17" s="509"/>
      <c r="B17" s="509"/>
      <c r="C17" s="509"/>
      <c r="D17" s="509"/>
      <c r="E17" s="509"/>
    </row>
    <row r="18" spans="1:5" ht="15.75" x14ac:dyDescent="0.25">
      <c r="A18" s="140" t="s">
        <v>89</v>
      </c>
      <c r="B18" s="509"/>
      <c r="C18" s="509"/>
      <c r="D18" s="509"/>
      <c r="E18" s="509"/>
    </row>
    <row r="19" spans="1:5" x14ac:dyDescent="0.2">
      <c r="A19" s="509"/>
      <c r="B19" s="509"/>
      <c r="C19" s="509"/>
      <c r="D19" s="509"/>
      <c r="E19" s="66"/>
    </row>
    <row r="20" spans="1:5" x14ac:dyDescent="0.2">
      <c r="A20" s="66"/>
      <c r="B20" s="138" t="s">
        <v>435</v>
      </c>
      <c r="C20" s="509"/>
      <c r="D20" s="509"/>
      <c r="E20" s="509"/>
    </row>
    <row r="21" spans="1:5" x14ac:dyDescent="0.2">
      <c r="A21" s="509" t="s">
        <v>90</v>
      </c>
      <c r="B21" s="14">
        <v>1570</v>
      </c>
      <c r="C21" s="509"/>
      <c r="D21" s="509"/>
      <c r="E21" s="509"/>
    </row>
    <row r="22" spans="1:5" x14ac:dyDescent="0.2">
      <c r="A22" s="509" t="s">
        <v>91</v>
      </c>
      <c r="B22" s="14">
        <v>1730</v>
      </c>
      <c r="C22" s="509"/>
      <c r="D22" s="509"/>
      <c r="E22" s="509"/>
    </row>
    <row r="23" spans="1:5" x14ac:dyDescent="0.2">
      <c r="A23" s="509" t="s">
        <v>92</v>
      </c>
      <c r="B23" s="14">
        <v>1980</v>
      </c>
      <c r="C23" s="509"/>
      <c r="D23" s="509"/>
      <c r="E23" s="509"/>
    </row>
    <row r="24" spans="1:5" x14ac:dyDescent="0.2">
      <c r="A24" s="509" t="s">
        <v>93</v>
      </c>
      <c r="B24" s="14">
        <v>2300</v>
      </c>
      <c r="C24" s="509"/>
      <c r="D24" s="509"/>
      <c r="E24" s="509"/>
    </row>
    <row r="25" spans="1:5" x14ac:dyDescent="0.2">
      <c r="A25" s="509" t="s">
        <v>94</v>
      </c>
      <c r="B25" s="14">
        <v>2930</v>
      </c>
      <c r="C25" s="509"/>
      <c r="D25" s="509"/>
      <c r="E25" s="509"/>
    </row>
    <row r="26" spans="1:5" x14ac:dyDescent="0.2">
      <c r="A26" s="509"/>
      <c r="B26" s="509"/>
      <c r="C26" s="509"/>
      <c r="D26" s="509"/>
      <c r="E26" s="509"/>
    </row>
    <row r="27" spans="1:5" x14ac:dyDescent="0.2">
      <c r="A27" s="509"/>
      <c r="B27" s="509"/>
      <c r="C27" s="509"/>
      <c r="D27" s="509"/>
      <c r="E27" s="509"/>
    </row>
    <row r="28" spans="1:5" x14ac:dyDescent="0.2">
      <c r="A28" s="141" t="s">
        <v>3</v>
      </c>
      <c r="B28" s="141" t="s">
        <v>830</v>
      </c>
      <c r="C28" s="142"/>
      <c r="D28" s="143"/>
      <c r="E28" s="509"/>
    </row>
    <row r="29" spans="1:5" ht="15.75" x14ac:dyDescent="0.25">
      <c r="A29" s="140" t="s">
        <v>87</v>
      </c>
      <c r="B29" s="106"/>
      <c r="C29" s="106"/>
      <c r="D29" s="106"/>
      <c r="E29" s="509"/>
    </row>
    <row r="30" spans="1:5" x14ac:dyDescent="0.2">
      <c r="A30" s="509"/>
      <c r="B30" s="138" t="s">
        <v>435</v>
      </c>
      <c r="C30" s="509"/>
      <c r="D30" s="509"/>
      <c r="E30" s="509"/>
    </row>
    <row r="31" spans="1:5" x14ac:dyDescent="0.2">
      <c r="A31" s="509" t="s">
        <v>434</v>
      </c>
      <c r="B31" s="106">
        <v>753</v>
      </c>
      <c r="C31" s="509"/>
      <c r="D31" s="509"/>
      <c r="E31" s="509"/>
    </row>
    <row r="32" spans="1:5" x14ac:dyDescent="0.2">
      <c r="A32" s="106" t="s">
        <v>322</v>
      </c>
      <c r="B32" s="106">
        <v>1801</v>
      </c>
      <c r="C32" s="509"/>
      <c r="D32" s="509"/>
      <c r="E32" s="509"/>
    </row>
    <row r="33" spans="1:5" x14ac:dyDescent="0.2">
      <c r="A33" s="106" t="s">
        <v>88</v>
      </c>
      <c r="B33" s="106">
        <v>1801</v>
      </c>
      <c r="C33" s="509"/>
      <c r="D33" s="509"/>
      <c r="E33" s="509"/>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enableFormatConditionsCalculation="0"/>
  <dimension ref="A1:H164"/>
  <sheetViews>
    <sheetView zoomScale="85" zoomScaleNormal="85" workbookViewId="0">
      <selection activeCell="A2" sqref="A2"/>
    </sheetView>
  </sheetViews>
  <sheetFormatPr defaultRowHeight="12.75" x14ac:dyDescent="0.2"/>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x14ac:dyDescent="0.25">
      <c r="A1" s="705" t="s">
        <v>923</v>
      </c>
      <c r="B1" s="706"/>
      <c r="C1" s="5"/>
      <c r="D1" s="11" t="s">
        <v>200</v>
      </c>
      <c r="E1" s="11"/>
      <c r="F1" s="12" t="s">
        <v>130</v>
      </c>
    </row>
    <row r="2" spans="1:8" ht="13.5" thickBot="1" x14ac:dyDescent="0.25">
      <c r="A2" s="41"/>
      <c r="B2" s="290" t="s">
        <v>96</v>
      </c>
      <c r="C2" s="42" t="s">
        <v>367</v>
      </c>
      <c r="D2" s="43"/>
      <c r="E2" s="41"/>
      <c r="F2" s="44"/>
      <c r="G2" s="5"/>
      <c r="H2" s="5"/>
    </row>
    <row r="3" spans="1:8" x14ac:dyDescent="0.2">
      <c r="A3" s="509"/>
      <c r="B3" s="509"/>
      <c r="C3" s="509"/>
      <c r="D3" s="17"/>
      <c r="E3" s="509"/>
      <c r="F3" s="45"/>
      <c r="G3" s="509"/>
      <c r="H3" s="509"/>
    </row>
    <row r="4" spans="1:8" x14ac:dyDescent="0.2">
      <c r="A4" s="46"/>
      <c r="B4" s="340" t="s">
        <v>70</v>
      </c>
      <c r="C4" s="47" t="s">
        <v>71</v>
      </c>
      <c r="D4" s="48"/>
      <c r="E4" s="48"/>
      <c r="F4" s="49" t="s">
        <v>72</v>
      </c>
      <c r="G4" s="50"/>
      <c r="H4" s="50"/>
    </row>
    <row r="5" spans="1:8" ht="26.1" customHeight="1" x14ac:dyDescent="0.2">
      <c r="A5" s="51" t="s">
        <v>226</v>
      </c>
      <c r="B5" s="52" t="s">
        <v>413</v>
      </c>
      <c r="C5" s="53" t="s">
        <v>294</v>
      </c>
      <c r="D5" s="53" t="s">
        <v>295</v>
      </c>
      <c r="E5" s="54" t="s">
        <v>296</v>
      </c>
      <c r="F5" s="53" t="s">
        <v>294</v>
      </c>
      <c r="G5" s="53" t="s">
        <v>295</v>
      </c>
      <c r="H5" s="55" t="s">
        <v>296</v>
      </c>
    </row>
    <row r="6" spans="1:8" x14ac:dyDescent="0.2">
      <c r="A6" s="56" t="s">
        <v>228</v>
      </c>
      <c r="B6" s="57"/>
      <c r="C6" s="57" t="s">
        <v>415</v>
      </c>
      <c r="D6" s="57" t="s">
        <v>415</v>
      </c>
      <c r="E6" s="57" t="s">
        <v>416</v>
      </c>
      <c r="F6" s="116" t="s">
        <v>415</v>
      </c>
      <c r="G6" s="57" t="s">
        <v>415</v>
      </c>
      <c r="H6" s="57" t="s">
        <v>416</v>
      </c>
    </row>
    <row r="7" spans="1:8" ht="19.5" x14ac:dyDescent="0.35">
      <c r="A7" s="46"/>
      <c r="B7" s="710" t="s">
        <v>835</v>
      </c>
      <c r="C7" s="711"/>
      <c r="D7" s="711"/>
      <c r="E7" s="711"/>
      <c r="F7" s="711"/>
      <c r="G7" s="711"/>
      <c r="H7" s="711"/>
    </row>
    <row r="8" spans="1:8" x14ac:dyDescent="0.2">
      <c r="A8" s="58">
        <v>828</v>
      </c>
      <c r="B8" s="59" t="s">
        <v>472</v>
      </c>
      <c r="C8" s="60">
        <v>35250</v>
      </c>
      <c r="D8" s="60">
        <v>7970</v>
      </c>
      <c r="E8" s="61">
        <v>5310</v>
      </c>
      <c r="F8" s="62">
        <v>37012.5</v>
      </c>
      <c r="G8" s="60">
        <v>8767</v>
      </c>
      <c r="H8" s="61">
        <v>6318.9</v>
      </c>
    </row>
    <row r="9" spans="1:8" x14ac:dyDescent="0.2">
      <c r="A9" s="58">
        <v>830</v>
      </c>
      <c r="B9" s="59" t="s">
        <v>493</v>
      </c>
      <c r="C9" s="60">
        <v>35250</v>
      </c>
      <c r="D9" s="60">
        <v>7970</v>
      </c>
      <c r="E9" s="61">
        <v>5310</v>
      </c>
      <c r="F9" s="62">
        <v>37012.5</v>
      </c>
      <c r="G9" s="60">
        <v>8767</v>
      </c>
      <c r="H9" s="61">
        <v>6318.9</v>
      </c>
    </row>
    <row r="10" spans="1:8" x14ac:dyDescent="0.2">
      <c r="A10" s="58">
        <v>890</v>
      </c>
      <c r="B10" s="59" t="s">
        <v>1065</v>
      </c>
      <c r="C10" s="60">
        <v>35250</v>
      </c>
      <c r="D10" s="60">
        <v>7970</v>
      </c>
      <c r="E10" s="61">
        <v>5310</v>
      </c>
      <c r="F10" s="62">
        <v>37012.5</v>
      </c>
      <c r="G10" s="60">
        <v>8767</v>
      </c>
      <c r="H10" s="61">
        <v>6318.9</v>
      </c>
    </row>
    <row r="11" spans="1:8" x14ac:dyDescent="0.2">
      <c r="A11" s="58">
        <v>891</v>
      </c>
      <c r="B11" s="59" t="s">
        <v>494</v>
      </c>
      <c r="C11" s="60">
        <v>35250</v>
      </c>
      <c r="D11" s="60">
        <v>7970</v>
      </c>
      <c r="E11" s="61">
        <v>5310</v>
      </c>
      <c r="F11" s="62">
        <v>37012.5</v>
      </c>
      <c r="G11" s="60">
        <v>8767</v>
      </c>
      <c r="H11" s="61">
        <v>6318.9</v>
      </c>
    </row>
    <row r="12" spans="1:8" ht="19.5" x14ac:dyDescent="0.35">
      <c r="A12" s="46"/>
      <c r="B12" s="710" t="s">
        <v>836</v>
      </c>
      <c r="C12" s="711"/>
      <c r="D12" s="711"/>
      <c r="E12" s="711"/>
      <c r="F12" s="711"/>
      <c r="G12" s="711"/>
      <c r="H12" s="711"/>
    </row>
    <row r="13" spans="1:8" x14ac:dyDescent="0.2">
      <c r="A13" s="58">
        <v>701</v>
      </c>
      <c r="B13" s="59" t="s">
        <v>1068</v>
      </c>
      <c r="C13" s="60">
        <v>56100</v>
      </c>
      <c r="D13" s="60">
        <v>11220</v>
      </c>
      <c r="E13" s="61">
        <v>8310</v>
      </c>
      <c r="F13" s="62">
        <v>60027</v>
      </c>
      <c r="G13" s="60">
        <v>12454.2</v>
      </c>
      <c r="H13" s="61">
        <v>9888.9</v>
      </c>
    </row>
    <row r="14" spans="1:8" x14ac:dyDescent="0.2">
      <c r="A14" s="58">
        <v>800</v>
      </c>
      <c r="B14" s="59" t="s">
        <v>187</v>
      </c>
      <c r="C14" s="60">
        <v>56100</v>
      </c>
      <c r="D14" s="60">
        <v>11220</v>
      </c>
      <c r="E14" s="61">
        <v>8310</v>
      </c>
      <c r="F14" s="62">
        <v>60027</v>
      </c>
      <c r="G14" s="60">
        <v>12454.2</v>
      </c>
      <c r="H14" s="61">
        <v>9888.9</v>
      </c>
    </row>
    <row r="15" spans="1:8" x14ac:dyDescent="0.2">
      <c r="A15" s="58">
        <v>818</v>
      </c>
      <c r="B15" s="59" t="s">
        <v>1069</v>
      </c>
      <c r="C15" s="60">
        <v>56100</v>
      </c>
      <c r="D15" s="60">
        <v>11220</v>
      </c>
      <c r="E15" s="61">
        <v>8310</v>
      </c>
      <c r="F15" s="62">
        <v>60027</v>
      </c>
      <c r="G15" s="60">
        <v>12454.2</v>
      </c>
      <c r="H15" s="61">
        <v>9888.9</v>
      </c>
    </row>
    <row r="16" spans="1:8" x14ac:dyDescent="0.2">
      <c r="A16" s="58">
        <v>822</v>
      </c>
      <c r="B16" s="59" t="s">
        <v>34</v>
      </c>
      <c r="C16" s="60">
        <v>62900</v>
      </c>
      <c r="D16" s="60">
        <v>11220</v>
      </c>
      <c r="E16" s="61">
        <v>8310</v>
      </c>
      <c r="F16" s="62">
        <v>67303</v>
      </c>
      <c r="G16" s="60">
        <v>12454.2</v>
      </c>
      <c r="H16" s="61">
        <v>9888.9</v>
      </c>
    </row>
    <row r="17" spans="1:8" x14ac:dyDescent="0.2">
      <c r="A17" s="58">
        <v>825</v>
      </c>
      <c r="B17" s="59" t="s">
        <v>326</v>
      </c>
      <c r="C17" s="60">
        <v>62900</v>
      </c>
      <c r="D17" s="60">
        <v>11220</v>
      </c>
      <c r="E17" s="61">
        <v>8310</v>
      </c>
      <c r="F17" s="62">
        <v>67303</v>
      </c>
      <c r="G17" s="60">
        <v>12454.2</v>
      </c>
      <c r="H17" s="61">
        <v>9888.9</v>
      </c>
    </row>
    <row r="18" spans="1:8" x14ac:dyDescent="0.2">
      <c r="A18" s="58">
        <v>838</v>
      </c>
      <c r="B18" s="59" t="s">
        <v>378</v>
      </c>
      <c r="C18" s="60">
        <v>56100</v>
      </c>
      <c r="D18" s="60">
        <v>11220</v>
      </c>
      <c r="E18" s="61">
        <v>8310</v>
      </c>
      <c r="F18" s="62">
        <v>60027</v>
      </c>
      <c r="G18" s="60">
        <v>12454.2</v>
      </c>
      <c r="H18" s="61">
        <v>9888.9</v>
      </c>
    </row>
    <row r="19" spans="1:8" x14ac:dyDescent="0.2">
      <c r="A19" s="58">
        <v>849</v>
      </c>
      <c r="B19" s="59" t="s">
        <v>337</v>
      </c>
      <c r="C19" s="60">
        <v>62900</v>
      </c>
      <c r="D19" s="60">
        <v>11220</v>
      </c>
      <c r="E19" s="61">
        <v>8310</v>
      </c>
      <c r="F19" s="62">
        <v>67303</v>
      </c>
      <c r="G19" s="60">
        <v>12454.2</v>
      </c>
      <c r="H19" s="61">
        <v>9888.9</v>
      </c>
    </row>
    <row r="20" spans="1:8" x14ac:dyDescent="0.2">
      <c r="A20" s="58">
        <v>879</v>
      </c>
      <c r="B20" s="59" t="s">
        <v>325</v>
      </c>
      <c r="C20" s="60">
        <v>43520</v>
      </c>
      <c r="D20" s="60">
        <v>11220</v>
      </c>
      <c r="E20" s="61">
        <v>8310</v>
      </c>
      <c r="F20" s="62">
        <v>46566.400000000001</v>
      </c>
      <c r="G20" s="60">
        <v>12454.2</v>
      </c>
      <c r="H20" s="61">
        <v>9888.9</v>
      </c>
    </row>
    <row r="21" spans="1:8" x14ac:dyDescent="0.2">
      <c r="A21" s="58">
        <v>888</v>
      </c>
      <c r="B21" s="59" t="s">
        <v>327</v>
      </c>
      <c r="C21" s="60">
        <v>56100</v>
      </c>
      <c r="D21" s="60">
        <v>11220</v>
      </c>
      <c r="E21" s="61">
        <v>8310</v>
      </c>
      <c r="F21" s="62">
        <v>60027</v>
      </c>
      <c r="G21" s="60">
        <v>12454.2</v>
      </c>
      <c r="H21" s="61">
        <v>9888.9</v>
      </c>
    </row>
    <row r="22" spans="1:8" x14ac:dyDescent="0.2">
      <c r="A22" s="58">
        <v>889</v>
      </c>
      <c r="B22" s="59" t="s">
        <v>1070</v>
      </c>
      <c r="C22" s="60">
        <v>62900</v>
      </c>
      <c r="D22" s="60">
        <v>11220</v>
      </c>
      <c r="E22" s="61">
        <v>8310</v>
      </c>
      <c r="F22" s="62">
        <v>67303</v>
      </c>
      <c r="G22" s="60">
        <v>12454.2</v>
      </c>
      <c r="H22" s="61">
        <v>9888.9</v>
      </c>
    </row>
    <row r="23" spans="1:8" x14ac:dyDescent="0.2">
      <c r="A23" s="58">
        <v>8579</v>
      </c>
      <c r="B23" s="59" t="s">
        <v>572</v>
      </c>
      <c r="C23" s="60">
        <v>28050</v>
      </c>
      <c r="D23" s="60">
        <v>5610</v>
      </c>
      <c r="E23" s="61">
        <v>4160</v>
      </c>
      <c r="F23" s="62">
        <v>30013.5</v>
      </c>
      <c r="G23" s="60">
        <v>6227.1</v>
      </c>
      <c r="H23" s="61">
        <v>4950.3999999999996</v>
      </c>
    </row>
    <row r="24" spans="1:8" x14ac:dyDescent="0.2">
      <c r="A24" s="58">
        <v>8822</v>
      </c>
      <c r="B24" s="59" t="s">
        <v>34</v>
      </c>
      <c r="C24" s="60">
        <v>31450</v>
      </c>
      <c r="D24" s="60">
        <v>5610</v>
      </c>
      <c r="E24" s="61">
        <v>4160</v>
      </c>
      <c r="F24" s="62">
        <v>33651.5</v>
      </c>
      <c r="G24" s="60">
        <v>6227.1</v>
      </c>
      <c r="H24" s="61">
        <v>4950.3999999999996</v>
      </c>
    </row>
    <row r="25" spans="1:8" ht="19.5" x14ac:dyDescent="0.35">
      <c r="A25" s="46"/>
      <c r="B25" s="710" t="s">
        <v>1071</v>
      </c>
      <c r="C25" s="711"/>
      <c r="D25" s="711"/>
      <c r="E25" s="711"/>
      <c r="F25" s="711"/>
      <c r="G25" s="711"/>
      <c r="H25" s="711"/>
    </row>
    <row r="26" spans="1:8" x14ac:dyDescent="0.2">
      <c r="A26" s="58">
        <v>708</v>
      </c>
      <c r="B26" s="59" t="s">
        <v>1072</v>
      </c>
      <c r="C26" s="60">
        <v>75470</v>
      </c>
      <c r="D26" s="60">
        <v>11220</v>
      </c>
      <c r="E26" s="61">
        <v>8310</v>
      </c>
      <c r="F26" s="62">
        <v>80752.899999999994</v>
      </c>
      <c r="G26" s="60">
        <v>12454.2</v>
      </c>
      <c r="H26" s="61">
        <v>9888.9</v>
      </c>
    </row>
    <row r="27" spans="1:8" x14ac:dyDescent="0.2">
      <c r="A27" s="58">
        <v>716</v>
      </c>
      <c r="B27" s="59" t="s">
        <v>1073</v>
      </c>
      <c r="C27" s="60">
        <v>56100</v>
      </c>
      <c r="D27" s="60">
        <v>11220</v>
      </c>
      <c r="E27" s="61">
        <v>8310</v>
      </c>
      <c r="F27" s="62">
        <v>60027</v>
      </c>
      <c r="G27" s="60">
        <v>12454.2</v>
      </c>
      <c r="H27" s="61">
        <v>9888.9</v>
      </c>
    </row>
    <row r="28" spans="1:8" x14ac:dyDescent="0.2">
      <c r="A28" s="58">
        <v>821</v>
      </c>
      <c r="B28" s="59" t="s">
        <v>39</v>
      </c>
      <c r="C28" s="60">
        <v>62900</v>
      </c>
      <c r="D28" s="60">
        <v>11220</v>
      </c>
      <c r="E28" s="61">
        <v>8310</v>
      </c>
      <c r="F28" s="62">
        <v>67303</v>
      </c>
      <c r="G28" s="60">
        <v>12454.2</v>
      </c>
      <c r="H28" s="61">
        <v>9888.9</v>
      </c>
    </row>
    <row r="29" spans="1:8" x14ac:dyDescent="0.2">
      <c r="A29" s="58">
        <v>858</v>
      </c>
      <c r="B29" s="59" t="s">
        <v>392</v>
      </c>
      <c r="C29" s="60">
        <v>62900</v>
      </c>
      <c r="D29" s="60">
        <v>11220</v>
      </c>
      <c r="E29" s="61">
        <v>8310</v>
      </c>
      <c r="F29" s="62">
        <v>67303</v>
      </c>
      <c r="G29" s="60">
        <v>12454.2</v>
      </c>
      <c r="H29" s="61">
        <v>9888.9</v>
      </c>
    </row>
    <row r="30" spans="1:8" x14ac:dyDescent="0.2">
      <c r="A30" s="58">
        <v>859</v>
      </c>
      <c r="B30" s="59" t="s">
        <v>107</v>
      </c>
      <c r="C30" s="60">
        <v>56100</v>
      </c>
      <c r="D30" s="60">
        <v>11220</v>
      </c>
      <c r="E30" s="61">
        <v>8310</v>
      </c>
      <c r="F30" s="62">
        <v>60027</v>
      </c>
      <c r="G30" s="60">
        <v>12454.2</v>
      </c>
      <c r="H30" s="61">
        <v>9888.9</v>
      </c>
    </row>
    <row r="31" spans="1:8" x14ac:dyDescent="0.2">
      <c r="A31" s="58">
        <v>860</v>
      </c>
      <c r="B31" s="59" t="s">
        <v>37</v>
      </c>
      <c r="C31" s="60">
        <v>75470</v>
      </c>
      <c r="D31" s="60">
        <v>11220</v>
      </c>
      <c r="E31" s="61">
        <v>8310</v>
      </c>
      <c r="F31" s="62">
        <v>80752.899999999994</v>
      </c>
      <c r="G31" s="60">
        <v>12454.2</v>
      </c>
      <c r="H31" s="61">
        <v>9888.9</v>
      </c>
    </row>
    <row r="32" spans="1:8" x14ac:dyDescent="0.2">
      <c r="A32" s="58">
        <v>861</v>
      </c>
      <c r="B32" s="59" t="s">
        <v>36</v>
      </c>
      <c r="C32" s="60">
        <v>43520</v>
      </c>
      <c r="D32" s="60">
        <v>11220</v>
      </c>
      <c r="E32" s="61">
        <v>8310</v>
      </c>
      <c r="F32" s="62">
        <v>46566.400000000001</v>
      </c>
      <c r="G32" s="60">
        <v>12454.2</v>
      </c>
      <c r="H32" s="61">
        <v>9888.9</v>
      </c>
    </row>
    <row r="33" spans="1:8" x14ac:dyDescent="0.2">
      <c r="A33" s="58">
        <v>877</v>
      </c>
      <c r="B33" s="59" t="s">
        <v>38</v>
      </c>
      <c r="C33" s="60">
        <v>56100</v>
      </c>
      <c r="D33" s="60">
        <v>11220</v>
      </c>
      <c r="E33" s="61">
        <v>8310</v>
      </c>
      <c r="F33" s="62">
        <v>60027</v>
      </c>
      <c r="G33" s="60">
        <v>12454.2</v>
      </c>
      <c r="H33" s="61">
        <v>9888.9</v>
      </c>
    </row>
    <row r="34" spans="1:8" x14ac:dyDescent="0.2">
      <c r="A34" s="58">
        <v>883</v>
      </c>
      <c r="B34" s="59" t="s">
        <v>473</v>
      </c>
      <c r="C34" s="60">
        <v>56100</v>
      </c>
      <c r="D34" s="60">
        <v>11220</v>
      </c>
      <c r="E34" s="61">
        <v>8310</v>
      </c>
      <c r="F34" s="62">
        <v>60027</v>
      </c>
      <c r="G34" s="60">
        <v>12454.2</v>
      </c>
      <c r="H34" s="61">
        <v>9888.9</v>
      </c>
    </row>
    <row r="35" spans="1:8" x14ac:dyDescent="0.2">
      <c r="A35" s="58">
        <v>896</v>
      </c>
      <c r="B35" s="59" t="s">
        <v>346</v>
      </c>
      <c r="C35" s="60">
        <v>75470</v>
      </c>
      <c r="D35" s="60">
        <v>11220</v>
      </c>
      <c r="E35" s="61">
        <v>8310</v>
      </c>
      <c r="F35" s="62">
        <v>80752.899999999994</v>
      </c>
      <c r="G35" s="60">
        <v>12454.2</v>
      </c>
      <c r="H35" s="61">
        <v>9888.9</v>
      </c>
    </row>
    <row r="36" spans="1:8" x14ac:dyDescent="0.2">
      <c r="A36" s="58">
        <v>8586</v>
      </c>
      <c r="B36" s="59" t="s">
        <v>573</v>
      </c>
      <c r="C36" s="60">
        <v>37740</v>
      </c>
      <c r="D36" s="60">
        <v>5610</v>
      </c>
      <c r="E36" s="61">
        <v>4160</v>
      </c>
      <c r="F36" s="62">
        <v>40381.800000000003</v>
      </c>
      <c r="G36" s="60">
        <v>6227.1</v>
      </c>
      <c r="H36" s="61">
        <v>4950.3999999999996</v>
      </c>
    </row>
    <row r="37" spans="1:8" x14ac:dyDescent="0.2">
      <c r="A37" s="58">
        <v>8595</v>
      </c>
      <c r="B37" s="59" t="s">
        <v>574</v>
      </c>
      <c r="C37" s="60">
        <v>31450</v>
      </c>
      <c r="D37" s="60">
        <v>5610</v>
      </c>
      <c r="E37" s="61">
        <v>4160</v>
      </c>
      <c r="F37" s="62">
        <v>33651.5</v>
      </c>
      <c r="G37" s="60">
        <v>6227.1</v>
      </c>
      <c r="H37" s="61">
        <v>4950.3999999999996</v>
      </c>
    </row>
    <row r="38" spans="1:8" ht="19.5" x14ac:dyDescent="0.35">
      <c r="A38" s="46"/>
      <c r="B38" s="710" t="s">
        <v>1074</v>
      </c>
      <c r="C38" s="711"/>
      <c r="D38" s="711"/>
      <c r="E38" s="711"/>
      <c r="F38" s="711"/>
      <c r="G38" s="711"/>
      <c r="H38" s="711"/>
    </row>
    <row r="39" spans="1:8" x14ac:dyDescent="0.2">
      <c r="A39" s="58">
        <v>709</v>
      </c>
      <c r="B39" s="59" t="s">
        <v>1075</v>
      </c>
      <c r="C39" s="60">
        <v>56100</v>
      </c>
      <c r="D39" s="60">
        <v>11220</v>
      </c>
      <c r="E39" s="61">
        <v>8310</v>
      </c>
      <c r="F39" s="62">
        <v>60027</v>
      </c>
      <c r="G39" s="60">
        <v>12454.2</v>
      </c>
      <c r="H39" s="61">
        <v>9888.9</v>
      </c>
    </row>
    <row r="40" spans="1:8" x14ac:dyDescent="0.2">
      <c r="A40" s="58">
        <v>715</v>
      </c>
      <c r="B40" s="59" t="s">
        <v>1076</v>
      </c>
      <c r="C40" s="60">
        <v>56100</v>
      </c>
      <c r="D40" s="60">
        <v>11220</v>
      </c>
      <c r="E40" s="61">
        <v>8310</v>
      </c>
      <c r="F40" s="62">
        <v>60027</v>
      </c>
      <c r="G40" s="60">
        <v>12454.2</v>
      </c>
      <c r="H40" s="61">
        <v>9888.9</v>
      </c>
    </row>
    <row r="41" spans="1:8" x14ac:dyDescent="0.2">
      <c r="A41" s="58">
        <v>840</v>
      </c>
      <c r="B41" s="59" t="s">
        <v>279</v>
      </c>
      <c r="C41" s="60">
        <v>50760</v>
      </c>
      <c r="D41" s="60">
        <v>11220</v>
      </c>
      <c r="E41" s="61">
        <v>8310</v>
      </c>
      <c r="F41" s="62">
        <v>54313.2</v>
      </c>
      <c r="G41" s="60">
        <v>12454.2</v>
      </c>
      <c r="H41" s="61">
        <v>9888.9</v>
      </c>
    </row>
    <row r="42" spans="1:8" x14ac:dyDescent="0.2">
      <c r="A42" s="58">
        <v>8587</v>
      </c>
      <c r="B42" s="59" t="s">
        <v>575</v>
      </c>
      <c r="C42" s="60">
        <v>28050</v>
      </c>
      <c r="D42" s="60">
        <v>5610</v>
      </c>
      <c r="E42" s="61">
        <v>4160</v>
      </c>
      <c r="F42" s="62">
        <v>30013.5</v>
      </c>
      <c r="G42" s="60">
        <v>6227.1</v>
      </c>
      <c r="H42" s="61">
        <v>4950.3999999999996</v>
      </c>
    </row>
    <row r="43" spans="1:8" ht="19.5" x14ac:dyDescent="0.35">
      <c r="A43" s="46"/>
      <c r="B43" s="710" t="s">
        <v>839</v>
      </c>
      <c r="C43" s="711"/>
      <c r="D43" s="711"/>
      <c r="E43" s="711"/>
      <c r="F43" s="711"/>
      <c r="G43" s="711"/>
      <c r="H43" s="711"/>
    </row>
    <row r="44" spans="1:8" x14ac:dyDescent="0.2">
      <c r="A44" s="58">
        <v>714</v>
      </c>
      <c r="B44" s="59" t="s">
        <v>576</v>
      </c>
      <c r="C44" s="60">
        <v>62900</v>
      </c>
      <c r="D44" s="60">
        <v>11220</v>
      </c>
      <c r="E44" s="61">
        <v>8310</v>
      </c>
      <c r="F44" s="62">
        <v>67303</v>
      </c>
      <c r="G44" s="60">
        <v>12454.2</v>
      </c>
      <c r="H44" s="61">
        <v>9888.9</v>
      </c>
    </row>
    <row r="45" spans="1:8" x14ac:dyDescent="0.2">
      <c r="A45" s="58">
        <v>819</v>
      </c>
      <c r="B45" s="59" t="s">
        <v>86</v>
      </c>
      <c r="C45" s="60">
        <v>56100</v>
      </c>
      <c r="D45" s="60">
        <v>11220</v>
      </c>
      <c r="E45" s="61">
        <v>8310</v>
      </c>
      <c r="F45" s="62">
        <v>60027</v>
      </c>
      <c r="G45" s="60">
        <v>12454.2</v>
      </c>
      <c r="H45" s="61">
        <v>9888.9</v>
      </c>
    </row>
    <row r="46" spans="1:8" x14ac:dyDescent="0.2">
      <c r="A46" s="58">
        <v>874</v>
      </c>
      <c r="B46" s="59" t="s">
        <v>1077</v>
      </c>
      <c r="C46" s="63" t="s">
        <v>304</v>
      </c>
      <c r="D46" s="63" t="s">
        <v>304</v>
      </c>
      <c r="E46" s="64" t="s">
        <v>304</v>
      </c>
      <c r="F46" s="65" t="s">
        <v>304</v>
      </c>
      <c r="G46" s="63" t="s">
        <v>304</v>
      </c>
      <c r="H46" s="64" t="s">
        <v>304</v>
      </c>
    </row>
    <row r="47" spans="1:8" x14ac:dyDescent="0.2">
      <c r="A47" s="58">
        <v>875</v>
      </c>
      <c r="B47" s="59" t="s">
        <v>83</v>
      </c>
      <c r="C47" s="60">
        <v>50760</v>
      </c>
      <c r="D47" s="60">
        <v>11220</v>
      </c>
      <c r="E47" s="61">
        <v>8310</v>
      </c>
      <c r="F47" s="62">
        <v>54313.2</v>
      </c>
      <c r="G47" s="60">
        <v>12454.2</v>
      </c>
      <c r="H47" s="61">
        <v>9888.9</v>
      </c>
    </row>
    <row r="48" spans="1:8" x14ac:dyDescent="0.2">
      <c r="A48" s="58">
        <v>876</v>
      </c>
      <c r="B48" s="59" t="s">
        <v>1078</v>
      </c>
      <c r="C48" s="60">
        <v>62900</v>
      </c>
      <c r="D48" s="60">
        <v>11220</v>
      </c>
      <c r="E48" s="61">
        <v>8310</v>
      </c>
      <c r="F48" s="62">
        <v>67303</v>
      </c>
      <c r="G48" s="60">
        <v>12454.2</v>
      </c>
      <c r="H48" s="61">
        <v>9888.9</v>
      </c>
    </row>
    <row r="49" spans="1:8" x14ac:dyDescent="0.2">
      <c r="A49" s="58">
        <v>878</v>
      </c>
      <c r="B49" s="59" t="s">
        <v>324</v>
      </c>
      <c r="C49" s="60">
        <v>56100</v>
      </c>
      <c r="D49" s="60">
        <v>11220</v>
      </c>
      <c r="E49" s="61">
        <v>8310</v>
      </c>
      <c r="F49" s="62">
        <v>60027</v>
      </c>
      <c r="G49" s="60">
        <v>12454.2</v>
      </c>
      <c r="H49" s="61">
        <v>9888.9</v>
      </c>
    </row>
    <row r="50" spans="1:8" x14ac:dyDescent="0.2">
      <c r="A50" s="58">
        <v>880</v>
      </c>
      <c r="B50" s="59" t="s">
        <v>1079</v>
      </c>
      <c r="C50" s="60">
        <v>56100</v>
      </c>
      <c r="D50" s="60">
        <v>11220</v>
      </c>
      <c r="E50" s="61">
        <v>8310</v>
      </c>
      <c r="F50" s="62">
        <v>60027</v>
      </c>
      <c r="G50" s="60">
        <v>12454.2</v>
      </c>
      <c r="H50" s="61">
        <v>9888.9</v>
      </c>
    </row>
    <row r="51" spans="1:8" x14ac:dyDescent="0.2">
      <c r="A51" s="58">
        <v>8592</v>
      </c>
      <c r="B51" s="59" t="s">
        <v>1080</v>
      </c>
      <c r="C51" s="60">
        <v>31450</v>
      </c>
      <c r="D51" s="60">
        <v>5610</v>
      </c>
      <c r="E51" s="61">
        <v>4160</v>
      </c>
      <c r="F51" s="62">
        <v>33651.5</v>
      </c>
      <c r="G51" s="60">
        <v>6227.1</v>
      </c>
      <c r="H51" s="61">
        <v>4950.3999999999996</v>
      </c>
    </row>
    <row r="52" spans="1:8" ht="19.5" x14ac:dyDescent="0.35">
      <c r="A52" s="46"/>
      <c r="B52" s="710" t="s">
        <v>1081</v>
      </c>
      <c r="C52" s="711"/>
      <c r="D52" s="711"/>
      <c r="E52" s="711"/>
      <c r="F52" s="711"/>
      <c r="G52" s="711"/>
      <c r="H52" s="711"/>
    </row>
    <row r="53" spans="1:8" x14ac:dyDescent="0.2">
      <c r="A53" s="58">
        <v>816</v>
      </c>
      <c r="B53" s="59" t="s">
        <v>276</v>
      </c>
      <c r="C53" s="60">
        <v>50760</v>
      </c>
      <c r="D53" s="60">
        <v>11220</v>
      </c>
      <c r="E53" s="61">
        <v>8310</v>
      </c>
      <c r="F53" s="62">
        <v>54313.2</v>
      </c>
      <c r="G53" s="60">
        <v>12454.2</v>
      </c>
      <c r="H53" s="61">
        <v>9888.9</v>
      </c>
    </row>
    <row r="54" spans="1:8" ht="19.5" x14ac:dyDescent="0.35">
      <c r="A54" s="46"/>
      <c r="B54" s="710" t="s">
        <v>1082</v>
      </c>
      <c r="C54" s="711"/>
      <c r="D54" s="711"/>
      <c r="E54" s="711"/>
      <c r="F54" s="711"/>
      <c r="G54" s="711"/>
      <c r="H54" s="711"/>
    </row>
    <row r="55" spans="1:8" x14ac:dyDescent="0.2">
      <c r="A55" s="58">
        <v>863</v>
      </c>
      <c r="B55" s="59" t="s">
        <v>323</v>
      </c>
      <c r="C55" s="60">
        <v>56100</v>
      </c>
      <c r="D55" s="60">
        <v>11220</v>
      </c>
      <c r="E55" s="61">
        <v>8310</v>
      </c>
      <c r="F55" s="62">
        <v>60027</v>
      </c>
      <c r="G55" s="60">
        <v>12454.2</v>
      </c>
      <c r="H55" s="61">
        <v>9888.9</v>
      </c>
    </row>
    <row r="56" spans="1:8" x14ac:dyDescent="0.2">
      <c r="A56" s="58">
        <v>864</v>
      </c>
      <c r="B56" s="59" t="s">
        <v>207</v>
      </c>
      <c r="C56" s="60">
        <v>43520</v>
      </c>
      <c r="D56" s="60">
        <v>11220</v>
      </c>
      <c r="E56" s="61">
        <v>8310</v>
      </c>
      <c r="F56" s="62">
        <v>46566.400000000001</v>
      </c>
      <c r="G56" s="60">
        <v>12454.2</v>
      </c>
      <c r="H56" s="61">
        <v>9888.9</v>
      </c>
    </row>
    <row r="57" spans="1:8" x14ac:dyDescent="0.2">
      <c r="A57" s="58">
        <v>881</v>
      </c>
      <c r="B57" s="59" t="s">
        <v>84</v>
      </c>
      <c r="C57" s="60">
        <v>56100</v>
      </c>
      <c r="D57" s="60">
        <v>11220</v>
      </c>
      <c r="E57" s="61">
        <v>8310</v>
      </c>
      <c r="F57" s="62">
        <v>60027</v>
      </c>
      <c r="G57" s="60">
        <v>12454.2</v>
      </c>
      <c r="H57" s="61">
        <v>9888.9</v>
      </c>
    </row>
    <row r="58" spans="1:8" ht="19.5" x14ac:dyDescent="0.35">
      <c r="A58" s="46"/>
      <c r="B58" s="710" t="s">
        <v>1083</v>
      </c>
      <c r="C58" s="711"/>
      <c r="D58" s="711"/>
      <c r="E58" s="711"/>
      <c r="F58" s="711"/>
      <c r="G58" s="711"/>
      <c r="H58" s="711"/>
    </row>
    <row r="59" spans="1:8" x14ac:dyDescent="0.2">
      <c r="A59" s="58">
        <v>712</v>
      </c>
      <c r="B59" s="59" t="s">
        <v>1084</v>
      </c>
      <c r="C59" s="60">
        <v>75470</v>
      </c>
      <c r="D59" s="60">
        <v>11220</v>
      </c>
      <c r="E59" s="61">
        <v>8310</v>
      </c>
      <c r="F59" s="62">
        <v>80752.899999999994</v>
      </c>
      <c r="G59" s="60">
        <v>12454.2</v>
      </c>
      <c r="H59" s="61">
        <v>9888.9</v>
      </c>
    </row>
    <row r="60" spans="1:8" x14ac:dyDescent="0.2">
      <c r="A60" s="58">
        <v>839</v>
      </c>
      <c r="B60" s="59" t="s">
        <v>206</v>
      </c>
      <c r="C60" s="60">
        <v>62900</v>
      </c>
      <c r="D60" s="60">
        <v>11220</v>
      </c>
      <c r="E60" s="61">
        <v>8310</v>
      </c>
      <c r="F60" s="62">
        <v>67303</v>
      </c>
      <c r="G60" s="60">
        <v>12454.2</v>
      </c>
      <c r="H60" s="61">
        <v>9888.9</v>
      </c>
    </row>
    <row r="61" spans="1:8" x14ac:dyDescent="0.2">
      <c r="A61" s="58">
        <v>850</v>
      </c>
      <c r="B61" s="59" t="s">
        <v>33</v>
      </c>
      <c r="C61" s="60">
        <v>75470</v>
      </c>
      <c r="D61" s="60">
        <v>11220</v>
      </c>
      <c r="E61" s="61">
        <v>8310</v>
      </c>
      <c r="F61" s="62">
        <v>80752.899999999994</v>
      </c>
      <c r="G61" s="60">
        <v>12454.2</v>
      </c>
      <c r="H61" s="61">
        <v>9888.9</v>
      </c>
    </row>
    <row r="62" spans="1:8" x14ac:dyDescent="0.2">
      <c r="A62" s="58">
        <v>8590</v>
      </c>
      <c r="B62" s="59" t="s">
        <v>577</v>
      </c>
      <c r="C62" s="60">
        <v>37740</v>
      </c>
      <c r="D62" s="60">
        <v>5610</v>
      </c>
      <c r="E62" s="61">
        <v>4160</v>
      </c>
      <c r="F62" s="62">
        <v>40381.800000000003</v>
      </c>
      <c r="G62" s="60">
        <v>6227.1</v>
      </c>
      <c r="H62" s="61">
        <v>4950.3999999999996</v>
      </c>
    </row>
    <row r="63" spans="1:8" ht="19.5" x14ac:dyDescent="0.35">
      <c r="A63" s="46"/>
      <c r="B63" s="710" t="s">
        <v>836</v>
      </c>
      <c r="C63" s="711"/>
      <c r="D63" s="711"/>
      <c r="E63" s="711"/>
      <c r="F63" s="711"/>
      <c r="G63" s="711"/>
      <c r="H63" s="711"/>
    </row>
    <row r="64" spans="1:8" x14ac:dyDescent="0.2">
      <c r="A64" s="58">
        <v>700</v>
      </c>
      <c r="B64" s="59" t="s">
        <v>1085</v>
      </c>
      <c r="C64" s="60">
        <v>56100</v>
      </c>
      <c r="D64" s="60">
        <v>11220</v>
      </c>
      <c r="E64" s="61">
        <v>8310</v>
      </c>
      <c r="F64" s="62">
        <v>60027</v>
      </c>
      <c r="G64" s="60">
        <v>12454.2</v>
      </c>
      <c r="H64" s="61">
        <v>9888.9</v>
      </c>
    </row>
    <row r="65" spans="1:8" x14ac:dyDescent="0.2">
      <c r="A65" s="58">
        <v>702</v>
      </c>
      <c r="B65" s="59" t="s">
        <v>1086</v>
      </c>
      <c r="C65" s="60">
        <v>56100</v>
      </c>
      <c r="D65" s="60">
        <v>11220</v>
      </c>
      <c r="E65" s="61">
        <v>8310</v>
      </c>
      <c r="F65" s="62">
        <v>60027</v>
      </c>
      <c r="G65" s="60">
        <v>12454.2</v>
      </c>
      <c r="H65" s="61">
        <v>9888.9</v>
      </c>
    </row>
    <row r="66" spans="1:8" x14ac:dyDescent="0.2">
      <c r="A66" s="58">
        <v>703</v>
      </c>
      <c r="B66" s="59" t="s">
        <v>1087</v>
      </c>
      <c r="C66" s="60">
        <v>75470</v>
      </c>
      <c r="D66" s="60">
        <v>11220</v>
      </c>
      <c r="E66" s="61">
        <v>8310</v>
      </c>
      <c r="F66" s="62">
        <v>80752.899999999994</v>
      </c>
      <c r="G66" s="60">
        <v>12454.2</v>
      </c>
      <c r="H66" s="61">
        <v>9888.9</v>
      </c>
    </row>
    <row r="67" spans="1:8" x14ac:dyDescent="0.2">
      <c r="A67" s="58">
        <v>704</v>
      </c>
      <c r="B67" s="59" t="s">
        <v>1088</v>
      </c>
      <c r="C67" s="60">
        <v>62900</v>
      </c>
      <c r="D67" s="60">
        <v>11220</v>
      </c>
      <c r="E67" s="61">
        <v>8310</v>
      </c>
      <c r="F67" s="62">
        <v>67303</v>
      </c>
      <c r="G67" s="60">
        <v>12454.2</v>
      </c>
      <c r="H67" s="61">
        <v>9888.9</v>
      </c>
    </row>
    <row r="68" spans="1:8" x14ac:dyDescent="0.2">
      <c r="A68" s="58">
        <v>705</v>
      </c>
      <c r="B68" s="59" t="s">
        <v>1089</v>
      </c>
      <c r="C68" s="60">
        <v>62900</v>
      </c>
      <c r="D68" s="60">
        <v>11220</v>
      </c>
      <c r="E68" s="61">
        <v>8310</v>
      </c>
      <c r="F68" s="62">
        <v>67303</v>
      </c>
      <c r="G68" s="60">
        <v>12454.2</v>
      </c>
      <c r="H68" s="61">
        <v>9888.9</v>
      </c>
    </row>
    <row r="69" spans="1:8" x14ac:dyDescent="0.2">
      <c r="A69" s="58">
        <v>823</v>
      </c>
      <c r="B69" s="59" t="s">
        <v>80</v>
      </c>
      <c r="C69" s="60">
        <v>75470</v>
      </c>
      <c r="D69" s="60">
        <v>11220</v>
      </c>
      <c r="E69" s="61">
        <v>8310</v>
      </c>
      <c r="F69" s="62">
        <v>80752.899999999994</v>
      </c>
      <c r="G69" s="60">
        <v>12454.2</v>
      </c>
      <c r="H69" s="61">
        <v>9888.9</v>
      </c>
    </row>
    <row r="70" spans="1:8" x14ac:dyDescent="0.2">
      <c r="A70" s="58">
        <v>826</v>
      </c>
      <c r="B70" s="59" t="s">
        <v>81</v>
      </c>
      <c r="C70" s="60">
        <v>75470</v>
      </c>
      <c r="D70" s="60">
        <v>11220</v>
      </c>
      <c r="E70" s="61">
        <v>8310</v>
      </c>
      <c r="F70" s="62">
        <v>80752.899999999994</v>
      </c>
      <c r="G70" s="60">
        <v>12454.2</v>
      </c>
      <c r="H70" s="61">
        <v>9888.9</v>
      </c>
    </row>
    <row r="71" spans="1:8" x14ac:dyDescent="0.2">
      <c r="A71" s="58">
        <v>835</v>
      </c>
      <c r="B71" s="59" t="s">
        <v>109</v>
      </c>
      <c r="C71" s="60">
        <v>56100</v>
      </c>
      <c r="D71" s="60">
        <v>11220</v>
      </c>
      <c r="E71" s="61">
        <v>8310</v>
      </c>
      <c r="F71" s="62">
        <v>60027</v>
      </c>
      <c r="G71" s="60">
        <v>12454.2</v>
      </c>
      <c r="H71" s="61">
        <v>9888.9</v>
      </c>
    </row>
    <row r="72" spans="1:8" x14ac:dyDescent="0.2">
      <c r="A72" s="58">
        <v>854</v>
      </c>
      <c r="B72" s="59" t="s">
        <v>82</v>
      </c>
      <c r="C72" s="60">
        <v>62900</v>
      </c>
      <c r="D72" s="60">
        <v>11220</v>
      </c>
      <c r="E72" s="61">
        <v>8310</v>
      </c>
      <c r="F72" s="62">
        <v>67303</v>
      </c>
      <c r="G72" s="60">
        <v>12454.2</v>
      </c>
      <c r="H72" s="61">
        <v>9888.9</v>
      </c>
    </row>
    <row r="73" spans="1:8" x14ac:dyDescent="0.2">
      <c r="A73" s="58">
        <v>862</v>
      </c>
      <c r="B73" s="59" t="s">
        <v>35</v>
      </c>
      <c r="C73" s="60">
        <v>43520</v>
      </c>
      <c r="D73" s="60">
        <v>11220</v>
      </c>
      <c r="E73" s="61">
        <v>8310</v>
      </c>
      <c r="F73" s="62">
        <v>46566.400000000001</v>
      </c>
      <c r="G73" s="60">
        <v>12454.2</v>
      </c>
      <c r="H73" s="61">
        <v>9888.9</v>
      </c>
    </row>
    <row r="74" spans="1:8" x14ac:dyDescent="0.2">
      <c r="A74" s="58">
        <v>868</v>
      </c>
      <c r="B74" s="59" t="s">
        <v>203</v>
      </c>
      <c r="C74" s="60">
        <v>75470</v>
      </c>
      <c r="D74" s="60">
        <v>11220</v>
      </c>
      <c r="E74" s="61">
        <v>8310</v>
      </c>
      <c r="F74" s="62">
        <v>80752.899999999994</v>
      </c>
      <c r="G74" s="60">
        <v>12454.2</v>
      </c>
      <c r="H74" s="61">
        <v>9888.9</v>
      </c>
    </row>
    <row r="75" spans="1:8" x14ac:dyDescent="0.2">
      <c r="A75" s="58">
        <v>869</v>
      </c>
      <c r="B75" s="59" t="s">
        <v>202</v>
      </c>
      <c r="C75" s="60">
        <v>62900</v>
      </c>
      <c r="D75" s="60">
        <v>11220</v>
      </c>
      <c r="E75" s="61">
        <v>8310</v>
      </c>
      <c r="F75" s="62">
        <v>67303</v>
      </c>
      <c r="G75" s="60">
        <v>12454.2</v>
      </c>
      <c r="H75" s="61">
        <v>9888.9</v>
      </c>
    </row>
    <row r="76" spans="1:8" x14ac:dyDescent="0.2">
      <c r="A76" s="58">
        <v>882</v>
      </c>
      <c r="B76" s="59" t="s">
        <v>398</v>
      </c>
      <c r="C76" s="60">
        <v>56100</v>
      </c>
      <c r="D76" s="60">
        <v>11220</v>
      </c>
      <c r="E76" s="61">
        <v>8310</v>
      </c>
      <c r="F76" s="62">
        <v>60027</v>
      </c>
      <c r="G76" s="60">
        <v>12454.2</v>
      </c>
      <c r="H76" s="61">
        <v>9888.9</v>
      </c>
    </row>
    <row r="77" spans="1:8" x14ac:dyDescent="0.2">
      <c r="A77" s="58">
        <v>884</v>
      </c>
      <c r="B77" s="59" t="s">
        <v>474</v>
      </c>
      <c r="C77" s="60">
        <v>62900</v>
      </c>
      <c r="D77" s="60">
        <v>11220</v>
      </c>
      <c r="E77" s="61">
        <v>8310</v>
      </c>
      <c r="F77" s="62">
        <v>67303</v>
      </c>
      <c r="G77" s="60">
        <v>12454.2</v>
      </c>
      <c r="H77" s="61">
        <v>9888.9</v>
      </c>
    </row>
    <row r="78" spans="1:8" x14ac:dyDescent="0.2">
      <c r="A78" s="58">
        <v>885</v>
      </c>
      <c r="B78" s="59" t="s">
        <v>108</v>
      </c>
      <c r="C78" s="60">
        <v>50760</v>
      </c>
      <c r="D78" s="60">
        <v>11220</v>
      </c>
      <c r="E78" s="61">
        <v>8310</v>
      </c>
      <c r="F78" s="62">
        <v>54313.2</v>
      </c>
      <c r="G78" s="60">
        <v>12454.2</v>
      </c>
      <c r="H78" s="61">
        <v>9888.9</v>
      </c>
    </row>
    <row r="79" spans="1:8" x14ac:dyDescent="0.2">
      <c r="A79" s="58">
        <v>8578</v>
      </c>
      <c r="B79" s="59" t="s">
        <v>578</v>
      </c>
      <c r="C79" s="60">
        <v>28050</v>
      </c>
      <c r="D79" s="60">
        <v>5610</v>
      </c>
      <c r="E79" s="61">
        <v>4160</v>
      </c>
      <c r="F79" s="62">
        <v>30013.5</v>
      </c>
      <c r="G79" s="60">
        <v>6227.1</v>
      </c>
      <c r="H79" s="61">
        <v>4950.3999999999996</v>
      </c>
    </row>
    <row r="80" spans="1:8" x14ac:dyDescent="0.2">
      <c r="A80" s="58">
        <v>8580</v>
      </c>
      <c r="B80" s="59" t="s">
        <v>579</v>
      </c>
      <c r="C80" s="60">
        <v>28050</v>
      </c>
      <c r="D80" s="60">
        <v>5610</v>
      </c>
      <c r="E80" s="61">
        <v>4160</v>
      </c>
      <c r="F80" s="62">
        <v>30013.5</v>
      </c>
      <c r="G80" s="60">
        <v>6227.1</v>
      </c>
      <c r="H80" s="61">
        <v>4950.3999999999996</v>
      </c>
    </row>
    <row r="81" spans="1:8" x14ac:dyDescent="0.2">
      <c r="A81" s="58">
        <v>8581</v>
      </c>
      <c r="B81" s="59" t="s">
        <v>580</v>
      </c>
      <c r="C81" s="60">
        <v>37740</v>
      </c>
      <c r="D81" s="60">
        <v>5610</v>
      </c>
      <c r="E81" s="61">
        <v>4160</v>
      </c>
      <c r="F81" s="62">
        <v>40381.800000000003</v>
      </c>
      <c r="G81" s="60">
        <v>6227.1</v>
      </c>
      <c r="H81" s="61">
        <v>4950.3999999999996</v>
      </c>
    </row>
    <row r="82" spans="1:8" x14ac:dyDescent="0.2">
      <c r="A82" s="58">
        <v>8582</v>
      </c>
      <c r="B82" s="59" t="s">
        <v>581</v>
      </c>
      <c r="C82" s="60">
        <v>31450</v>
      </c>
      <c r="D82" s="60">
        <v>5610</v>
      </c>
      <c r="E82" s="61">
        <v>4160</v>
      </c>
      <c r="F82" s="62">
        <v>33651.5</v>
      </c>
      <c r="G82" s="60">
        <v>6227.1</v>
      </c>
      <c r="H82" s="61">
        <v>4950.3999999999996</v>
      </c>
    </row>
    <row r="83" spans="1:8" x14ac:dyDescent="0.2">
      <c r="A83" s="58">
        <v>8583</v>
      </c>
      <c r="B83" s="59" t="s">
        <v>582</v>
      </c>
      <c r="C83" s="60">
        <v>31450</v>
      </c>
      <c r="D83" s="60">
        <v>5610</v>
      </c>
      <c r="E83" s="61">
        <v>4160</v>
      </c>
      <c r="F83" s="62">
        <v>33651.5</v>
      </c>
      <c r="G83" s="60">
        <v>6227.1</v>
      </c>
      <c r="H83" s="61">
        <v>4950.3999999999996</v>
      </c>
    </row>
    <row r="84" spans="1:8" ht="19.5" x14ac:dyDescent="0.35">
      <c r="A84" s="46"/>
      <c r="B84" s="710" t="s">
        <v>1090</v>
      </c>
      <c r="C84" s="711"/>
      <c r="D84" s="711"/>
      <c r="E84" s="711"/>
      <c r="F84" s="711"/>
      <c r="G84" s="711"/>
      <c r="H84" s="711"/>
    </row>
    <row r="85" spans="1:8" x14ac:dyDescent="0.2">
      <c r="A85" s="58">
        <v>710</v>
      </c>
      <c r="B85" s="59" t="s">
        <v>1091</v>
      </c>
      <c r="C85" s="60">
        <v>50760</v>
      </c>
      <c r="D85" s="60">
        <v>11220</v>
      </c>
      <c r="E85" s="61">
        <v>8310</v>
      </c>
      <c r="F85" s="62">
        <v>54313.2</v>
      </c>
      <c r="G85" s="60">
        <v>12454.2</v>
      </c>
      <c r="H85" s="61">
        <v>9888.9</v>
      </c>
    </row>
    <row r="86" spans="1:8" x14ac:dyDescent="0.2">
      <c r="A86" s="58">
        <v>711</v>
      </c>
      <c r="B86" s="59" t="s">
        <v>1092</v>
      </c>
      <c r="C86" s="60">
        <v>50760</v>
      </c>
      <c r="D86" s="60">
        <v>11220</v>
      </c>
      <c r="E86" s="61">
        <v>8310</v>
      </c>
      <c r="F86" s="62">
        <v>54313.2</v>
      </c>
      <c r="G86" s="60">
        <v>12454.2</v>
      </c>
      <c r="H86" s="61">
        <v>9888.9</v>
      </c>
    </row>
    <row r="87" spans="1:8" x14ac:dyDescent="0.2">
      <c r="A87" s="58">
        <v>713</v>
      </c>
      <c r="B87" s="59" t="s">
        <v>583</v>
      </c>
      <c r="C87" s="60">
        <v>75470</v>
      </c>
      <c r="D87" s="60">
        <v>11220</v>
      </c>
      <c r="E87" s="61">
        <v>8310</v>
      </c>
      <c r="F87" s="62">
        <v>80752.899999999994</v>
      </c>
      <c r="G87" s="60">
        <v>12454.2</v>
      </c>
      <c r="H87" s="61">
        <v>9888.9</v>
      </c>
    </row>
    <row r="88" spans="1:8" x14ac:dyDescent="0.2">
      <c r="A88" s="58">
        <v>853</v>
      </c>
      <c r="B88" s="59" t="s">
        <v>29</v>
      </c>
      <c r="C88" s="60">
        <v>56100</v>
      </c>
      <c r="D88" s="60">
        <v>11220</v>
      </c>
      <c r="E88" s="61">
        <v>8310</v>
      </c>
      <c r="F88" s="62">
        <v>60027</v>
      </c>
      <c r="G88" s="60">
        <v>12454.2</v>
      </c>
      <c r="H88" s="61">
        <v>9888.9</v>
      </c>
    </row>
    <row r="89" spans="1:8" x14ac:dyDescent="0.2">
      <c r="A89" s="58">
        <v>856</v>
      </c>
      <c r="B89" s="59" t="s">
        <v>32</v>
      </c>
      <c r="C89" s="60">
        <v>50760</v>
      </c>
      <c r="D89" s="60">
        <v>11220</v>
      </c>
      <c r="E89" s="61">
        <v>8310</v>
      </c>
      <c r="F89" s="62">
        <v>54313.2</v>
      </c>
      <c r="G89" s="60">
        <v>12454.2</v>
      </c>
      <c r="H89" s="61">
        <v>9888.9</v>
      </c>
    </row>
    <row r="90" spans="1:8" x14ac:dyDescent="0.2">
      <c r="A90" s="58">
        <v>857</v>
      </c>
      <c r="B90" s="59" t="s">
        <v>31</v>
      </c>
      <c r="C90" s="60">
        <v>43520</v>
      </c>
      <c r="D90" s="60">
        <v>11220</v>
      </c>
      <c r="E90" s="61">
        <v>8310</v>
      </c>
      <c r="F90" s="62">
        <v>46566.400000000001</v>
      </c>
      <c r="G90" s="60">
        <v>12454.2</v>
      </c>
      <c r="H90" s="61">
        <v>9888.9</v>
      </c>
    </row>
    <row r="91" spans="1:8" x14ac:dyDescent="0.2">
      <c r="A91" s="58">
        <v>886</v>
      </c>
      <c r="B91" s="59" t="s">
        <v>30</v>
      </c>
      <c r="C91" s="60">
        <v>75470</v>
      </c>
      <c r="D91" s="60">
        <v>11220</v>
      </c>
      <c r="E91" s="61">
        <v>8310</v>
      </c>
      <c r="F91" s="62">
        <v>80752.899999999994</v>
      </c>
      <c r="G91" s="60">
        <v>12454.2</v>
      </c>
      <c r="H91" s="61">
        <v>9888.9</v>
      </c>
    </row>
    <row r="92" spans="1:8" x14ac:dyDescent="0.2">
      <c r="A92" s="58">
        <v>8588</v>
      </c>
      <c r="B92" s="59" t="s">
        <v>584</v>
      </c>
      <c r="C92" s="60">
        <v>25380</v>
      </c>
      <c r="D92" s="60">
        <v>5610</v>
      </c>
      <c r="E92" s="61">
        <v>4160</v>
      </c>
      <c r="F92" s="62">
        <v>27156.6</v>
      </c>
      <c r="G92" s="60">
        <v>6227.1</v>
      </c>
      <c r="H92" s="61">
        <v>4950.3999999999996</v>
      </c>
    </row>
    <row r="93" spans="1:8" x14ac:dyDescent="0.2">
      <c r="A93" s="58">
        <v>8589</v>
      </c>
      <c r="B93" s="59" t="s">
        <v>585</v>
      </c>
      <c r="C93" s="60">
        <v>25380</v>
      </c>
      <c r="D93" s="60">
        <v>5610</v>
      </c>
      <c r="E93" s="61">
        <v>4160</v>
      </c>
      <c r="F93" s="62">
        <v>27156.6</v>
      </c>
      <c r="G93" s="60">
        <v>6227.1</v>
      </c>
      <c r="H93" s="61">
        <v>4950.3999999999996</v>
      </c>
    </row>
    <row r="94" spans="1:8" x14ac:dyDescent="0.2">
      <c r="A94" s="58">
        <v>8591</v>
      </c>
      <c r="B94" s="59" t="s">
        <v>586</v>
      </c>
      <c r="C94" s="60">
        <v>37740</v>
      </c>
      <c r="D94" s="60">
        <v>5610</v>
      </c>
      <c r="E94" s="61">
        <v>4160</v>
      </c>
      <c r="F94" s="62">
        <v>40381.800000000003</v>
      </c>
      <c r="G94" s="60">
        <v>6227.1</v>
      </c>
      <c r="H94" s="61">
        <v>4950.3999999999996</v>
      </c>
    </row>
    <row r="95" spans="1:8" ht="19.5" x14ac:dyDescent="0.35">
      <c r="A95" s="46"/>
      <c r="B95" s="710" t="s">
        <v>1093</v>
      </c>
      <c r="C95" s="711"/>
      <c r="D95" s="711"/>
      <c r="E95" s="711"/>
      <c r="F95" s="711"/>
      <c r="G95" s="711"/>
      <c r="H95" s="711"/>
    </row>
    <row r="96" spans="1:8" x14ac:dyDescent="0.2">
      <c r="A96" s="58">
        <v>867</v>
      </c>
      <c r="B96" s="59" t="s">
        <v>309</v>
      </c>
      <c r="C96" s="60">
        <v>50760</v>
      </c>
      <c r="D96" s="60">
        <v>11220</v>
      </c>
      <c r="E96" s="61">
        <v>8310</v>
      </c>
      <c r="F96" s="62">
        <v>54313.2</v>
      </c>
      <c r="G96" s="60">
        <v>12454.2</v>
      </c>
      <c r="H96" s="61">
        <v>9888.9</v>
      </c>
    </row>
    <row r="97" spans="1:8" ht="19.5" x14ac:dyDescent="0.35">
      <c r="A97" s="46"/>
      <c r="B97" s="710" t="s">
        <v>836</v>
      </c>
      <c r="C97" s="711"/>
      <c r="D97" s="711"/>
      <c r="E97" s="711"/>
      <c r="F97" s="711"/>
      <c r="G97" s="711"/>
      <c r="H97" s="711"/>
    </row>
    <row r="98" spans="1:8" x14ac:dyDescent="0.2">
      <c r="A98" s="58">
        <v>820</v>
      </c>
      <c r="B98" s="59" t="s">
        <v>11</v>
      </c>
      <c r="C98" s="60">
        <v>62900</v>
      </c>
      <c r="D98" s="60">
        <v>11220</v>
      </c>
      <c r="E98" s="61">
        <v>8310</v>
      </c>
      <c r="F98" s="62">
        <v>67303</v>
      </c>
      <c r="G98" s="60">
        <v>12454.2</v>
      </c>
      <c r="H98" s="61">
        <v>9888.9</v>
      </c>
    </row>
    <row r="99" spans="1:8" ht="19.5" x14ac:dyDescent="0.35">
      <c r="A99" s="46"/>
      <c r="B99" s="710" t="s">
        <v>1094</v>
      </c>
      <c r="C99" s="711"/>
      <c r="D99" s="711"/>
      <c r="E99" s="711"/>
      <c r="F99" s="711"/>
      <c r="G99" s="711"/>
      <c r="H99" s="711"/>
    </row>
    <row r="100" spans="1:8" x14ac:dyDescent="0.2">
      <c r="A100" s="58">
        <v>899</v>
      </c>
      <c r="B100" s="59" t="s">
        <v>1095</v>
      </c>
      <c r="C100" s="63" t="s">
        <v>304</v>
      </c>
      <c r="D100" s="60">
        <v>11220</v>
      </c>
      <c r="E100" s="61">
        <v>8310</v>
      </c>
      <c r="F100" s="65" t="s">
        <v>304</v>
      </c>
      <c r="G100" s="60">
        <v>12454.2</v>
      </c>
      <c r="H100" s="61">
        <v>9888.9</v>
      </c>
    </row>
    <row r="101" spans="1:8" ht="19.5" x14ac:dyDescent="0.35">
      <c r="A101" s="46"/>
      <c r="B101" s="710" t="s">
        <v>1096</v>
      </c>
      <c r="C101" s="711"/>
      <c r="D101" s="711"/>
      <c r="E101" s="711"/>
      <c r="F101" s="711"/>
      <c r="G101" s="711"/>
      <c r="H101" s="711"/>
    </row>
    <row r="102" spans="1:8" x14ac:dyDescent="0.2">
      <c r="A102" s="58">
        <v>8828</v>
      </c>
      <c r="B102" s="59" t="s">
        <v>472</v>
      </c>
      <c r="C102" s="60">
        <v>17630</v>
      </c>
      <c r="D102" s="60">
        <v>3990</v>
      </c>
      <c r="E102" s="61">
        <v>2660</v>
      </c>
      <c r="F102" s="62">
        <v>18511.5</v>
      </c>
      <c r="G102" s="60">
        <v>4389</v>
      </c>
      <c r="H102" s="61">
        <v>3165.4</v>
      </c>
    </row>
    <row r="103" spans="1:8" x14ac:dyDescent="0.2">
      <c r="A103" s="58">
        <v>8830</v>
      </c>
      <c r="B103" s="59" t="s">
        <v>493</v>
      </c>
      <c r="C103" s="60">
        <v>17630</v>
      </c>
      <c r="D103" s="60">
        <v>3990</v>
      </c>
      <c r="E103" s="61">
        <v>2660</v>
      </c>
      <c r="F103" s="62">
        <v>18511.5</v>
      </c>
      <c r="G103" s="60">
        <v>4389</v>
      </c>
      <c r="H103" s="61">
        <v>3165.4</v>
      </c>
    </row>
    <row r="104" spans="1:8" x14ac:dyDescent="0.2">
      <c r="A104" s="58">
        <v>8890</v>
      </c>
      <c r="B104" s="59" t="s">
        <v>1065</v>
      </c>
      <c r="C104" s="60">
        <v>17630</v>
      </c>
      <c r="D104" s="60">
        <v>3990</v>
      </c>
      <c r="E104" s="61">
        <v>2660</v>
      </c>
      <c r="F104" s="62">
        <v>18511.5</v>
      </c>
      <c r="G104" s="60">
        <v>4389</v>
      </c>
      <c r="H104" s="61">
        <v>3165.4</v>
      </c>
    </row>
    <row r="105" spans="1:8" x14ac:dyDescent="0.2">
      <c r="A105" s="58">
        <v>8891</v>
      </c>
      <c r="B105" s="59" t="s">
        <v>494</v>
      </c>
      <c r="C105" s="60">
        <v>17630</v>
      </c>
      <c r="D105" s="60">
        <v>3990</v>
      </c>
      <c r="E105" s="61">
        <v>2660</v>
      </c>
      <c r="F105" s="62">
        <v>18511.5</v>
      </c>
      <c r="G105" s="60">
        <v>4389</v>
      </c>
      <c r="H105" s="61">
        <v>3165.4</v>
      </c>
    </row>
    <row r="106" spans="1:8" ht="19.5" x14ac:dyDescent="0.35">
      <c r="A106" s="46"/>
      <c r="B106" s="710" t="s">
        <v>1097</v>
      </c>
      <c r="C106" s="711"/>
      <c r="D106" s="711"/>
      <c r="E106" s="711"/>
      <c r="F106" s="711"/>
      <c r="G106" s="711"/>
      <c r="H106" s="711"/>
    </row>
    <row r="107" spans="1:8" x14ac:dyDescent="0.2">
      <c r="A107" s="58">
        <v>8807</v>
      </c>
      <c r="B107" s="59" t="s">
        <v>187</v>
      </c>
      <c r="C107" s="60">
        <v>28050</v>
      </c>
      <c r="D107" s="60">
        <v>5610</v>
      </c>
      <c r="E107" s="61">
        <v>4160</v>
      </c>
      <c r="F107" s="62">
        <v>30013.5</v>
      </c>
      <c r="G107" s="60">
        <v>6227.1</v>
      </c>
      <c r="H107" s="61">
        <v>4950.3999999999996</v>
      </c>
    </row>
    <row r="108" spans="1:8" x14ac:dyDescent="0.2">
      <c r="A108" s="58">
        <v>8808</v>
      </c>
      <c r="B108" s="59" t="s">
        <v>188</v>
      </c>
      <c r="C108" s="60">
        <v>28050</v>
      </c>
      <c r="D108" s="60">
        <v>5610</v>
      </c>
      <c r="E108" s="61">
        <v>4160</v>
      </c>
      <c r="F108" s="62">
        <v>30013.5</v>
      </c>
      <c r="G108" s="60">
        <v>6227.1</v>
      </c>
      <c r="H108" s="61">
        <v>4950.3999999999996</v>
      </c>
    </row>
    <row r="109" spans="1:8" x14ac:dyDescent="0.2">
      <c r="A109" s="58">
        <v>8818</v>
      </c>
      <c r="B109" s="59" t="s">
        <v>1069</v>
      </c>
      <c r="C109" s="60">
        <v>28050</v>
      </c>
      <c r="D109" s="60">
        <v>5610</v>
      </c>
      <c r="E109" s="61">
        <v>4160</v>
      </c>
      <c r="F109" s="62">
        <v>30013.5</v>
      </c>
      <c r="G109" s="60">
        <v>6227.1</v>
      </c>
      <c r="H109" s="61">
        <v>4950.3999999999996</v>
      </c>
    </row>
    <row r="110" spans="1:8" x14ac:dyDescent="0.2">
      <c r="A110" s="58">
        <v>8825</v>
      </c>
      <c r="B110" s="59" t="s">
        <v>326</v>
      </c>
      <c r="C110" s="60">
        <v>31450</v>
      </c>
      <c r="D110" s="60">
        <v>5610</v>
      </c>
      <c r="E110" s="61">
        <v>4160</v>
      </c>
      <c r="F110" s="62">
        <v>33651.5</v>
      </c>
      <c r="G110" s="60">
        <v>6227.1</v>
      </c>
      <c r="H110" s="61">
        <v>4950.3999999999996</v>
      </c>
    </row>
    <row r="111" spans="1:8" x14ac:dyDescent="0.2">
      <c r="A111" s="58">
        <v>8879</v>
      </c>
      <c r="B111" s="59" t="s">
        <v>325</v>
      </c>
      <c r="C111" s="60">
        <v>21760</v>
      </c>
      <c r="D111" s="60">
        <v>5610</v>
      </c>
      <c r="E111" s="61">
        <v>4160</v>
      </c>
      <c r="F111" s="62">
        <v>23283.200000000001</v>
      </c>
      <c r="G111" s="60">
        <v>6227.1</v>
      </c>
      <c r="H111" s="61">
        <v>4950.3999999999996</v>
      </c>
    </row>
    <row r="112" spans="1:8" x14ac:dyDescent="0.2">
      <c r="A112" s="58">
        <v>8888</v>
      </c>
      <c r="B112" s="59" t="s">
        <v>327</v>
      </c>
      <c r="C112" s="60">
        <v>28050</v>
      </c>
      <c r="D112" s="60">
        <v>5610</v>
      </c>
      <c r="E112" s="61">
        <v>4160</v>
      </c>
      <c r="F112" s="62">
        <v>30013.5</v>
      </c>
      <c r="G112" s="60">
        <v>6227.1</v>
      </c>
      <c r="H112" s="61">
        <v>4950.3999999999996</v>
      </c>
    </row>
    <row r="113" spans="1:8" x14ac:dyDescent="0.2">
      <c r="A113" s="58">
        <v>8889</v>
      </c>
      <c r="B113" s="59" t="s">
        <v>1070</v>
      </c>
      <c r="C113" s="60">
        <v>31450</v>
      </c>
      <c r="D113" s="60">
        <v>5610</v>
      </c>
      <c r="E113" s="61">
        <v>4160</v>
      </c>
      <c r="F113" s="62">
        <v>33651.5</v>
      </c>
      <c r="G113" s="60">
        <v>6227.1</v>
      </c>
      <c r="H113" s="61">
        <v>4950.3999999999996</v>
      </c>
    </row>
    <row r="114" spans="1:8" ht="19.5" x14ac:dyDescent="0.35">
      <c r="A114" s="46"/>
      <c r="B114" s="710" t="s">
        <v>1098</v>
      </c>
      <c r="C114" s="711"/>
      <c r="D114" s="711"/>
      <c r="E114" s="711"/>
      <c r="F114" s="711"/>
      <c r="G114" s="711"/>
      <c r="H114" s="711"/>
    </row>
    <row r="115" spans="1:8" x14ac:dyDescent="0.2">
      <c r="A115" s="58">
        <v>8817</v>
      </c>
      <c r="B115" s="59" t="s">
        <v>190</v>
      </c>
      <c r="C115" s="60">
        <v>37740</v>
      </c>
      <c r="D115" s="60">
        <v>5610</v>
      </c>
      <c r="E115" s="61">
        <v>4160</v>
      </c>
      <c r="F115" s="62">
        <v>40381.800000000003</v>
      </c>
      <c r="G115" s="60">
        <v>6227.1</v>
      </c>
      <c r="H115" s="61">
        <v>4950.3999999999996</v>
      </c>
    </row>
    <row r="116" spans="1:8" x14ac:dyDescent="0.2">
      <c r="A116" s="58">
        <v>8821</v>
      </c>
      <c r="B116" s="59" t="s">
        <v>39</v>
      </c>
      <c r="C116" s="60">
        <v>31450</v>
      </c>
      <c r="D116" s="60">
        <v>5610</v>
      </c>
      <c r="E116" s="61">
        <v>4160</v>
      </c>
      <c r="F116" s="62">
        <v>33651.5</v>
      </c>
      <c r="G116" s="60">
        <v>6227.1</v>
      </c>
      <c r="H116" s="61">
        <v>4950.3999999999996</v>
      </c>
    </row>
    <row r="117" spans="1:8" x14ac:dyDescent="0.2">
      <c r="A117" s="58">
        <v>8858</v>
      </c>
      <c r="B117" s="59" t="s">
        <v>1099</v>
      </c>
      <c r="C117" s="60">
        <v>31450</v>
      </c>
      <c r="D117" s="60">
        <v>5610</v>
      </c>
      <c r="E117" s="61">
        <v>4160</v>
      </c>
      <c r="F117" s="62">
        <v>33651.5</v>
      </c>
      <c r="G117" s="60">
        <v>6227.1</v>
      </c>
      <c r="H117" s="61">
        <v>4950.3999999999996</v>
      </c>
    </row>
    <row r="118" spans="1:8" x14ac:dyDescent="0.2">
      <c r="A118" s="58">
        <v>8859</v>
      </c>
      <c r="B118" s="59" t="s">
        <v>107</v>
      </c>
      <c r="C118" s="60">
        <v>28050</v>
      </c>
      <c r="D118" s="60">
        <v>5610</v>
      </c>
      <c r="E118" s="61">
        <v>4160</v>
      </c>
      <c r="F118" s="62">
        <v>30013.5</v>
      </c>
      <c r="G118" s="60">
        <v>6227.1</v>
      </c>
      <c r="H118" s="61">
        <v>4950.3999999999996</v>
      </c>
    </row>
    <row r="119" spans="1:8" x14ac:dyDescent="0.2">
      <c r="A119" s="58">
        <v>8860</v>
      </c>
      <c r="B119" s="59" t="s">
        <v>37</v>
      </c>
      <c r="C119" s="60">
        <v>37740</v>
      </c>
      <c r="D119" s="60">
        <v>5610</v>
      </c>
      <c r="E119" s="61">
        <v>4160</v>
      </c>
      <c r="F119" s="62">
        <v>40381.800000000003</v>
      </c>
      <c r="G119" s="60">
        <v>6227.1</v>
      </c>
      <c r="H119" s="61">
        <v>4950.3999999999996</v>
      </c>
    </row>
    <row r="120" spans="1:8" x14ac:dyDescent="0.2">
      <c r="A120" s="58">
        <v>8861</v>
      </c>
      <c r="B120" s="59" t="s">
        <v>36</v>
      </c>
      <c r="C120" s="60">
        <v>21760</v>
      </c>
      <c r="D120" s="60">
        <v>5610</v>
      </c>
      <c r="E120" s="61">
        <v>4160</v>
      </c>
      <c r="F120" s="62">
        <v>23283.200000000001</v>
      </c>
      <c r="G120" s="60">
        <v>6227.1</v>
      </c>
      <c r="H120" s="61">
        <v>4950.3999999999996</v>
      </c>
    </row>
    <row r="121" spans="1:8" x14ac:dyDescent="0.2">
      <c r="A121" s="58">
        <v>8877</v>
      </c>
      <c r="B121" s="59" t="s">
        <v>38</v>
      </c>
      <c r="C121" s="60">
        <v>28050</v>
      </c>
      <c r="D121" s="60">
        <v>5610</v>
      </c>
      <c r="E121" s="61">
        <v>4160</v>
      </c>
      <c r="F121" s="62">
        <v>30013.5</v>
      </c>
      <c r="G121" s="60">
        <v>6227.1</v>
      </c>
      <c r="H121" s="61">
        <v>4950.3999999999996</v>
      </c>
    </row>
    <row r="122" spans="1:8" x14ac:dyDescent="0.2">
      <c r="A122" s="58">
        <v>8883</v>
      </c>
      <c r="B122" s="59" t="s">
        <v>473</v>
      </c>
      <c r="C122" s="60">
        <v>28050</v>
      </c>
      <c r="D122" s="60">
        <v>5610</v>
      </c>
      <c r="E122" s="61">
        <v>4160</v>
      </c>
      <c r="F122" s="62">
        <v>30013.5</v>
      </c>
      <c r="G122" s="60">
        <v>6227.1</v>
      </c>
      <c r="H122" s="61">
        <v>4950.3999999999996</v>
      </c>
    </row>
    <row r="123" spans="1:8" ht="19.5" x14ac:dyDescent="0.35">
      <c r="A123" s="46"/>
      <c r="B123" s="710" t="s">
        <v>1100</v>
      </c>
      <c r="C123" s="711"/>
      <c r="D123" s="711"/>
      <c r="E123" s="711"/>
      <c r="F123" s="711"/>
      <c r="G123" s="711"/>
      <c r="H123" s="711"/>
    </row>
    <row r="124" spans="1:8" x14ac:dyDescent="0.2">
      <c r="A124" s="58">
        <v>8840</v>
      </c>
      <c r="B124" s="59" t="s">
        <v>279</v>
      </c>
      <c r="C124" s="60">
        <v>25380</v>
      </c>
      <c r="D124" s="60">
        <v>5610</v>
      </c>
      <c r="E124" s="61">
        <v>4160</v>
      </c>
      <c r="F124" s="62">
        <v>27156.6</v>
      </c>
      <c r="G124" s="60">
        <v>6227.1</v>
      </c>
      <c r="H124" s="61">
        <v>4950.3999999999996</v>
      </c>
    </row>
    <row r="125" spans="1:8" ht="19.5" x14ac:dyDescent="0.35">
      <c r="A125" s="46"/>
      <c r="B125" s="710" t="s">
        <v>1101</v>
      </c>
      <c r="C125" s="711"/>
      <c r="D125" s="711"/>
      <c r="E125" s="711"/>
      <c r="F125" s="711"/>
      <c r="G125" s="711"/>
      <c r="H125" s="711"/>
    </row>
    <row r="126" spans="1:8" x14ac:dyDescent="0.2">
      <c r="A126" s="58">
        <v>8819</v>
      </c>
      <c r="B126" s="59" t="s">
        <v>86</v>
      </c>
      <c r="C126" s="60">
        <v>28050</v>
      </c>
      <c r="D126" s="60">
        <v>5610</v>
      </c>
      <c r="E126" s="61">
        <v>4160</v>
      </c>
      <c r="F126" s="62">
        <v>30013.5</v>
      </c>
      <c r="G126" s="60">
        <v>6227.1</v>
      </c>
      <c r="H126" s="61">
        <v>4950.3999999999996</v>
      </c>
    </row>
    <row r="127" spans="1:8" x14ac:dyDescent="0.2">
      <c r="A127" s="58">
        <v>8874</v>
      </c>
      <c r="B127" s="59" t="s">
        <v>1077</v>
      </c>
      <c r="C127" s="63" t="s">
        <v>304</v>
      </c>
      <c r="D127" s="63" t="s">
        <v>304</v>
      </c>
      <c r="E127" s="64" t="s">
        <v>304</v>
      </c>
      <c r="F127" s="65" t="s">
        <v>304</v>
      </c>
      <c r="G127" s="63" t="s">
        <v>304</v>
      </c>
      <c r="H127" s="64" t="s">
        <v>304</v>
      </c>
    </row>
    <row r="128" spans="1:8" x14ac:dyDescent="0.2">
      <c r="A128" s="58">
        <v>8875</v>
      </c>
      <c r="B128" s="59" t="s">
        <v>83</v>
      </c>
      <c r="C128" s="60">
        <v>25380</v>
      </c>
      <c r="D128" s="60">
        <v>5610</v>
      </c>
      <c r="E128" s="61">
        <v>4160</v>
      </c>
      <c r="F128" s="62">
        <v>27156.6</v>
      </c>
      <c r="G128" s="60">
        <v>6227.1</v>
      </c>
      <c r="H128" s="61">
        <v>4950.3999999999996</v>
      </c>
    </row>
    <row r="129" spans="1:8" x14ac:dyDescent="0.2">
      <c r="A129" s="58">
        <v>8876</v>
      </c>
      <c r="B129" s="59" t="s">
        <v>1078</v>
      </c>
      <c r="C129" s="60">
        <v>31450</v>
      </c>
      <c r="D129" s="60">
        <v>5610</v>
      </c>
      <c r="E129" s="61">
        <v>4160</v>
      </c>
      <c r="F129" s="62">
        <v>33651.5</v>
      </c>
      <c r="G129" s="60">
        <v>6227.1</v>
      </c>
      <c r="H129" s="61">
        <v>4950.3999999999996</v>
      </c>
    </row>
    <row r="130" spans="1:8" x14ac:dyDescent="0.2">
      <c r="A130" s="58">
        <v>8878</v>
      </c>
      <c r="B130" s="59" t="s">
        <v>324</v>
      </c>
      <c r="C130" s="60">
        <v>28050</v>
      </c>
      <c r="D130" s="60">
        <v>5610</v>
      </c>
      <c r="E130" s="61">
        <v>4160</v>
      </c>
      <c r="F130" s="62">
        <v>30013.5</v>
      </c>
      <c r="G130" s="60">
        <v>6227.1</v>
      </c>
      <c r="H130" s="61">
        <v>4950.3999999999996</v>
      </c>
    </row>
    <row r="131" spans="1:8" x14ac:dyDescent="0.2">
      <c r="A131" s="58">
        <v>8880</v>
      </c>
      <c r="B131" s="59" t="s">
        <v>1079</v>
      </c>
      <c r="C131" s="60">
        <v>28050</v>
      </c>
      <c r="D131" s="60">
        <v>5610</v>
      </c>
      <c r="E131" s="61">
        <v>4160</v>
      </c>
      <c r="F131" s="62">
        <v>30013.5</v>
      </c>
      <c r="G131" s="60">
        <v>6227.1</v>
      </c>
      <c r="H131" s="61">
        <v>4950.3999999999996</v>
      </c>
    </row>
    <row r="132" spans="1:8" ht="19.5" x14ac:dyDescent="0.35">
      <c r="A132" s="46"/>
      <c r="B132" s="710" t="s">
        <v>1102</v>
      </c>
      <c r="C132" s="711"/>
      <c r="D132" s="711"/>
      <c r="E132" s="711"/>
      <c r="F132" s="711"/>
      <c r="G132" s="711"/>
      <c r="H132" s="711"/>
    </row>
    <row r="133" spans="1:8" x14ac:dyDescent="0.2">
      <c r="A133" s="58">
        <v>898</v>
      </c>
      <c r="B133" s="59" t="s">
        <v>276</v>
      </c>
      <c r="C133" s="60">
        <v>25380</v>
      </c>
      <c r="D133" s="60">
        <v>5610</v>
      </c>
      <c r="E133" s="61">
        <v>4160</v>
      </c>
      <c r="F133" s="62">
        <v>27156.6</v>
      </c>
      <c r="G133" s="60">
        <v>6227.1</v>
      </c>
      <c r="H133" s="61">
        <v>4950.3999999999996</v>
      </c>
    </row>
    <row r="134" spans="1:8" ht="19.5" x14ac:dyDescent="0.35">
      <c r="A134" s="46"/>
      <c r="B134" s="710" t="s">
        <v>1103</v>
      </c>
      <c r="C134" s="711"/>
      <c r="D134" s="711"/>
      <c r="E134" s="711"/>
      <c r="F134" s="711"/>
      <c r="G134" s="711"/>
      <c r="H134" s="711"/>
    </row>
    <row r="135" spans="1:8" x14ac:dyDescent="0.2">
      <c r="A135" s="58">
        <v>8863</v>
      </c>
      <c r="B135" s="59" t="s">
        <v>323</v>
      </c>
      <c r="C135" s="60">
        <v>28050</v>
      </c>
      <c r="D135" s="60">
        <v>5610</v>
      </c>
      <c r="E135" s="61">
        <v>4160</v>
      </c>
      <c r="F135" s="62">
        <v>30013.5</v>
      </c>
      <c r="G135" s="60">
        <v>6227.1</v>
      </c>
      <c r="H135" s="61">
        <v>4950.3999999999996</v>
      </c>
    </row>
    <row r="136" spans="1:8" x14ac:dyDescent="0.2">
      <c r="A136" s="58">
        <v>8864</v>
      </c>
      <c r="B136" s="59" t="s">
        <v>207</v>
      </c>
      <c r="C136" s="60">
        <v>21760</v>
      </c>
      <c r="D136" s="60">
        <v>5610</v>
      </c>
      <c r="E136" s="61">
        <v>4160</v>
      </c>
      <c r="F136" s="62">
        <v>23283.200000000001</v>
      </c>
      <c r="G136" s="60">
        <v>6227.1</v>
      </c>
      <c r="H136" s="61">
        <v>4950.3999999999996</v>
      </c>
    </row>
    <row r="137" spans="1:8" x14ac:dyDescent="0.2">
      <c r="A137" s="58">
        <v>8881</v>
      </c>
      <c r="B137" s="59" t="s">
        <v>84</v>
      </c>
      <c r="C137" s="60">
        <v>28050</v>
      </c>
      <c r="D137" s="60">
        <v>5610</v>
      </c>
      <c r="E137" s="61">
        <v>4160</v>
      </c>
      <c r="F137" s="62">
        <v>30013.5</v>
      </c>
      <c r="G137" s="60">
        <v>6227.1</v>
      </c>
      <c r="H137" s="61">
        <v>4950.3999999999996</v>
      </c>
    </row>
    <row r="138" spans="1:8" ht="19.5" x14ac:dyDescent="0.35">
      <c r="A138" s="46"/>
      <c r="B138" s="710" t="s">
        <v>1104</v>
      </c>
      <c r="C138" s="711"/>
      <c r="D138" s="711"/>
      <c r="E138" s="711"/>
      <c r="F138" s="711"/>
      <c r="G138" s="711"/>
      <c r="H138" s="711"/>
    </row>
    <row r="139" spans="1:8" x14ac:dyDescent="0.2">
      <c r="A139" s="58">
        <v>8839</v>
      </c>
      <c r="B139" s="59" t="s">
        <v>206</v>
      </c>
      <c r="C139" s="60">
        <v>31450</v>
      </c>
      <c r="D139" s="60">
        <v>5610</v>
      </c>
      <c r="E139" s="61">
        <v>4160</v>
      </c>
      <c r="F139" s="62">
        <v>33651.5</v>
      </c>
      <c r="G139" s="60">
        <v>6227.1</v>
      </c>
      <c r="H139" s="61">
        <v>4950.3999999999996</v>
      </c>
    </row>
    <row r="140" spans="1:8" x14ac:dyDescent="0.2">
      <c r="A140" s="58">
        <v>8850</v>
      </c>
      <c r="B140" s="59" t="s">
        <v>33</v>
      </c>
      <c r="C140" s="60">
        <v>37740</v>
      </c>
      <c r="D140" s="60">
        <v>5610</v>
      </c>
      <c r="E140" s="61">
        <v>4160</v>
      </c>
      <c r="F140" s="62">
        <v>40381.800000000003</v>
      </c>
      <c r="G140" s="60">
        <v>6227.1</v>
      </c>
      <c r="H140" s="61">
        <v>4950.3999999999996</v>
      </c>
    </row>
    <row r="141" spans="1:8" ht="19.5" x14ac:dyDescent="0.35">
      <c r="A141" s="46"/>
      <c r="B141" s="710" t="s">
        <v>1105</v>
      </c>
      <c r="C141" s="711"/>
      <c r="D141" s="711"/>
      <c r="E141" s="711"/>
      <c r="F141" s="711"/>
      <c r="G141" s="711"/>
      <c r="H141" s="711"/>
    </row>
    <row r="142" spans="1:8" x14ac:dyDescent="0.2">
      <c r="A142" s="58">
        <v>8823</v>
      </c>
      <c r="B142" s="59" t="s">
        <v>80</v>
      </c>
      <c r="C142" s="60">
        <v>37740</v>
      </c>
      <c r="D142" s="60">
        <v>5610</v>
      </c>
      <c r="E142" s="61">
        <v>4160</v>
      </c>
      <c r="F142" s="62">
        <v>40381.800000000003</v>
      </c>
      <c r="G142" s="60">
        <v>6227.1</v>
      </c>
      <c r="H142" s="61">
        <v>4950.3999999999996</v>
      </c>
    </row>
    <row r="143" spans="1:8" x14ac:dyDescent="0.2">
      <c r="A143" s="58">
        <v>8826</v>
      </c>
      <c r="B143" s="59" t="s">
        <v>81</v>
      </c>
      <c r="C143" s="60">
        <v>37740</v>
      </c>
      <c r="D143" s="60">
        <v>5610</v>
      </c>
      <c r="E143" s="61">
        <v>4160</v>
      </c>
      <c r="F143" s="62">
        <v>40381.800000000003</v>
      </c>
      <c r="G143" s="60">
        <v>6227.1</v>
      </c>
      <c r="H143" s="61">
        <v>4950.3999999999996</v>
      </c>
    </row>
    <row r="144" spans="1:8" x14ac:dyDescent="0.2">
      <c r="A144" s="58">
        <v>8835</v>
      </c>
      <c r="B144" s="59" t="s">
        <v>109</v>
      </c>
      <c r="C144" s="60">
        <v>28050</v>
      </c>
      <c r="D144" s="60">
        <v>5610</v>
      </c>
      <c r="E144" s="61">
        <v>4160</v>
      </c>
      <c r="F144" s="62">
        <v>30013.5</v>
      </c>
      <c r="G144" s="60">
        <v>6227.1</v>
      </c>
      <c r="H144" s="61">
        <v>4950.3999999999996</v>
      </c>
    </row>
    <row r="145" spans="1:8" x14ac:dyDescent="0.2">
      <c r="A145" s="58">
        <v>8854</v>
      </c>
      <c r="B145" s="59" t="s">
        <v>82</v>
      </c>
      <c r="C145" s="60">
        <v>31450</v>
      </c>
      <c r="D145" s="60">
        <v>5610</v>
      </c>
      <c r="E145" s="61">
        <v>4160</v>
      </c>
      <c r="F145" s="62">
        <v>33651.5</v>
      </c>
      <c r="G145" s="60">
        <v>6227.1</v>
      </c>
      <c r="H145" s="61">
        <v>4950.3999999999996</v>
      </c>
    </row>
    <row r="146" spans="1:8" x14ac:dyDescent="0.2">
      <c r="A146" s="58">
        <v>8862</v>
      </c>
      <c r="B146" s="59" t="s">
        <v>35</v>
      </c>
      <c r="C146" s="60">
        <v>21760</v>
      </c>
      <c r="D146" s="60">
        <v>5610</v>
      </c>
      <c r="E146" s="61">
        <v>4160</v>
      </c>
      <c r="F146" s="62">
        <v>23283.200000000001</v>
      </c>
      <c r="G146" s="60">
        <v>6227.1</v>
      </c>
      <c r="H146" s="61">
        <v>4950.3999999999996</v>
      </c>
    </row>
    <row r="147" spans="1:8" x14ac:dyDescent="0.2">
      <c r="A147" s="58">
        <v>8868</v>
      </c>
      <c r="B147" s="59" t="s">
        <v>203</v>
      </c>
      <c r="C147" s="60">
        <v>37740</v>
      </c>
      <c r="D147" s="60">
        <v>5610</v>
      </c>
      <c r="E147" s="61">
        <v>4160</v>
      </c>
      <c r="F147" s="62">
        <v>40381.800000000003</v>
      </c>
      <c r="G147" s="60">
        <v>6227.1</v>
      </c>
      <c r="H147" s="61">
        <v>4950.3999999999996</v>
      </c>
    </row>
    <row r="148" spans="1:8" x14ac:dyDescent="0.2">
      <c r="A148" s="58">
        <v>8869</v>
      </c>
      <c r="B148" s="59" t="s">
        <v>202</v>
      </c>
      <c r="C148" s="60">
        <v>31450</v>
      </c>
      <c r="D148" s="60">
        <v>5610</v>
      </c>
      <c r="E148" s="61">
        <v>4160</v>
      </c>
      <c r="F148" s="62">
        <v>33651.5</v>
      </c>
      <c r="G148" s="60">
        <v>6227.1</v>
      </c>
      <c r="H148" s="61">
        <v>4950.3999999999996</v>
      </c>
    </row>
    <row r="149" spans="1:8" x14ac:dyDescent="0.2">
      <c r="A149" s="58">
        <v>8882</v>
      </c>
      <c r="B149" s="59" t="s">
        <v>398</v>
      </c>
      <c r="C149" s="60">
        <v>28050</v>
      </c>
      <c r="D149" s="60">
        <v>5610</v>
      </c>
      <c r="E149" s="61">
        <v>4160</v>
      </c>
      <c r="F149" s="62">
        <v>30013.5</v>
      </c>
      <c r="G149" s="60">
        <v>6227.1</v>
      </c>
      <c r="H149" s="61">
        <v>4950.3999999999996</v>
      </c>
    </row>
    <row r="150" spans="1:8" x14ac:dyDescent="0.2">
      <c r="A150" s="58">
        <v>8884</v>
      </c>
      <c r="B150" s="59" t="s">
        <v>474</v>
      </c>
      <c r="C150" s="60">
        <v>31450</v>
      </c>
      <c r="D150" s="60">
        <v>5610</v>
      </c>
      <c r="E150" s="61">
        <v>4160</v>
      </c>
      <c r="F150" s="62">
        <v>33651.5</v>
      </c>
      <c r="G150" s="60">
        <v>6227.1</v>
      </c>
      <c r="H150" s="61">
        <v>4950.3999999999996</v>
      </c>
    </row>
    <row r="151" spans="1:8" x14ac:dyDescent="0.2">
      <c r="A151" s="58">
        <v>8885</v>
      </c>
      <c r="B151" s="59" t="s">
        <v>108</v>
      </c>
      <c r="C151" s="60">
        <v>25380</v>
      </c>
      <c r="D151" s="60">
        <v>5610</v>
      </c>
      <c r="E151" s="61">
        <v>4160</v>
      </c>
      <c r="F151" s="62">
        <v>27156.6</v>
      </c>
      <c r="G151" s="60">
        <v>6227.1</v>
      </c>
      <c r="H151" s="61">
        <v>4950.3999999999996</v>
      </c>
    </row>
    <row r="152" spans="1:8" ht="19.5" x14ac:dyDescent="0.35">
      <c r="A152" s="46"/>
      <c r="B152" s="710" t="s">
        <v>1106</v>
      </c>
      <c r="C152" s="711"/>
      <c r="D152" s="711"/>
      <c r="E152" s="711"/>
      <c r="F152" s="711"/>
      <c r="G152" s="711"/>
      <c r="H152" s="711"/>
    </row>
    <row r="153" spans="1:8" x14ac:dyDescent="0.2">
      <c r="A153" s="58">
        <v>8853</v>
      </c>
      <c r="B153" s="59" t="s">
        <v>29</v>
      </c>
      <c r="C153" s="60">
        <v>28050</v>
      </c>
      <c r="D153" s="60">
        <v>5610</v>
      </c>
      <c r="E153" s="61">
        <v>4160</v>
      </c>
      <c r="F153" s="62">
        <v>30013.5</v>
      </c>
      <c r="G153" s="60">
        <v>6227.1</v>
      </c>
      <c r="H153" s="61">
        <v>4950.3999999999996</v>
      </c>
    </row>
    <row r="154" spans="1:8" x14ac:dyDescent="0.2">
      <c r="A154" s="58">
        <v>8856</v>
      </c>
      <c r="B154" s="59" t="s">
        <v>32</v>
      </c>
      <c r="C154" s="60">
        <v>25380</v>
      </c>
      <c r="D154" s="60">
        <v>5610</v>
      </c>
      <c r="E154" s="61">
        <v>4160</v>
      </c>
      <c r="F154" s="62">
        <v>27156.6</v>
      </c>
      <c r="G154" s="60">
        <v>6227.1</v>
      </c>
      <c r="H154" s="61">
        <v>4950.3999999999996</v>
      </c>
    </row>
    <row r="155" spans="1:8" x14ac:dyDescent="0.2">
      <c r="A155" s="58">
        <v>8857</v>
      </c>
      <c r="B155" s="59" t="s">
        <v>31</v>
      </c>
      <c r="C155" s="60">
        <v>21760</v>
      </c>
      <c r="D155" s="60">
        <v>5610</v>
      </c>
      <c r="E155" s="61">
        <v>4160</v>
      </c>
      <c r="F155" s="62">
        <v>23283.200000000001</v>
      </c>
      <c r="G155" s="60">
        <v>6227.1</v>
      </c>
      <c r="H155" s="61">
        <v>4950.3999999999996</v>
      </c>
    </row>
    <row r="156" spans="1:8" x14ac:dyDescent="0.2">
      <c r="A156" s="58">
        <v>8886</v>
      </c>
      <c r="B156" s="59" t="s">
        <v>30</v>
      </c>
      <c r="C156" s="60">
        <v>37740</v>
      </c>
      <c r="D156" s="60">
        <v>5610</v>
      </c>
      <c r="E156" s="61">
        <v>4160</v>
      </c>
      <c r="F156" s="62">
        <v>40381.800000000003</v>
      </c>
      <c r="G156" s="60">
        <v>6227.1</v>
      </c>
      <c r="H156" s="61">
        <v>4950.3999999999996</v>
      </c>
    </row>
    <row r="157" spans="1:8" ht="19.5" x14ac:dyDescent="0.35">
      <c r="A157" s="46"/>
      <c r="B157" s="710" t="s">
        <v>1107</v>
      </c>
      <c r="C157" s="711"/>
      <c r="D157" s="711"/>
      <c r="E157" s="711"/>
      <c r="F157" s="711"/>
      <c r="G157" s="711"/>
      <c r="H157" s="711"/>
    </row>
    <row r="158" spans="1:8" x14ac:dyDescent="0.2">
      <c r="A158" s="58">
        <v>8867</v>
      </c>
      <c r="B158" s="59" t="s">
        <v>309</v>
      </c>
      <c r="C158" s="60">
        <v>25380</v>
      </c>
      <c r="D158" s="60">
        <v>5610</v>
      </c>
      <c r="E158" s="61">
        <v>4160</v>
      </c>
      <c r="F158" s="62">
        <v>27156.6</v>
      </c>
      <c r="G158" s="60">
        <v>6227.1</v>
      </c>
      <c r="H158" s="61">
        <v>4950.3999999999996</v>
      </c>
    </row>
    <row r="159" spans="1:8" ht="19.5" x14ac:dyDescent="0.35">
      <c r="A159" s="46"/>
      <c r="B159" s="710" t="s">
        <v>1108</v>
      </c>
      <c r="C159" s="711"/>
      <c r="D159" s="711"/>
      <c r="E159" s="711"/>
      <c r="F159" s="711"/>
      <c r="G159" s="711"/>
      <c r="H159" s="711"/>
    </row>
    <row r="160" spans="1:8" x14ac:dyDescent="0.2">
      <c r="A160" s="58">
        <v>8820</v>
      </c>
      <c r="B160" s="59" t="s">
        <v>11</v>
      </c>
      <c r="C160" s="60">
        <v>31450</v>
      </c>
      <c r="D160" s="60">
        <v>5610</v>
      </c>
      <c r="E160" s="61">
        <v>4160</v>
      </c>
      <c r="F160" s="62">
        <v>33651.5</v>
      </c>
      <c r="G160" s="60">
        <v>6227.1</v>
      </c>
      <c r="H160" s="61">
        <v>4950.3999999999996</v>
      </c>
    </row>
    <row r="161" spans="1:8" x14ac:dyDescent="0.2">
      <c r="A161" s="570"/>
      <c r="B161" s="570"/>
      <c r="C161" s="570"/>
      <c r="D161" s="570"/>
      <c r="E161" s="570"/>
      <c r="F161" s="571"/>
      <c r="G161" s="570"/>
      <c r="H161" s="570"/>
    </row>
    <row r="162" spans="1:8" x14ac:dyDescent="0.2">
      <c r="A162" s="106"/>
      <c r="B162" s="66"/>
      <c r="C162" s="106"/>
      <c r="D162" s="106"/>
      <c r="E162" s="106"/>
      <c r="F162" s="104"/>
      <c r="G162" s="644"/>
      <c r="H162" s="644"/>
    </row>
    <row r="163" spans="1:8" x14ac:dyDescent="0.2">
      <c r="A163" s="106"/>
      <c r="B163" s="104" t="s">
        <v>1109</v>
      </c>
      <c r="C163" s="106"/>
      <c r="D163" s="106"/>
      <c r="E163" s="106"/>
      <c r="F163" s="104"/>
      <c r="G163" s="644"/>
      <c r="H163" s="644"/>
    </row>
    <row r="164" spans="1:8" x14ac:dyDescent="0.2">
      <c r="A164" s="106"/>
      <c r="B164" s="106" t="s">
        <v>1110</v>
      </c>
      <c r="C164" s="106"/>
      <c r="D164" s="106"/>
      <c r="E164" s="106"/>
      <c r="F164" s="106"/>
      <c r="G164" s="644"/>
      <c r="H164" s="644"/>
    </row>
  </sheetData>
  <mergeCells count="26">
    <mergeCell ref="B134:H134"/>
    <mergeCell ref="B138:H138"/>
    <mergeCell ref="B141:H141"/>
    <mergeCell ref="B152:H152"/>
    <mergeCell ref="B159:H159"/>
    <mergeCell ref="B157:H157"/>
    <mergeCell ref="B84:H84"/>
    <mergeCell ref="B95:H95"/>
    <mergeCell ref="B97:H97"/>
    <mergeCell ref="B99:H99"/>
    <mergeCell ref="B101:H101"/>
    <mergeCell ref="B106:H106"/>
    <mergeCell ref="B114:H114"/>
    <mergeCell ref="B123:H123"/>
    <mergeCell ref="B125:H125"/>
    <mergeCell ref="B132:H132"/>
    <mergeCell ref="A1:B1"/>
    <mergeCell ref="B7:H7"/>
    <mergeCell ref="B12:H12"/>
    <mergeCell ref="B25:H25"/>
    <mergeCell ref="B38:H38"/>
    <mergeCell ref="B43:H43"/>
    <mergeCell ref="B52:H52"/>
    <mergeCell ref="B54:H54"/>
    <mergeCell ref="B58:H58"/>
    <mergeCell ref="B63:H63"/>
  </mergeCells>
  <phoneticPr fontId="0" type="noConversion"/>
  <hyperlinks>
    <hyperlink ref="G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45" right="0.19" top="0.28000000000000003" bottom="0.31" header="0.18" footer="0.23"/>
  <pageSetup paperSize="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38</vt:i4>
      </vt:variant>
    </vt:vector>
  </HeadingPairs>
  <TitlesOfParts>
    <vt:vector size="38" baseType="lpstr">
      <vt:lpstr>Indhold</vt:lpstr>
      <vt:lpstr>Kontaktpersoner</vt:lpstr>
      <vt:lpstr>22.01. Frie grundskoler</vt:lpstr>
      <vt:lpstr>22.11.  Efterskoler</vt:lpstr>
      <vt:lpstr>22.22. Bidrag til frie gr+efter</vt:lpstr>
      <vt:lpstr>31.01. Erhvervsudd.</vt:lpstr>
      <vt:lpstr>31.02 EUX</vt:lpstr>
      <vt:lpstr>31.11. 31.13 AER sk.prak.ydelse</vt:lpstr>
      <vt:lpstr>31.12. Skolepraktik</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51.11. Produktionsskoler</vt:lpstr>
      <vt:lpstr>52.01 EGU kommunal refusion</vt:lpstr>
      <vt:lpstr>53.01 Kombineret Ungdomsuddanne</vt:lpstr>
      <vt:lpstr>55.01 Forberedende Grunduddan.</vt:lpstr>
      <vt:lpstr>71.11. Frie fagskoler</vt:lpstr>
      <vt:lpstr>72.01AMU indenf.FKB</vt:lpstr>
      <vt:lpstr> 72.03 ÅU udenf.FBK</vt:lpstr>
      <vt:lpstr>72.41. TAMU</vt:lpstr>
      <vt:lpstr>74.02. Almen voksenudd.</vt:lpstr>
      <vt:lpstr>75.01. Hhx- og htx-enkeltfag</vt:lpstr>
      <vt:lpstr>75.02. Adgangskurser</vt:lpstr>
      <vt:lpstr>76.11. Pædagogikum</vt:lpstr>
      <vt:lpstr>83.01. Introkurser og brobygn.</vt:lpstr>
      <vt:lpstr>Ark1</vt:lpstr>
      <vt:lpstr>Ark2</vt:lpstr>
      <vt:lpstr>l</vt:lpstr>
      <vt:lpstr>Ark3</vt:lpstr>
      <vt:lpstr>Ark4</vt:lpstr>
    </vt:vector>
  </TitlesOfParts>
  <Company>Undervisningsministeriet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Standardarbejdsplads</dc:creator>
  <cp:lastModifiedBy>Undervisningsministeriet</cp:lastModifiedBy>
  <cp:lastPrinted>2017-08-23T11:31:58Z</cp:lastPrinted>
  <dcterms:created xsi:type="dcterms:W3CDTF">1999-11-30T13:49:30Z</dcterms:created>
  <dcterms:modified xsi:type="dcterms:W3CDTF">2019-10-04T07:09:41Z</dcterms:modified>
</cp:coreProperties>
</file>