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RP\Puljesekretariatet\1. Puljemidler\2024\20.89.03.25. UUL-puljen 2024-2026\2. Puljeudmelding\"/>
    </mc:Choice>
  </mc:AlternateContent>
  <bookViews>
    <workbookView xWindow="0" yWindow="0" windowWidth="19200" windowHeight="7032"/>
  </bookViews>
  <sheets>
    <sheet name="Budget- og regnskabsskema" sheetId="3" r:id="rId1"/>
    <sheet name="Ark1" sheetId="4" r:id="rId2"/>
  </sheets>
  <definedNames>
    <definedName name="_xlnm.Print_Area" localSheetId="0">'Budget- og regnskabsskema'!$A$1:$J$171</definedName>
  </definedNames>
  <calcPr calcId="162913"/>
</workbook>
</file>

<file path=xl/calcChain.xml><?xml version="1.0" encoding="utf-8"?>
<calcChain xmlns="http://schemas.openxmlformats.org/spreadsheetml/2006/main">
  <c r="G54" i="3" l="1"/>
  <c r="F116" i="3" l="1"/>
  <c r="J29" i="3" l="1"/>
  <c r="J30" i="3"/>
  <c r="J31" i="3"/>
  <c r="J32" i="3"/>
  <c r="J28" i="3"/>
  <c r="G29" i="3"/>
  <c r="G30" i="3"/>
  <c r="G31" i="3"/>
  <c r="G32" i="3"/>
  <c r="G28" i="3"/>
  <c r="I33" i="3"/>
  <c r="H33" i="3"/>
  <c r="F19" i="3" s="1"/>
  <c r="J33" i="3" l="1"/>
  <c r="F18" i="3" s="1"/>
  <c r="G33" i="3"/>
  <c r="F33" i="3"/>
  <c r="E33" i="3"/>
  <c r="D19" i="3" s="1"/>
  <c r="F74" i="3" l="1"/>
  <c r="E74" i="3"/>
  <c r="D18" i="3"/>
  <c r="H119" i="3"/>
  <c r="G119" i="3"/>
  <c r="F119" i="3"/>
  <c r="E119" i="3"/>
  <c r="H114" i="3"/>
  <c r="G114" i="3"/>
  <c r="F114" i="3"/>
  <c r="E114" i="3"/>
  <c r="F115" i="3"/>
  <c r="F117" i="3"/>
  <c r="F118" i="3"/>
  <c r="I114" i="3" l="1"/>
  <c r="F21" i="3"/>
  <c r="D21" i="3"/>
  <c r="D23" i="3" s="1"/>
  <c r="F120" i="3"/>
  <c r="F121" i="3" s="1"/>
  <c r="E115" i="3"/>
  <c r="G115" i="3"/>
  <c r="H115" i="3"/>
  <c r="I115" i="3" s="1"/>
  <c r="J50" i="3" l="1"/>
  <c r="J42" i="3"/>
  <c r="G72" i="3" l="1"/>
  <c r="H73" i="3" s="1"/>
  <c r="G116" i="3" l="1"/>
  <c r="H116" i="3"/>
  <c r="I116" i="3" s="1"/>
  <c r="G117" i="3"/>
  <c r="H117" i="3"/>
  <c r="I117" i="3" s="1"/>
  <c r="G118" i="3"/>
  <c r="H118" i="3"/>
  <c r="I118" i="3" s="1"/>
  <c r="H112" i="3"/>
  <c r="G112" i="3"/>
  <c r="F112" i="3"/>
  <c r="E112" i="3"/>
  <c r="E116" i="3"/>
  <c r="E117" i="3"/>
  <c r="E118" i="3"/>
  <c r="E88" i="3"/>
  <c r="E96" i="3"/>
  <c r="E104" i="3"/>
  <c r="H120" i="3" l="1"/>
  <c r="H121" i="3" s="1"/>
  <c r="G120" i="3"/>
  <c r="G121" i="3" s="1"/>
  <c r="E120" i="3"/>
  <c r="E121" i="3" s="1"/>
  <c r="H88" i="3"/>
  <c r="H96" i="3"/>
  <c r="H104" i="3"/>
  <c r="F88" i="3"/>
  <c r="F96" i="3"/>
  <c r="F104" i="3"/>
  <c r="G46" i="3" l="1"/>
  <c r="I88" i="3" l="1"/>
  <c r="G104" i="3"/>
  <c r="G88" i="3"/>
  <c r="G96" i="3"/>
  <c r="G70" i="3" l="1"/>
  <c r="G62" i="3"/>
  <c r="I112" i="3" l="1"/>
  <c r="I104" i="3"/>
  <c r="I96" i="3"/>
  <c r="J67" i="3"/>
  <c r="J66" i="3"/>
  <c r="J59" i="3"/>
  <c r="J58" i="3"/>
  <c r="J51" i="3"/>
  <c r="J70" i="3" l="1"/>
  <c r="H71" i="3" s="1"/>
  <c r="J54" i="3"/>
  <c r="H55" i="3" s="1"/>
  <c r="J62" i="3"/>
  <c r="H63" i="3" s="1"/>
  <c r="J43" i="3"/>
  <c r="J46" i="3" l="1"/>
  <c r="H47" i="3" s="1"/>
  <c r="J74" i="3" l="1"/>
  <c r="H122" i="3" s="1"/>
  <c r="E122" i="3" s="1"/>
  <c r="G74" i="3"/>
  <c r="F122" i="3" s="1"/>
  <c r="H75" i="3" l="1"/>
  <c r="F20" i="3"/>
  <c r="D20" i="3"/>
  <c r="E23" i="3" s="1"/>
  <c r="C22" i="3" s="1"/>
  <c r="D122" i="3"/>
</calcChain>
</file>

<file path=xl/sharedStrings.xml><?xml version="1.0" encoding="utf-8"?>
<sst xmlns="http://schemas.openxmlformats.org/spreadsheetml/2006/main" count="175" uniqueCount="111">
  <si>
    <t>Tabel 1: Finansiering af projektet</t>
  </si>
  <si>
    <t>Nr</t>
  </si>
  <si>
    <t>Indtægter i alt</t>
  </si>
  <si>
    <t>Revision</t>
  </si>
  <si>
    <t>I alt kr.</t>
  </si>
  <si>
    <t>Sats pr. time</t>
  </si>
  <si>
    <t>Antal timer</t>
  </si>
  <si>
    <t xml:space="preserve">Indtægter </t>
  </si>
  <si>
    <t>BUDGET</t>
  </si>
  <si>
    <t>REGNSKAB</t>
  </si>
  <si>
    <t>BUDGET samlet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</si>
  <si>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</si>
  <si>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</si>
  <si>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</si>
  <si>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</si>
  <si>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</si>
  <si>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I overensstemmelse med bekendtgørelsen angivet i bevillingsbrevet bekræfter jeg hermed, at:</t>
  </si>
  <si>
    <t>Projektperiode til udviklingsaktiviteter:</t>
  </si>
  <si>
    <t>Fælles kompetencebeskrivelser</t>
  </si>
  <si>
    <t>Budget</t>
  </si>
  <si>
    <t>Prioritet 1
(beløb)</t>
  </si>
  <si>
    <t>Prioritet 2
(beløb)</t>
  </si>
  <si>
    <t>Budget i alt</t>
  </si>
  <si>
    <t>Arbejdsmarkedsuddannelser</t>
  </si>
  <si>
    <t>Undervisningsmaterialer</t>
  </si>
  <si>
    <t>Faglig læreruddannelse</t>
  </si>
  <si>
    <t>Regnskab - udgifter i alt</t>
  </si>
  <si>
    <t>Afvigelse</t>
  </si>
  <si>
    <t>Forklaring</t>
  </si>
  <si>
    <t>(Til udvalgets egen brug)</t>
  </si>
  <si>
    <t>Pulje:</t>
  </si>
  <si>
    <t>Ansøger/ tilskudsmodtager:</t>
  </si>
  <si>
    <t>Projekttitel:</t>
  </si>
  <si>
    <t>Kontaktperson:</t>
  </si>
  <si>
    <t>Udvalgets egen journalisering:</t>
  </si>
  <si>
    <t>Opgavetype/udgiftstype</t>
  </si>
  <si>
    <t>Projektnummer:</t>
  </si>
  <si>
    <t>(6-cifret, udfyldes ved anvendelse af skemaet efter bevilling)</t>
  </si>
  <si>
    <t>Ansøgning</t>
  </si>
  <si>
    <t>Delregnskab</t>
  </si>
  <si>
    <t>Afsluttende regnskab</t>
  </si>
  <si>
    <t>Skemaet er udfyldt som (sæt kryds):</t>
  </si>
  <si>
    <t>Dato:</t>
  </si>
  <si>
    <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</t>
    </r>
  </si>
  <si>
    <t>Endeligt budget</t>
  </si>
  <si>
    <t>Antal opgaver</t>
  </si>
  <si>
    <t>Uden for tema</t>
  </si>
  <si>
    <t>I alt</t>
  </si>
  <si>
    <t>(Jf. ansøgningsskema, inkl. navn på udvalg)</t>
  </si>
  <si>
    <t>Emne</t>
  </si>
  <si>
    <t>Regnskab - Udgift til udvalgets egne medarbejdere</t>
  </si>
  <si>
    <t>Regnskab - Udgift til udviklere på skoler</t>
  </si>
  <si>
    <t>Regnskab - Udgift til ekstern(e) konsulent(er)</t>
  </si>
  <si>
    <t>Regnskab - Øvrige udgifter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</si>
  <si>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</si>
  <si>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Ledelseserklæring - udfyldes ved aflæggelse af delregnskab og slutregnskab</t>
  </si>
  <si>
    <t>Udfyld kun de hvide felter</t>
  </si>
  <si>
    <t>Børne- og Undervisningsministeriet</t>
  </si>
  <si>
    <t>Puljen til udvikling af uddannelse og læreruddannelse mv. på AMU-området (UUL-puljen)</t>
  </si>
  <si>
    <r>
      <rPr>
        <b/>
        <sz val="12"/>
        <color indexed="8"/>
        <rFont val="Calibri"/>
        <family val="2"/>
      </rPr>
      <t xml:space="preserve">a) Budget: </t>
    </r>
    <r>
      <rPr>
        <sz val="12"/>
        <color indexed="8"/>
        <rFont val="Calibri"/>
        <family val="2"/>
      </rPr>
      <t xml:space="preserve">Budgetterede udgifter pr. opgavetype specificeres på prioritet 1 hhv. prioritet 2. 
</t>
    </r>
    <r>
      <rPr>
        <b/>
        <sz val="12"/>
        <color indexed="8"/>
        <rFont val="Calibri"/>
        <family val="2"/>
      </rPr>
      <t xml:space="preserve">b) Regnskab: </t>
    </r>
    <r>
      <rPr>
        <sz val="12"/>
        <color indexed="8"/>
        <rFont val="Calibri"/>
        <family val="2"/>
      </rPr>
      <t>Afholdte udgifter pr. opgavetype specificeres efter udgiftstype. Summerede udgifter pr. opgave-/udgiftstype kan understøttes af "Hjælpeark</t>
    </r>
    <r>
      <rPr>
        <i/>
        <sz val="12"/>
        <color indexed="8"/>
        <rFont val="Calibri"/>
        <family val="2"/>
      </rPr>
      <t xml:space="preserve"> til specifikation af udgifter i regnskabet".</t>
    </r>
    <r>
      <rPr>
        <sz val="12"/>
        <color indexed="8"/>
        <rFont val="Calibri"/>
        <family val="2"/>
      </rPr>
      <t xml:space="preserve"> </t>
    </r>
  </si>
  <si>
    <t>Titel:</t>
  </si>
  <si>
    <t>Underskrift:</t>
  </si>
  <si>
    <r>
      <rPr>
        <b/>
        <sz val="14"/>
        <rFont val="Calibri"/>
        <family val="2"/>
      </rPr>
      <t xml:space="preserve">Navn:
</t>
    </r>
    <r>
      <rPr>
        <i/>
        <sz val="12"/>
        <rFont val="Calibri"/>
        <family val="2"/>
      </rPr>
      <t>(tilskudsmodtagers ledelse/ tegningsberettiget person)</t>
    </r>
  </si>
  <si>
    <r>
      <rPr>
        <b/>
        <sz val="14"/>
        <rFont val="Calibri"/>
        <family val="2"/>
      </rPr>
      <t>Indsendelse af endeligt regnskab:</t>
    </r>
    <r>
      <rPr>
        <sz val="12"/>
        <rFont val="Calibri"/>
        <family val="2"/>
      </rPr>
      <t xml:space="preserve">
Regnskabet skal omfatte hele projektet/ aktiviteten. Underskrevet regnskab sendes til puljefou@uvm.dk med tilhørende revisorerklæring og revisionsprotokol/revisionsberetning (eller lignende meddelelse). Det fremgår af bevillingsbrevet, hvilken bekendtgørelse der fastlægger regler for regnskab og revision mv. for tilskuddet. Regnskabet bedes fremsendt både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(påtegnet af ledelsen) og </t>
    </r>
    <r>
      <rPr>
        <b/>
        <sz val="12"/>
        <rFont val="Calibri"/>
        <family val="2"/>
      </rPr>
      <t>excel-format</t>
    </r>
    <r>
      <rPr>
        <sz val="12"/>
        <rFont val="Calibri"/>
        <family val="2"/>
      </rPr>
      <t xml:space="preserve"> (den udfyldte skabelon).   
</t>
    </r>
  </si>
  <si>
    <t>Budget i kr.</t>
  </si>
  <si>
    <t>Skema til budget og regnskab for fælles kompetencebeskrivelser mv. UUL-puljen 2024-26</t>
  </si>
  <si>
    <t>(Fra tilsagnstidspunkt til 31. december 2026)</t>
  </si>
  <si>
    <t>Temaer i alt</t>
  </si>
  <si>
    <t>Regnskab i kr.</t>
  </si>
  <si>
    <t>Tema 1b - Udvikling af digitale læremidler og læringsforløb og anvendelse af avancerede teknologier, f.eks. kunstig intelligens/AI</t>
  </si>
  <si>
    <r>
      <t>Tema 2- Enkle og attraktive veje til faglært via AMU</t>
    </r>
    <r>
      <rPr>
        <i/>
        <sz val="14"/>
        <color rgb="FFFF0000"/>
        <rFont val="Calibri"/>
        <family val="2"/>
      </rPr>
      <t xml:space="preserve"> </t>
    </r>
  </si>
  <si>
    <t xml:space="preserve">Tema 3- Bedre efteruddannelsestilbud målrettet tosprogede </t>
  </si>
  <si>
    <t>Tabel 3: Udgifter fordelt på temaer</t>
  </si>
  <si>
    <t>Tabel 2: Udgiftsfordeling i budget og regnskab</t>
  </si>
  <si>
    <t xml:space="preserve">Tema 4 - Kompetencer til den grønne omstilling </t>
  </si>
  <si>
    <t>Tema 1a - Udvikling af digitale læremidler og læringsforløb - trepartsaftale</t>
  </si>
  <si>
    <r>
      <t xml:space="preserve">Ved </t>
    </r>
    <r>
      <rPr>
        <b/>
        <sz val="12"/>
        <rFont val="Calibri"/>
        <family val="2"/>
      </rPr>
      <t>budget</t>
    </r>
    <r>
      <rPr>
        <sz val="12"/>
        <rFont val="Calibri"/>
        <family val="2"/>
      </rPr>
      <t xml:space="preserve"> og </t>
    </r>
    <r>
      <rPr>
        <b/>
        <sz val="12"/>
        <rFont val="Calibri"/>
        <family val="2"/>
      </rPr>
      <t>regnskab</t>
    </r>
    <r>
      <rPr>
        <sz val="12"/>
        <rFont val="Calibri"/>
        <family val="2"/>
      </rPr>
      <t xml:space="preserve"> indtastes antal udviklingsopgaver og beløb fordelt på tema for hver type udviklingsopgave. 
</t>
    </r>
    <r>
      <rPr>
        <b/>
        <sz val="12"/>
        <rFont val="Calibri"/>
        <family val="2"/>
      </rPr>
      <t/>
    </r>
  </si>
  <si>
    <t>I alt for fælles kompetencebeskrivelser</t>
  </si>
  <si>
    <t>I alt for arbejdsmarkedsuddannelser</t>
  </si>
  <si>
    <t>I alt for undervisningsmaterialer</t>
  </si>
  <si>
    <t>I alt for faglig læreruddannelse</t>
  </si>
  <si>
    <t>Regnskab - afvigelsesforklaring for faglig læreruddannelse</t>
  </si>
  <si>
    <t>Regnskab - afvigelsesforklaring for undervisningsmaterialer</t>
  </si>
  <si>
    <t>Regnskab - afvigelsesforklaring for FKB</t>
  </si>
  <si>
    <t>Regnskab - afvigelsesforklaring for arbejdsmarkedsuddannelse</t>
  </si>
  <si>
    <t>I ALT og opgørelse af andel pr. prioritet</t>
  </si>
  <si>
    <t>Regnskab - afvigelsesforklaring for samlet regnskab</t>
  </si>
  <si>
    <t>Afvigelsesforklaringer - udfyldes kun ved aflæggelse af slutregnskab</t>
  </si>
  <si>
    <t>Afvigelser for opgaver udenfor tema skal ikke forklares i relation til tema. Opgaverne indgår i tabel 2.</t>
  </si>
  <si>
    <t>Afvigelsesforklaring i slutregnskabet for tema
(Ja/Nej)</t>
  </si>
  <si>
    <t>Regnskab - afvigelsesforklaring for samlede udgifter til revision</t>
  </si>
  <si>
    <t>- heraf udgifter til tema 1a (tabel 3)</t>
  </si>
  <si>
    <t>UUL-puljen (ekskl. tema 1a) i alt</t>
  </si>
  <si>
    <t>REGNSKAB samlet</t>
  </si>
  <si>
    <t>Tema 1a</t>
  </si>
  <si>
    <t>UUL, ekskl. 1a</t>
  </si>
  <si>
    <t>- heraf finansiering af tema 1a (tabel 1)</t>
  </si>
  <si>
    <t>SAMLET OVERSIGT</t>
  </si>
  <si>
    <t>Difference tema 1a</t>
  </si>
  <si>
    <t>Difference i alt</t>
  </si>
  <si>
    <t>Difference ift. de samlede udgifter (ekskl. revision) i tabel 2:</t>
  </si>
  <si>
    <t>Difference i budget</t>
  </si>
  <si>
    <t>Regnskabet er rigtigt, dvs. uden væsentlige fejl og mangler.</t>
  </si>
  <si>
    <t>Tilskudsbetingelserne i bevillingsbrevet er opfyldt.</t>
  </si>
  <si>
    <t>Tilskuddet er anvendt til formålet.</t>
  </si>
  <si>
    <t xml:space="preserve">Der er udvist sparsommelighed ved forvaltningen af de midler, der er omfattet af regnskabet. 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</si>
  <si>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</si>
  <si>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 </t>
  </si>
  <si>
    <t>De dispositioner, der er omfattet af regnskabsaflæggelsen, er i overensstemmelse med meddelte bevillinger, love og andre forskrifter samt med indgåede aftaler og sædvanlig praksis.</t>
  </si>
  <si>
    <t>*</t>
  </si>
  <si>
    <r>
      <t xml:space="preserve">For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: Der afgives forklaringer på </t>
    </r>
    <r>
      <rPr>
        <b/>
        <sz val="12"/>
        <color indexed="8"/>
        <rFont val="Calibri"/>
        <family val="2"/>
      </rPr>
      <t xml:space="preserve">
</t>
    </r>
    <r>
      <rPr>
        <sz val="12"/>
        <color indexed="8"/>
        <rFont val="Calibri"/>
        <family val="2"/>
      </rPr>
      <t>- afvigelse mellem det samlede tilskudsbeløb i budgettet og regnskabet alt i alt på over 50.000 kr. Hvis forklaring på afvigelsen er dækket af forklaringerne på afvigelser for uddannelsestype og/ eller temaer, henvises til disse. 
- afvigelse mellem tilskudsbeløb i budgettet og de faktiske udgifter opgjort pr. opgavetype (FKB, uddannelser, mv.) på over 50.000 kr.
- afvigelse mellem de samlede udgifter til revision i budgettet og regnskabet alt i alt på over 50.000 kr.
For</t>
    </r>
    <r>
      <rPr>
        <b/>
        <sz val="12"/>
        <color indexed="8"/>
        <rFont val="Calibri"/>
        <family val="2"/>
      </rPr>
      <t xml:space="preserve"> tabel 3</t>
    </r>
    <r>
      <rPr>
        <sz val="12"/>
        <color indexed="8"/>
        <rFont val="Calibri"/>
        <family val="2"/>
      </rPr>
      <t>:
- afvigelse mellem det godkendte tilskud i budgettet og regnskab pr. tema på over 50.000 kr.
Evt. andet.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</si>
</sst>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kr&quot;\ #,##0.00"/>
  </numFmts>
  <fonts count="3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indexed="8"/>
      <name val="Calibri"/>
      <family val="2"/>
    </font>
    <font>
      <b/>
      <sz val="14"/>
      <name val="Calibri"/>
      <family val="2"/>
      <scheme val="minor"/>
    </font>
    <font>
      <i/>
      <sz val="14"/>
      <name val="Arial"/>
      <family val="2"/>
    </font>
    <font>
      <i/>
      <sz val="14"/>
      <name val="Calibri"/>
      <family val="2"/>
      <scheme val="minor"/>
    </font>
    <font>
      <b/>
      <sz val="22"/>
      <name val="Calibri"/>
      <family val="2"/>
    </font>
    <font>
      <b/>
      <sz val="12"/>
      <name val="Calibri"/>
      <family val="2"/>
    </font>
    <font>
      <b/>
      <sz val="13"/>
      <color indexed="8"/>
      <name val="Calibri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name val="Arial"/>
    </font>
    <font>
      <i/>
      <sz val="14"/>
      <color rgb="FFFF0000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name val="Calibri"/>
      <family val="2"/>
      <scheme val="minor"/>
    </font>
    <font>
      <b/>
      <i/>
      <sz val="14"/>
      <name val="Calibri"/>
      <family val="2"/>
    </font>
    <font>
      <b/>
      <i/>
      <sz val="14"/>
      <name val="Arial"/>
      <family val="2"/>
    </font>
    <font>
      <b/>
      <sz val="14"/>
      <color rgb="FFFF0000"/>
      <name val="Arial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71">
    <xf numFmtId="0" fontId="0" fillId="0" borderId="0" xfId="0"/>
    <xf numFmtId="0" fontId="5" fillId="0" borderId="0" xfId="0" applyFont="1" applyFill="1"/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5" fillId="2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/>
    <xf numFmtId="0" fontId="4" fillId="3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4" fillId="4" borderId="1" xfId="0" applyNumberFormat="1" applyFont="1" applyFill="1" applyBorder="1" applyAlignment="1">
      <alignment horizontal="right"/>
    </xf>
    <xf numFmtId="0" fontId="15" fillId="0" borderId="0" xfId="0" applyFont="1"/>
    <xf numFmtId="1" fontId="5" fillId="0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left" vertical="top" wrapText="1"/>
    </xf>
    <xf numFmtId="1" fontId="5" fillId="6" borderId="1" xfId="0" applyNumberFormat="1" applyFont="1" applyFill="1" applyBorder="1" applyAlignment="1">
      <alignment horizontal="right" vertical="top" wrapText="1"/>
    </xf>
    <xf numFmtId="4" fontId="8" fillId="4" borderId="1" xfId="0" applyNumberFormat="1" applyFont="1" applyFill="1" applyBorder="1" applyAlignment="1">
      <alignment horizontal="right"/>
    </xf>
    <xf numFmtId="2" fontId="9" fillId="6" borderId="1" xfId="0" applyNumberFormat="1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right" vertical="top" wrapText="1"/>
    </xf>
    <xf numFmtId="1" fontId="9" fillId="6" borderId="1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/>
    <xf numFmtId="0" fontId="16" fillId="6" borderId="1" xfId="0" applyFont="1" applyFill="1" applyBorder="1"/>
    <xf numFmtId="0" fontId="22" fillId="0" borderId="0" xfId="0" applyFont="1" applyFill="1"/>
    <xf numFmtId="0" fontId="24" fillId="0" borderId="0" xfId="0" applyFont="1" applyFill="1"/>
    <xf numFmtId="0" fontId="22" fillId="6" borderId="1" xfId="0" applyFont="1" applyFill="1" applyBorder="1"/>
    <xf numFmtId="14" fontId="22" fillId="0" borderId="1" xfId="0" applyNumberFormat="1" applyFont="1" applyFill="1" applyBorder="1"/>
    <xf numFmtId="0" fontId="22" fillId="0" borderId="1" xfId="0" applyFont="1" applyFill="1" applyBorder="1"/>
    <xf numFmtId="0" fontId="25" fillId="7" borderId="0" xfId="0" applyFont="1" applyFill="1"/>
    <xf numFmtId="0" fontId="11" fillId="7" borderId="0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/>
    <xf numFmtId="1" fontId="4" fillId="5" borderId="1" xfId="0" applyNumberFormat="1" applyFont="1" applyFill="1" applyBorder="1" applyAlignment="1">
      <alignment horizontal="right" vertical="top" wrapText="1"/>
    </xf>
    <xf numFmtId="1" fontId="8" fillId="5" borderId="1" xfId="0" applyNumberFormat="1" applyFont="1" applyFill="1" applyBorder="1" applyAlignment="1">
      <alignment horizontal="right" vertical="top" wrapText="1"/>
    </xf>
    <xf numFmtId="0" fontId="21" fillId="6" borderId="1" xfId="0" applyFont="1" applyFill="1" applyBorder="1" applyAlignment="1">
      <alignment horizontal="center" vertical="top" wrapText="1"/>
    </xf>
    <xf numFmtId="1" fontId="5" fillId="0" borderId="14" xfId="0" applyNumberFormat="1" applyFont="1" applyFill="1" applyBorder="1" applyAlignment="1">
      <alignment horizontal="right" vertical="top" wrapText="1"/>
    </xf>
    <xf numFmtId="1" fontId="9" fillId="0" borderId="14" xfId="0" applyNumberFormat="1" applyFont="1" applyFill="1" applyBorder="1" applyAlignment="1">
      <alignment horizontal="right" vertical="top" wrapText="1"/>
    </xf>
    <xf numFmtId="1" fontId="5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/>
    </xf>
    <xf numFmtId="4" fontId="16" fillId="4" borderId="0" xfId="0" applyNumberFormat="1" applyFont="1" applyFill="1"/>
    <xf numFmtId="0" fontId="4" fillId="2" borderId="12" xfId="0" applyFont="1" applyFill="1" applyBorder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9" fontId="4" fillId="4" borderId="1" xfId="1" applyFont="1" applyFill="1" applyBorder="1" applyAlignment="1">
      <alignment horizontal="center"/>
    </xf>
    <xf numFmtId="1" fontId="4" fillId="4" borderId="14" xfId="0" applyNumberFormat="1" applyFont="1" applyFill="1" applyBorder="1" applyAlignment="1">
      <alignment horizontal="right" vertical="top" wrapText="1"/>
    </xf>
    <xf numFmtId="1" fontId="4" fillId="4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/>
    <xf numFmtId="3" fontId="4" fillId="2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4" fillId="4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4" fontId="5" fillId="4" borderId="1" xfId="0" applyNumberFormat="1" applyFont="1" applyFill="1" applyBorder="1"/>
    <xf numFmtId="4" fontId="5" fillId="8" borderId="7" xfId="0" applyNumberFormat="1" applyFont="1" applyFill="1" applyBorder="1" applyAlignment="1">
      <alignment horizontal="right" vertical="top" wrapText="1"/>
    </xf>
    <xf numFmtId="0" fontId="36" fillId="2" borderId="12" xfId="0" applyFont="1" applyFill="1" applyBorder="1" applyAlignment="1">
      <alignment horizontal="center" vertical="top"/>
    </xf>
    <xf numFmtId="0" fontId="36" fillId="2" borderId="13" xfId="0" applyFont="1" applyFill="1" applyBorder="1" applyAlignment="1">
      <alignment horizontal="center" vertical="top"/>
    </xf>
    <xf numFmtId="1" fontId="8" fillId="2" borderId="14" xfId="0" applyNumberFormat="1" applyFont="1" applyFill="1" applyBorder="1" applyAlignment="1">
      <alignment horizontal="right" vertical="top" wrapText="1"/>
    </xf>
    <xf numFmtId="4" fontId="16" fillId="2" borderId="6" xfId="0" applyNumberFormat="1" applyFont="1" applyFill="1" applyBorder="1" applyAlignment="1">
      <alignment horizontal="right" vertical="center"/>
    </xf>
    <xf numFmtId="1" fontId="8" fillId="2" borderId="6" xfId="0" applyNumberFormat="1" applyFont="1" applyFill="1" applyBorder="1" applyAlignment="1">
      <alignment horizontal="right" vertical="center" wrapText="1"/>
    </xf>
    <xf numFmtId="4" fontId="37" fillId="2" borderId="6" xfId="0" applyNumberFormat="1" applyFont="1" applyFill="1" applyBorder="1" applyAlignment="1">
      <alignment vertical="center"/>
    </xf>
    <xf numFmtId="1" fontId="38" fillId="2" borderId="6" xfId="0" applyNumberFormat="1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vertical="top" wrapText="1"/>
    </xf>
    <xf numFmtId="0" fontId="31" fillId="2" borderId="7" xfId="0" applyFont="1" applyFill="1" applyBorder="1" applyAlignment="1">
      <alignment vertical="top" wrapText="1"/>
    </xf>
    <xf numFmtId="0" fontId="31" fillId="2" borderId="8" xfId="0" applyFont="1" applyFill="1" applyBorder="1" applyAlignment="1">
      <alignment vertical="top" wrapText="1"/>
    </xf>
    <xf numFmtId="0" fontId="31" fillId="2" borderId="9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4" fontId="5" fillId="6" borderId="1" xfId="0" applyNumberFormat="1" applyFont="1" applyFill="1" applyBorder="1" applyAlignment="1">
      <alignment horizontal="right" vertical="top" wrapText="1"/>
    </xf>
    <xf numFmtId="4" fontId="5" fillId="0" borderId="14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4" fontId="4" fillId="4" borderId="14" xfId="0" applyNumberFormat="1" applyFont="1" applyFill="1" applyBorder="1" applyAlignment="1">
      <alignment horizontal="right" vertical="top" wrapText="1"/>
    </xf>
    <xf numFmtId="4" fontId="8" fillId="2" borderId="14" xfId="0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4" fontId="8" fillId="5" borderId="2" xfId="0" applyNumberFormat="1" applyFont="1" applyFill="1" applyBorder="1" applyAlignment="1">
      <alignment horizontal="right" vertical="top" wrapText="1"/>
    </xf>
    <xf numFmtId="4" fontId="9" fillId="6" borderId="2" xfId="0" applyNumberFormat="1" applyFont="1" applyFill="1" applyBorder="1" applyAlignment="1">
      <alignment horizontal="right" vertical="top" wrapText="1"/>
    </xf>
    <xf numFmtId="4" fontId="9" fillId="0" borderId="5" xfId="0" applyNumberFormat="1" applyFont="1" applyFill="1" applyBorder="1" applyAlignment="1">
      <alignment horizontal="right"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4" fontId="5" fillId="8" borderId="6" xfId="0" applyNumberFormat="1" applyFont="1" applyFill="1" applyBorder="1" applyAlignment="1">
      <alignment horizontal="right" vertical="top" wrapText="1"/>
    </xf>
    <xf numFmtId="4" fontId="21" fillId="2" borderId="6" xfId="0" applyNumberFormat="1" applyFont="1" applyFill="1" applyBorder="1" applyAlignment="1">
      <alignment horizontal="right" vertical="center" wrapText="1"/>
    </xf>
    <xf numFmtId="4" fontId="21" fillId="2" borderId="7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vertical="top" wrapText="1"/>
    </xf>
    <xf numFmtId="4" fontId="5" fillId="2" borderId="11" xfId="0" applyNumberFormat="1" applyFont="1" applyFill="1" applyBorder="1" applyAlignment="1">
      <alignment vertical="top" wrapText="1"/>
    </xf>
    <xf numFmtId="43" fontId="5" fillId="0" borderId="0" xfId="2" applyFont="1" applyFill="1"/>
    <xf numFmtId="43" fontId="5" fillId="0" borderId="0" xfId="2" applyFont="1"/>
    <xf numFmtId="4" fontId="6" fillId="0" borderId="0" xfId="0" applyNumberFormat="1" applyFont="1"/>
    <xf numFmtId="0" fontId="5" fillId="2" borderId="15" xfId="0" applyFont="1" applyFill="1" applyBorder="1" applyAlignment="1"/>
    <xf numFmtId="0" fontId="5" fillId="2" borderId="3" xfId="0" applyFont="1" applyFill="1" applyBorder="1" applyAlignment="1"/>
    <xf numFmtId="0" fontId="5" fillId="2" borderId="14" xfId="0" applyFont="1" applyFill="1" applyBorder="1" applyAlignment="1"/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/>
    </xf>
    <xf numFmtId="0" fontId="37" fillId="2" borderId="12" xfId="0" applyFont="1" applyFill="1" applyBorder="1" applyAlignment="1">
      <alignment vertical="center" wrapText="1"/>
    </xf>
    <xf numFmtId="0" fontId="33" fillId="4" borderId="12" xfId="0" applyFont="1" applyFill="1" applyBorder="1" applyAlignment="1">
      <alignment horizontal="left"/>
    </xf>
    <xf numFmtId="0" fontId="33" fillId="4" borderId="13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 wrapText="1" indent="2"/>
    </xf>
    <xf numFmtId="0" fontId="15" fillId="4" borderId="12" xfId="0" applyFont="1" applyFill="1" applyBorder="1" applyAlignment="1">
      <alignment horizontal="left" wrapText="1" indent="2"/>
    </xf>
    <xf numFmtId="0" fontId="15" fillId="4" borderId="13" xfId="0" applyFont="1" applyFill="1" applyBorder="1" applyAlignment="1">
      <alignment horizontal="left" wrapText="1" indent="2"/>
    </xf>
    <xf numFmtId="0" fontId="4" fillId="4" borderId="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30" fillId="4" borderId="12" xfId="0" applyFont="1" applyFill="1" applyBorder="1" applyAlignment="1">
      <alignment horizontal="left" wrapText="1"/>
    </xf>
    <xf numFmtId="0" fontId="30" fillId="4" borderId="13" xfId="0" applyFont="1" applyFill="1" applyBorder="1" applyAlignment="1">
      <alignment horizontal="left" wrapText="1"/>
    </xf>
    <xf numFmtId="0" fontId="18" fillId="4" borderId="13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 indent="2"/>
    </xf>
    <xf numFmtId="0" fontId="4" fillId="4" borderId="12" xfId="0" applyFont="1" applyFill="1" applyBorder="1" applyAlignment="1">
      <alignment horizontal="left" wrapText="1" indent="2"/>
    </xf>
    <xf numFmtId="0" fontId="4" fillId="4" borderId="13" xfId="0" applyFont="1" applyFill="1" applyBorder="1" applyAlignment="1">
      <alignment horizontal="left" wrapText="1" indent="2"/>
    </xf>
    <xf numFmtId="0" fontId="17" fillId="4" borderId="12" xfId="0" applyFont="1" applyFill="1" applyBorder="1" applyAlignment="1">
      <alignment horizontal="left" wrapText="1"/>
    </xf>
    <xf numFmtId="0" fontId="17" fillId="4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top" wrapText="1"/>
    </xf>
    <xf numFmtId="0" fontId="32" fillId="2" borderId="9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12" xfId="0" applyNumberFormat="1" applyFont="1" applyFill="1" applyBorder="1" applyAlignment="1">
      <alignment horizontal="left" vertical="top" wrapText="1"/>
    </xf>
    <xf numFmtId="164" fontId="5" fillId="0" borderId="13" xfId="0" applyNumberFormat="1" applyFont="1" applyFill="1" applyBorder="1" applyAlignment="1">
      <alignment horizontal="left" vertical="top" wrapText="1"/>
    </xf>
    <xf numFmtId="0" fontId="28" fillId="4" borderId="10" xfId="0" applyFont="1" applyFill="1" applyBorder="1" applyAlignment="1">
      <alignment vertical="top" wrapText="1"/>
    </xf>
    <xf numFmtId="0" fontId="28" fillId="4" borderId="12" xfId="0" applyFont="1" applyFill="1" applyBorder="1" applyAlignment="1">
      <alignment vertical="top" wrapText="1"/>
    </xf>
    <xf numFmtId="0" fontId="28" fillId="4" borderId="13" xfId="0" applyFont="1" applyFill="1" applyBorder="1" applyAlignment="1">
      <alignment vertical="top" wrapText="1"/>
    </xf>
    <xf numFmtId="0" fontId="16" fillId="2" borderId="13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5" fillId="4" borderId="12" xfId="0" applyFont="1" applyFill="1" applyBorder="1" applyAlignment="1">
      <alignment horizontal="left" wrapText="1"/>
    </xf>
    <xf numFmtId="0" fontId="15" fillId="4" borderId="13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top" wrapText="1"/>
    </xf>
    <xf numFmtId="0" fontId="32" fillId="2" borderId="13" xfId="0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3" fontId="4" fillId="6" borderId="2" xfId="0" applyNumberFormat="1" applyFont="1" applyFill="1" applyBorder="1" applyAlignment="1">
      <alignment vertical="center" wrapText="1"/>
    </xf>
    <xf numFmtId="3" fontId="4" fillId="6" borderId="13" xfId="0" applyNumberFormat="1" applyFont="1" applyFill="1" applyBorder="1" applyAlignment="1">
      <alignment vertical="center" wrapText="1"/>
    </xf>
    <xf numFmtId="164" fontId="4" fillId="6" borderId="2" xfId="0" applyNumberFormat="1" applyFont="1" applyFill="1" applyBorder="1" applyAlignment="1">
      <alignment horizontal="left" vertical="center" wrapText="1"/>
    </xf>
    <xf numFmtId="164" fontId="4" fillId="6" borderId="12" xfId="0" applyNumberFormat="1" applyFont="1" applyFill="1" applyBorder="1" applyAlignment="1">
      <alignment horizontal="left" vertical="center" wrapText="1"/>
    </xf>
    <xf numFmtId="164" fontId="4" fillId="6" borderId="13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indent="1"/>
    </xf>
    <xf numFmtId="0" fontId="16" fillId="2" borderId="14" xfId="0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center" wrapText="1"/>
    </xf>
    <xf numFmtId="0" fontId="32" fillId="2" borderId="13" xfId="0" applyFont="1" applyFill="1" applyBorder="1" applyAlignment="1">
      <alignment horizontal="center" wrapText="1"/>
    </xf>
    <xf numFmtId="0" fontId="4" fillId="2" borderId="5" xfId="0" quotePrefix="1" applyFont="1" applyFill="1" applyBorder="1" applyAlignment="1">
      <alignment horizontal="left" vertical="top" indent="1"/>
    </xf>
    <xf numFmtId="0" fontId="4" fillId="2" borderId="6" xfId="0" quotePrefix="1" applyFont="1" applyFill="1" applyBorder="1" applyAlignment="1">
      <alignment horizontal="left" vertical="top" indent="1"/>
    </xf>
    <xf numFmtId="0" fontId="4" fillId="2" borderId="7" xfId="0" quotePrefix="1" applyFont="1" applyFill="1" applyBorder="1" applyAlignment="1">
      <alignment horizontal="left" vertical="top" indent="1"/>
    </xf>
    <xf numFmtId="4" fontId="5" fillId="2" borderId="2" xfId="0" applyNumberFormat="1" applyFont="1" applyFill="1" applyBorder="1" applyAlignment="1">
      <alignment horizontal="right" vertical="top" wrapText="1"/>
    </xf>
    <xf numFmtId="4" fontId="5" fillId="2" borderId="13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0" fontId="4" fillId="2" borderId="2" xfId="0" quotePrefix="1" applyFont="1" applyFill="1" applyBorder="1" applyAlignment="1">
      <alignment horizontal="left" vertical="top" indent="1"/>
    </xf>
    <xf numFmtId="0" fontId="4" fillId="2" borderId="12" xfId="0" quotePrefix="1" applyFont="1" applyFill="1" applyBorder="1" applyAlignment="1">
      <alignment horizontal="left" vertical="top" indent="1"/>
    </xf>
    <xf numFmtId="0" fontId="4" fillId="2" borderId="13" xfId="0" quotePrefix="1" applyFont="1" applyFill="1" applyBorder="1" applyAlignment="1">
      <alignment horizontal="left" vertical="top" indent="1"/>
    </xf>
    <xf numFmtId="0" fontId="4" fillId="2" borderId="1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left" vertical="top" wrapText="1"/>
    </xf>
    <xf numFmtId="0" fontId="28" fillId="4" borderId="12" xfId="0" applyFont="1" applyFill="1" applyBorder="1" applyAlignment="1">
      <alignment horizontal="left" vertical="top" wrapText="1"/>
    </xf>
    <xf numFmtId="0" fontId="28" fillId="4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 indent="1"/>
    </xf>
    <xf numFmtId="0" fontId="22" fillId="0" borderId="1" xfId="0" applyFont="1" applyFill="1" applyBorder="1" applyAlignment="1">
      <alignment horizontal="left" vertical="top" wrapText="1" indent="1"/>
    </xf>
    <xf numFmtId="0" fontId="22" fillId="0" borderId="2" xfId="0" applyFont="1" applyFill="1" applyBorder="1" applyAlignment="1">
      <alignment horizontal="left" vertical="top" wrapText="1" indent="1"/>
    </xf>
    <xf numFmtId="0" fontId="22" fillId="0" borderId="12" xfId="0" applyFont="1" applyFill="1" applyBorder="1" applyAlignment="1">
      <alignment horizontal="left" vertical="top" wrapText="1" indent="1"/>
    </xf>
    <xf numFmtId="0" fontId="22" fillId="0" borderId="13" xfId="0" applyFont="1" applyFill="1" applyBorder="1" applyAlignment="1">
      <alignment horizontal="left" vertical="top" wrapText="1" indent="1"/>
    </xf>
    <xf numFmtId="4" fontId="4" fillId="4" borderId="2" xfId="0" applyNumberFormat="1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4" fontId="4" fillId="4" borderId="1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4" fillId="4" borderId="12" xfId="0" applyFont="1" applyFill="1" applyBorder="1" applyAlignment="1">
      <alignment horizontal="left" wrapText="1"/>
    </xf>
    <xf numFmtId="0" fontId="35" fillId="4" borderId="12" xfId="0" applyFont="1" applyFill="1" applyBorder="1" applyAlignment="1">
      <alignment horizontal="left" wrapText="1"/>
    </xf>
    <xf numFmtId="0" fontId="35" fillId="4" borderId="13" xfId="0" applyFont="1" applyFill="1" applyBorder="1" applyAlignment="1">
      <alignment horizontal="left" wrapText="1"/>
    </xf>
    <xf numFmtId="0" fontId="32" fillId="2" borderId="10" xfId="0" applyFont="1" applyFill="1" applyBorder="1" applyAlignment="1">
      <alignment horizontal="center" vertical="top" wrapText="1"/>
    </xf>
    <xf numFmtId="0" fontId="32" fillId="2" borderId="1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0" borderId="6" xfId="0" applyFont="1" applyBorder="1"/>
    <xf numFmtId="0" fontId="5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top" wrapText="1"/>
    </xf>
    <xf numFmtId="4" fontId="5" fillId="8" borderId="11" xfId="0" applyNumberFormat="1" applyFont="1" applyFill="1" applyBorder="1" applyAlignment="1">
      <alignment horizontal="right" vertical="top" wrapText="1"/>
    </xf>
    <xf numFmtId="4" fontId="5" fillId="8" borderId="3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cent" xfId="1" builtinId="5"/>
  </cellStyles>
  <dxfs count="8">
    <dxf>
      <fill>
        <patternFill>
          <bgColor rgb="FFFF0000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0"/>
  <sheetViews>
    <sheetView tabSelected="1" topLeftCell="A136" zoomScale="90" zoomScaleNormal="90" zoomScaleSheetLayoutView="90" workbookViewId="0">
      <selection activeCell="A142" sqref="A142:J142"/>
    </sheetView>
  </sheetViews>
  <sheetFormatPr defaultColWidth="9.109375" defaultRowHeight="18" x14ac:dyDescent="0.35"/>
  <cols>
    <col min="1" max="1" width="3.88671875" style="5" customWidth="1"/>
    <col min="2" max="2" width="23.33203125" style="5" customWidth="1"/>
    <col min="3" max="3" width="26.5546875" style="5" customWidth="1"/>
    <col min="4" max="4" width="20.109375" style="5" customWidth="1"/>
    <col min="5" max="10" width="17.33203125" style="5" customWidth="1"/>
    <col min="11" max="11" width="10.44140625" style="5" customWidth="1"/>
    <col min="12" max="12" width="14.6640625" style="5" bestFit="1" customWidth="1"/>
    <col min="13" max="13" width="9.88671875" style="5" customWidth="1"/>
    <col min="14" max="14" width="16.77734375" style="5" customWidth="1"/>
    <col min="15" max="15" width="16.6640625" style="5" bestFit="1" customWidth="1"/>
    <col min="16" max="16384" width="9.109375" style="5"/>
  </cols>
  <sheetData>
    <row r="1" spans="1:10" s="12" customFormat="1" ht="28.8" x14ac:dyDescent="0.4">
      <c r="A1" s="228" t="s">
        <v>65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s="12" customFormat="1" ht="21" x14ac:dyDescent="0.4">
      <c r="A2" s="40" t="s">
        <v>56</v>
      </c>
      <c r="B2" s="41"/>
      <c r="C2" s="41"/>
      <c r="D2" s="11"/>
      <c r="E2" s="11"/>
      <c r="F2" s="11"/>
      <c r="G2" s="11"/>
      <c r="H2" s="11"/>
      <c r="I2" s="11"/>
      <c r="J2" s="11"/>
    </row>
    <row r="3" spans="1:10" s="1" customFormat="1" ht="21.75" customHeight="1" x14ac:dyDescent="0.35">
      <c r="A3" s="211" t="s">
        <v>30</v>
      </c>
      <c r="B3" s="212"/>
      <c r="C3" s="212"/>
      <c r="D3" s="214" t="s">
        <v>58</v>
      </c>
      <c r="E3" s="214"/>
      <c r="F3" s="214"/>
      <c r="G3" s="214"/>
      <c r="H3" s="214"/>
      <c r="I3" s="214"/>
      <c r="J3" s="214"/>
    </row>
    <row r="4" spans="1:10" s="1" customFormat="1" ht="21.75" customHeight="1" x14ac:dyDescent="0.35">
      <c r="A4" s="211" t="s">
        <v>17</v>
      </c>
      <c r="B4" s="212"/>
      <c r="C4" s="212"/>
      <c r="D4" s="215" t="s">
        <v>66</v>
      </c>
      <c r="E4" s="215"/>
      <c r="F4" s="215"/>
      <c r="G4" s="215"/>
      <c r="H4" s="215"/>
      <c r="I4" s="215"/>
      <c r="J4" s="215"/>
    </row>
    <row r="5" spans="1:10" s="1" customFormat="1" ht="21.75" customHeight="1" x14ac:dyDescent="0.35">
      <c r="A5" s="213" t="s">
        <v>31</v>
      </c>
      <c r="B5" s="213"/>
      <c r="C5" s="213"/>
      <c r="D5" s="215"/>
      <c r="E5" s="215"/>
      <c r="F5" s="215"/>
      <c r="G5" s="215"/>
      <c r="H5" s="215"/>
      <c r="I5" s="215"/>
      <c r="J5" s="215"/>
    </row>
    <row r="6" spans="1:10" s="1" customFormat="1" ht="21.75" customHeight="1" x14ac:dyDescent="0.35">
      <c r="A6" s="213" t="s">
        <v>32</v>
      </c>
      <c r="B6" s="213"/>
      <c r="C6" s="213"/>
      <c r="D6" s="215" t="s">
        <v>48</v>
      </c>
      <c r="E6" s="215"/>
      <c r="F6" s="215"/>
      <c r="G6" s="215"/>
      <c r="H6" s="215"/>
      <c r="I6" s="215"/>
      <c r="J6" s="215"/>
    </row>
    <row r="7" spans="1:10" s="1" customFormat="1" ht="21.75" customHeight="1" x14ac:dyDescent="0.35">
      <c r="A7" s="211" t="s">
        <v>36</v>
      </c>
      <c r="B7" s="230"/>
      <c r="C7" s="231"/>
      <c r="D7" s="216" t="s">
        <v>37</v>
      </c>
      <c r="E7" s="217"/>
      <c r="F7" s="217"/>
      <c r="G7" s="217"/>
      <c r="H7" s="217"/>
      <c r="I7" s="217"/>
      <c r="J7" s="218"/>
    </row>
    <row r="8" spans="1:10" s="1" customFormat="1" ht="21.75" customHeight="1" x14ac:dyDescent="0.35">
      <c r="A8" s="213" t="s">
        <v>33</v>
      </c>
      <c r="B8" s="213"/>
      <c r="C8" s="213"/>
      <c r="D8" s="215"/>
      <c r="E8" s="215"/>
      <c r="F8" s="215"/>
      <c r="G8" s="215"/>
      <c r="H8" s="215"/>
      <c r="I8" s="215"/>
      <c r="J8" s="215"/>
    </row>
    <row r="9" spans="1:10" s="1" customFormat="1" ht="21.75" customHeight="1" x14ac:dyDescent="0.35">
      <c r="A9" s="213" t="s">
        <v>34</v>
      </c>
      <c r="B9" s="213"/>
      <c r="C9" s="213"/>
      <c r="D9" s="215" t="s">
        <v>29</v>
      </c>
      <c r="E9" s="215"/>
      <c r="F9" s="215"/>
      <c r="G9" s="215"/>
      <c r="H9" s="215"/>
      <c r="I9" s="215"/>
      <c r="J9" s="215"/>
    </row>
    <row r="10" spans="1:10" s="1" customFormat="1" ht="22.5" customHeight="1" x14ac:dyDescent="0.35">
      <c r="A10" s="35"/>
      <c r="B10" s="35"/>
      <c r="C10" s="35"/>
      <c r="D10" s="35"/>
      <c r="E10" s="35"/>
      <c r="F10" s="35"/>
      <c r="G10" s="36"/>
      <c r="H10" s="36"/>
      <c r="I10" s="36"/>
      <c r="J10" s="36"/>
    </row>
    <row r="11" spans="1:10" s="1" customFormat="1" ht="22.5" customHeight="1" x14ac:dyDescent="0.35">
      <c r="A11" s="34" t="s">
        <v>41</v>
      </c>
      <c r="B11" s="37"/>
      <c r="C11" s="37"/>
      <c r="D11" s="35"/>
      <c r="E11" s="34" t="s">
        <v>42</v>
      </c>
      <c r="F11" s="38"/>
      <c r="G11" s="36"/>
      <c r="H11" s="36"/>
      <c r="I11" s="36"/>
      <c r="J11" s="36"/>
    </row>
    <row r="12" spans="1:10" s="1" customFormat="1" ht="22.5" customHeight="1" x14ac:dyDescent="0.35">
      <c r="A12" s="34" t="s">
        <v>38</v>
      </c>
      <c r="B12" s="37"/>
      <c r="C12" s="39"/>
      <c r="D12" s="35"/>
      <c r="E12" s="35"/>
      <c r="F12" s="35"/>
      <c r="G12" s="36"/>
      <c r="H12" s="36"/>
      <c r="I12" s="36"/>
      <c r="J12" s="36"/>
    </row>
    <row r="13" spans="1:10" s="1" customFormat="1" ht="22.5" customHeight="1" x14ac:dyDescent="0.35">
      <c r="A13" s="34" t="s">
        <v>44</v>
      </c>
      <c r="B13" s="37"/>
      <c r="C13" s="39"/>
      <c r="D13" s="35"/>
      <c r="E13" s="35"/>
      <c r="F13" s="35"/>
      <c r="H13" s="36"/>
      <c r="I13" s="36"/>
      <c r="J13" s="36"/>
    </row>
    <row r="14" spans="1:10" s="1" customFormat="1" ht="22.5" customHeight="1" x14ac:dyDescent="0.35">
      <c r="A14" s="34" t="s">
        <v>39</v>
      </c>
      <c r="B14" s="37"/>
      <c r="C14" s="39"/>
      <c r="D14" s="35"/>
      <c r="E14" s="35"/>
      <c r="F14" s="35"/>
      <c r="G14" s="36"/>
      <c r="H14" s="36"/>
      <c r="I14" s="36"/>
      <c r="J14" s="36"/>
    </row>
    <row r="15" spans="1:10" s="1" customFormat="1" ht="22.5" customHeight="1" x14ac:dyDescent="0.35">
      <c r="A15" s="34" t="s">
        <v>40</v>
      </c>
      <c r="B15" s="37"/>
      <c r="C15" s="39"/>
      <c r="D15" s="35"/>
      <c r="E15" s="35"/>
      <c r="F15" s="35"/>
      <c r="G15" s="36"/>
      <c r="H15" s="36"/>
      <c r="I15" s="36"/>
      <c r="J15" s="36"/>
    </row>
    <row r="16" spans="1:10" s="1" customFormat="1" ht="22.5" customHeight="1" x14ac:dyDescent="0.35">
      <c r="A16" s="2"/>
      <c r="B16" s="2"/>
      <c r="C16" s="2"/>
      <c r="D16" s="2"/>
      <c r="E16" s="2"/>
      <c r="F16" s="2"/>
    </row>
    <row r="17" spans="1:15" s="2" customFormat="1" ht="21.9" customHeight="1" x14ac:dyDescent="0.35">
      <c r="A17" s="232" t="s">
        <v>97</v>
      </c>
      <c r="B17" s="232"/>
      <c r="C17" s="232"/>
      <c r="D17" s="233" t="s">
        <v>10</v>
      </c>
      <c r="E17" s="233"/>
      <c r="F17" s="233" t="s">
        <v>93</v>
      </c>
      <c r="G17" s="233"/>
      <c r="I17" s="4"/>
    </row>
    <row r="18" spans="1:15" s="2" customFormat="1" ht="21.9" customHeight="1" x14ac:dyDescent="0.35">
      <c r="A18" s="232" t="s">
        <v>11</v>
      </c>
      <c r="B18" s="232"/>
      <c r="C18" s="232"/>
      <c r="D18" s="190">
        <f>G33</f>
        <v>0</v>
      </c>
      <c r="E18" s="191"/>
      <c r="F18" s="242">
        <f>J33</f>
        <v>0</v>
      </c>
      <c r="G18" s="242"/>
      <c r="I18" s="4"/>
    </row>
    <row r="19" spans="1:15" s="2" customFormat="1" ht="21.9" customHeight="1" x14ac:dyDescent="0.35">
      <c r="A19" s="194" t="s">
        <v>96</v>
      </c>
      <c r="B19" s="195"/>
      <c r="C19" s="196"/>
      <c r="D19" s="190">
        <f>E33</f>
        <v>0</v>
      </c>
      <c r="E19" s="191"/>
      <c r="F19" s="190">
        <f>H33</f>
        <v>0</v>
      </c>
      <c r="G19" s="191"/>
      <c r="I19" s="4"/>
    </row>
    <row r="20" spans="1:15" s="2" customFormat="1" ht="21.9" customHeight="1" x14ac:dyDescent="0.35">
      <c r="A20" s="232" t="s">
        <v>12</v>
      </c>
      <c r="B20" s="232"/>
      <c r="C20" s="232"/>
      <c r="D20" s="190">
        <f>+G74</f>
        <v>0</v>
      </c>
      <c r="E20" s="191"/>
      <c r="F20" s="242">
        <f>+J74</f>
        <v>0</v>
      </c>
      <c r="G20" s="242"/>
      <c r="I20" s="4"/>
    </row>
    <row r="21" spans="1:15" s="2" customFormat="1" ht="21.9" customHeight="1" x14ac:dyDescent="0.35">
      <c r="A21" s="187" t="s">
        <v>91</v>
      </c>
      <c r="B21" s="188"/>
      <c r="C21" s="189"/>
      <c r="D21" s="192">
        <f>F114</f>
        <v>0</v>
      </c>
      <c r="E21" s="193"/>
      <c r="F21" s="190">
        <f>H114</f>
        <v>0</v>
      </c>
      <c r="G21" s="191"/>
      <c r="I21" s="4"/>
    </row>
    <row r="22" spans="1:15" s="2" customFormat="1" ht="29.4" customHeight="1" x14ac:dyDescent="0.35">
      <c r="A22" s="238" t="s">
        <v>101</v>
      </c>
      <c r="B22" s="239"/>
      <c r="C22" s="239" t="str">
        <f>IF(AND(E23=0,D23=0),"OK","Tilpas budgettet")</f>
        <v>OK</v>
      </c>
      <c r="D22" s="92" t="s">
        <v>98</v>
      </c>
      <c r="E22" s="93" t="s">
        <v>99</v>
      </c>
      <c r="F22" s="91"/>
      <c r="G22" s="65"/>
      <c r="I22" s="4"/>
    </row>
    <row r="23" spans="1:15" s="2" customFormat="1" ht="21.9" customHeight="1" x14ac:dyDescent="0.35">
      <c r="A23" s="240"/>
      <c r="B23" s="241"/>
      <c r="C23" s="241"/>
      <c r="D23" s="94">
        <f>+D19-D21</f>
        <v>0</v>
      </c>
      <c r="E23" s="95">
        <f>+D18-D20</f>
        <v>0</v>
      </c>
      <c r="F23" s="243"/>
      <c r="G23" s="244"/>
      <c r="I23" s="4"/>
    </row>
    <row r="24" spans="1:15" s="2" customFormat="1" ht="21.9" customHeight="1" x14ac:dyDescent="0.35">
      <c r="A24" s="15"/>
      <c r="B24" s="15"/>
      <c r="C24" s="15"/>
      <c r="D24" s="14"/>
      <c r="E24" s="14"/>
      <c r="F24" s="3"/>
      <c r="G24" s="1"/>
      <c r="I24" s="4"/>
    </row>
    <row r="25" spans="1:15" ht="21.9" customHeight="1" x14ac:dyDescent="0.35">
      <c r="A25" s="129" t="s">
        <v>0</v>
      </c>
      <c r="B25" s="129"/>
      <c r="C25" s="129"/>
      <c r="D25" s="129"/>
      <c r="E25" s="129"/>
      <c r="F25" s="129"/>
      <c r="I25" s="6"/>
    </row>
    <row r="26" spans="1:15" s="1" customFormat="1" ht="21.9" customHeight="1" x14ac:dyDescent="0.35">
      <c r="A26" s="245" t="s">
        <v>1</v>
      </c>
      <c r="B26" s="247" t="s">
        <v>7</v>
      </c>
      <c r="C26" s="248"/>
      <c r="D26" s="248"/>
      <c r="E26" s="197" t="s">
        <v>8</v>
      </c>
      <c r="F26" s="197"/>
      <c r="G26" s="197"/>
      <c r="H26" s="237" t="s">
        <v>9</v>
      </c>
      <c r="I26" s="237"/>
      <c r="J26" s="237"/>
    </row>
    <row r="27" spans="1:15" s="1" customFormat="1" ht="24.6" customHeight="1" x14ac:dyDescent="0.35">
      <c r="A27" s="246"/>
      <c r="B27" s="249"/>
      <c r="C27" s="250"/>
      <c r="D27" s="250"/>
      <c r="E27" s="60" t="s">
        <v>94</v>
      </c>
      <c r="F27" s="60" t="s">
        <v>95</v>
      </c>
      <c r="G27" s="63" t="s">
        <v>47</v>
      </c>
      <c r="H27" s="60" t="s">
        <v>94</v>
      </c>
      <c r="I27" s="60" t="s">
        <v>95</v>
      </c>
      <c r="J27" s="60" t="s">
        <v>47</v>
      </c>
      <c r="O27" s="96"/>
    </row>
    <row r="28" spans="1:15" s="1" customFormat="1" ht="21.9" customHeight="1" x14ac:dyDescent="0.35">
      <c r="A28" s="13">
        <v>1</v>
      </c>
      <c r="B28" s="125" t="s">
        <v>13</v>
      </c>
      <c r="C28" s="126"/>
      <c r="D28" s="126"/>
      <c r="E28" s="61">
        <v>0</v>
      </c>
      <c r="F28" s="61">
        <v>0</v>
      </c>
      <c r="G28" s="64">
        <f>E28+F28</f>
        <v>0</v>
      </c>
      <c r="H28" s="59">
        <v>0</v>
      </c>
      <c r="I28" s="59">
        <v>0</v>
      </c>
      <c r="J28" s="64">
        <f>H28+I28</f>
        <v>0</v>
      </c>
    </row>
    <row r="29" spans="1:15" s="1" customFormat="1" ht="21.9" customHeight="1" x14ac:dyDescent="0.35">
      <c r="A29" s="13">
        <v>2</v>
      </c>
      <c r="B29" s="125" t="s">
        <v>57</v>
      </c>
      <c r="C29" s="126"/>
      <c r="D29" s="126"/>
      <c r="E29" s="61">
        <v>0</v>
      </c>
      <c r="F29" s="61">
        <v>0</v>
      </c>
      <c r="G29" s="64">
        <f t="shared" ref="G29:G32" si="0">E29+F29</f>
        <v>0</v>
      </c>
      <c r="H29" s="59">
        <v>0</v>
      </c>
      <c r="I29" s="59">
        <v>0</v>
      </c>
      <c r="J29" s="64">
        <f t="shared" ref="J29:J32" si="1">H29+I29</f>
        <v>0</v>
      </c>
    </row>
    <row r="30" spans="1:15" s="1" customFormat="1" ht="21.9" customHeight="1" x14ac:dyDescent="0.35">
      <c r="A30" s="13">
        <v>3</v>
      </c>
      <c r="B30" s="125"/>
      <c r="C30" s="126"/>
      <c r="D30" s="126"/>
      <c r="E30" s="61">
        <v>0</v>
      </c>
      <c r="F30" s="61">
        <v>0</v>
      </c>
      <c r="G30" s="64">
        <f t="shared" si="0"/>
        <v>0</v>
      </c>
      <c r="H30" s="59">
        <v>0</v>
      </c>
      <c r="I30" s="59">
        <v>0</v>
      </c>
      <c r="J30" s="64">
        <f t="shared" si="1"/>
        <v>0</v>
      </c>
    </row>
    <row r="31" spans="1:15" s="1" customFormat="1" ht="21.9" customHeight="1" x14ac:dyDescent="0.35">
      <c r="A31" s="13">
        <v>4</v>
      </c>
      <c r="B31" s="125"/>
      <c r="C31" s="126"/>
      <c r="D31" s="126"/>
      <c r="E31" s="61">
        <v>0</v>
      </c>
      <c r="F31" s="61">
        <v>0</v>
      </c>
      <c r="G31" s="64">
        <f t="shared" si="0"/>
        <v>0</v>
      </c>
      <c r="H31" s="59">
        <v>0</v>
      </c>
      <c r="I31" s="59">
        <v>0</v>
      </c>
      <c r="J31" s="64">
        <f t="shared" si="1"/>
        <v>0</v>
      </c>
    </row>
    <row r="32" spans="1:15" s="1" customFormat="1" ht="21.9" customHeight="1" x14ac:dyDescent="0.35">
      <c r="A32" s="13">
        <v>5</v>
      </c>
      <c r="B32" s="125"/>
      <c r="C32" s="126"/>
      <c r="D32" s="126"/>
      <c r="E32" s="61">
        <v>0</v>
      </c>
      <c r="F32" s="61">
        <v>0</v>
      </c>
      <c r="G32" s="64">
        <f t="shared" si="0"/>
        <v>0</v>
      </c>
      <c r="H32" s="59">
        <v>0</v>
      </c>
      <c r="I32" s="59">
        <v>0</v>
      </c>
      <c r="J32" s="64">
        <f t="shared" si="1"/>
        <v>0</v>
      </c>
    </row>
    <row r="33" spans="1:14" ht="21.9" customHeight="1" x14ac:dyDescent="0.35">
      <c r="A33" s="13"/>
      <c r="B33" s="127" t="s">
        <v>2</v>
      </c>
      <c r="C33" s="128"/>
      <c r="D33" s="128"/>
      <c r="E33" s="62">
        <f t="shared" ref="E33:J33" si="2">SUM(E28:E32)</f>
        <v>0</v>
      </c>
      <c r="F33" s="62">
        <f t="shared" si="2"/>
        <v>0</v>
      </c>
      <c r="G33" s="62">
        <f t="shared" si="2"/>
        <v>0</v>
      </c>
      <c r="H33" s="62">
        <f t="shared" si="2"/>
        <v>0</v>
      </c>
      <c r="I33" s="62">
        <f t="shared" si="2"/>
        <v>0</v>
      </c>
      <c r="J33" s="62">
        <f t="shared" si="2"/>
        <v>0</v>
      </c>
    </row>
    <row r="34" spans="1:14" s="1" customFormat="1" ht="21.9" customHeight="1" x14ac:dyDescent="0.35">
      <c r="A34" s="234" t="s">
        <v>43</v>
      </c>
      <c r="B34" s="234"/>
      <c r="C34" s="234"/>
      <c r="D34" s="234"/>
      <c r="E34" s="234"/>
      <c r="F34" s="234"/>
      <c r="G34" s="234"/>
      <c r="H34" s="234"/>
      <c r="I34" s="234"/>
      <c r="J34" s="234"/>
    </row>
    <row r="35" spans="1:14" s="1" customFormat="1" ht="21.9" customHeight="1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spans="1:14" ht="21.9" customHeight="1" x14ac:dyDescent="0.35">
      <c r="A36" s="129" t="s">
        <v>73</v>
      </c>
      <c r="B36" s="129"/>
      <c r="C36" s="129"/>
      <c r="D36" s="129"/>
      <c r="E36" s="129"/>
      <c r="F36" s="129"/>
    </row>
    <row r="37" spans="1:14" ht="21.9" customHeight="1" x14ac:dyDescent="0.35">
      <c r="A37" s="205" t="s">
        <v>1</v>
      </c>
      <c r="B37" s="260" t="s">
        <v>35</v>
      </c>
      <c r="C37" s="261"/>
      <c r="D37" s="262"/>
      <c r="E37" s="269" t="s">
        <v>8</v>
      </c>
      <c r="F37" s="270"/>
      <c r="G37" s="229"/>
      <c r="H37" s="269" t="s">
        <v>9</v>
      </c>
      <c r="I37" s="270"/>
      <c r="J37" s="229"/>
    </row>
    <row r="38" spans="1:14" ht="21.9" customHeight="1" x14ac:dyDescent="0.35">
      <c r="A38" s="206"/>
      <c r="B38" s="263"/>
      <c r="C38" s="264"/>
      <c r="D38" s="265"/>
      <c r="E38" s="201" t="s">
        <v>20</v>
      </c>
      <c r="F38" s="201" t="s">
        <v>21</v>
      </c>
      <c r="G38" s="201" t="s">
        <v>22</v>
      </c>
      <c r="H38" s="201" t="s">
        <v>6</v>
      </c>
      <c r="I38" s="201" t="s">
        <v>5</v>
      </c>
      <c r="J38" s="201" t="s">
        <v>4</v>
      </c>
    </row>
    <row r="39" spans="1:14" ht="21.9" customHeight="1" x14ac:dyDescent="0.35">
      <c r="A39" s="207"/>
      <c r="B39" s="266"/>
      <c r="C39" s="267"/>
      <c r="D39" s="268"/>
      <c r="E39" s="202"/>
      <c r="F39" s="202"/>
      <c r="G39" s="202"/>
      <c r="H39" s="202"/>
      <c r="I39" s="202"/>
      <c r="J39" s="202"/>
      <c r="L39" s="97"/>
    </row>
    <row r="40" spans="1:14" ht="21.9" customHeight="1" x14ac:dyDescent="0.4">
      <c r="A40" s="16">
        <v>1</v>
      </c>
      <c r="B40" s="203" t="s">
        <v>18</v>
      </c>
      <c r="C40" s="204"/>
      <c r="D40" s="182"/>
      <c r="E40" s="21"/>
      <c r="F40" s="21"/>
      <c r="G40" s="21"/>
      <c r="H40" s="21"/>
      <c r="I40" s="21"/>
      <c r="J40" s="42"/>
    </row>
    <row r="41" spans="1:14" ht="21.9" customHeight="1" x14ac:dyDescent="0.35">
      <c r="A41" s="16">
        <v>2</v>
      </c>
      <c r="B41" s="120" t="s">
        <v>19</v>
      </c>
      <c r="C41" s="121"/>
      <c r="D41" s="122"/>
      <c r="E41" s="20">
        <v>0</v>
      </c>
      <c r="F41" s="20">
        <v>0</v>
      </c>
      <c r="G41" s="54"/>
      <c r="H41" s="21"/>
      <c r="I41" s="21"/>
      <c r="J41" s="21"/>
    </row>
    <row r="42" spans="1:14" s="10" customFormat="1" ht="21.6" customHeight="1" x14ac:dyDescent="0.35">
      <c r="A42" s="16">
        <v>4</v>
      </c>
      <c r="B42" s="110" t="s">
        <v>50</v>
      </c>
      <c r="C42" s="111"/>
      <c r="D42" s="112"/>
      <c r="E42" s="21"/>
      <c r="F42" s="21"/>
      <c r="G42" s="21"/>
      <c r="H42" s="20">
        <v>0</v>
      </c>
      <c r="I42" s="20">
        <v>0</v>
      </c>
      <c r="J42" s="51">
        <f t="shared" ref="J42:J43" si="3">H42*I42</f>
        <v>0</v>
      </c>
    </row>
    <row r="43" spans="1:14" s="10" customFormat="1" ht="18" customHeight="1" x14ac:dyDescent="0.35">
      <c r="A43" s="16">
        <v>5</v>
      </c>
      <c r="B43" s="110" t="s">
        <v>51</v>
      </c>
      <c r="C43" s="111"/>
      <c r="D43" s="112"/>
      <c r="E43" s="21"/>
      <c r="F43" s="21"/>
      <c r="G43" s="21"/>
      <c r="H43" s="20">
        <v>0</v>
      </c>
      <c r="I43" s="20">
        <v>0</v>
      </c>
      <c r="J43" s="24">
        <f t="shared" si="3"/>
        <v>0</v>
      </c>
    </row>
    <row r="44" spans="1:14" ht="21.9" customHeight="1" x14ac:dyDescent="0.35">
      <c r="A44" s="16">
        <v>6</v>
      </c>
      <c r="B44" s="110" t="s">
        <v>52</v>
      </c>
      <c r="C44" s="111"/>
      <c r="D44" s="112"/>
      <c r="E44" s="21"/>
      <c r="F44" s="21"/>
      <c r="G44" s="21"/>
      <c r="H44" s="21"/>
      <c r="I44" s="21"/>
      <c r="J44" s="20"/>
    </row>
    <row r="45" spans="1:14" ht="21.9" customHeight="1" x14ac:dyDescent="0.35">
      <c r="A45" s="16">
        <v>7</v>
      </c>
      <c r="B45" s="110" t="s">
        <v>53</v>
      </c>
      <c r="C45" s="111"/>
      <c r="D45" s="112"/>
      <c r="E45" s="21"/>
      <c r="F45" s="21"/>
      <c r="G45" s="21"/>
      <c r="H45" s="21"/>
      <c r="I45" s="21"/>
      <c r="J45" s="20">
        <v>0</v>
      </c>
    </row>
    <row r="46" spans="1:14" s="7" customFormat="1" ht="18" customHeight="1" x14ac:dyDescent="0.35">
      <c r="A46" s="16">
        <v>8</v>
      </c>
      <c r="B46" s="120" t="s">
        <v>26</v>
      </c>
      <c r="C46" s="121"/>
      <c r="D46" s="122"/>
      <c r="E46" s="21"/>
      <c r="F46" s="21"/>
      <c r="G46" s="29">
        <f>+SUM(E41:F41)</f>
        <v>0</v>
      </c>
      <c r="H46" s="21"/>
      <c r="I46" s="21"/>
      <c r="J46" s="24">
        <f>+SUM(J42:J45)</f>
        <v>0</v>
      </c>
      <c r="L46" s="98"/>
      <c r="N46" s="98"/>
    </row>
    <row r="47" spans="1:14" s="7" customFormat="1" ht="18" customHeight="1" x14ac:dyDescent="0.35">
      <c r="A47" s="113" t="s">
        <v>83</v>
      </c>
      <c r="B47" s="114"/>
      <c r="C47" s="114"/>
      <c r="D47" s="115"/>
      <c r="E47" s="21"/>
      <c r="F47" s="21"/>
      <c r="G47" s="21"/>
      <c r="H47" s="219" t="str">
        <f>IF((G46-J46)&gt;50000,"Ved regnskab, angiv afvigelsesforklaring",IF((G46-J46)&lt;-50000,"Ved regnskab, angiv afvigelsesforklaring","Nej"))</f>
        <v>Nej</v>
      </c>
      <c r="I47" s="220"/>
      <c r="J47" s="221"/>
    </row>
    <row r="48" spans="1:14" s="7" customFormat="1" ht="21.9" customHeight="1" x14ac:dyDescent="0.4">
      <c r="A48" s="16">
        <v>9</v>
      </c>
      <c r="B48" s="203" t="s">
        <v>23</v>
      </c>
      <c r="C48" s="204"/>
      <c r="D48" s="182"/>
      <c r="E48" s="21"/>
      <c r="F48" s="21"/>
      <c r="G48" s="21"/>
      <c r="H48" s="21"/>
      <c r="I48" s="21"/>
      <c r="J48" s="42"/>
    </row>
    <row r="49" spans="1:10" s="7" customFormat="1" ht="21.9" customHeight="1" x14ac:dyDescent="0.35">
      <c r="A49" s="16">
        <v>10</v>
      </c>
      <c r="B49" s="120" t="s">
        <v>19</v>
      </c>
      <c r="C49" s="121"/>
      <c r="D49" s="122"/>
      <c r="E49" s="20">
        <v>0</v>
      </c>
      <c r="F49" s="20">
        <v>0</v>
      </c>
      <c r="G49" s="55"/>
      <c r="H49" s="21"/>
      <c r="I49" s="21"/>
      <c r="J49" s="21"/>
    </row>
    <row r="50" spans="1:10" s="7" customFormat="1" ht="21.9" customHeight="1" x14ac:dyDescent="0.35">
      <c r="A50" s="16">
        <v>11</v>
      </c>
      <c r="B50" s="110" t="s">
        <v>50</v>
      </c>
      <c r="C50" s="111"/>
      <c r="D50" s="112"/>
      <c r="E50" s="21"/>
      <c r="F50" s="21"/>
      <c r="G50" s="21"/>
      <c r="H50" s="20">
        <v>0</v>
      </c>
      <c r="I50" s="20">
        <v>0</v>
      </c>
      <c r="J50" s="51">
        <f t="shared" ref="J50:J51" si="4">H50*I50</f>
        <v>0</v>
      </c>
    </row>
    <row r="51" spans="1:10" s="7" customFormat="1" ht="18" customHeight="1" x14ac:dyDescent="0.35">
      <c r="A51" s="16">
        <v>12</v>
      </c>
      <c r="B51" s="110" t="s">
        <v>51</v>
      </c>
      <c r="C51" s="111"/>
      <c r="D51" s="112"/>
      <c r="E51" s="21"/>
      <c r="F51" s="21"/>
      <c r="G51" s="21"/>
      <c r="H51" s="20">
        <v>0</v>
      </c>
      <c r="I51" s="20">
        <v>0</v>
      </c>
      <c r="J51" s="24">
        <f t="shared" si="4"/>
        <v>0</v>
      </c>
    </row>
    <row r="52" spans="1:10" s="7" customFormat="1" ht="21.9" customHeight="1" x14ac:dyDescent="0.35">
      <c r="A52" s="16">
        <v>13</v>
      </c>
      <c r="B52" s="110" t="s">
        <v>52</v>
      </c>
      <c r="C52" s="111"/>
      <c r="D52" s="112"/>
      <c r="E52" s="21"/>
      <c r="F52" s="21"/>
      <c r="G52" s="21"/>
      <c r="H52" s="21"/>
      <c r="I52" s="21"/>
      <c r="J52" s="20">
        <v>0</v>
      </c>
    </row>
    <row r="53" spans="1:10" s="7" customFormat="1" ht="21.9" customHeight="1" x14ac:dyDescent="0.35">
      <c r="A53" s="16">
        <v>14</v>
      </c>
      <c r="B53" s="110" t="s">
        <v>53</v>
      </c>
      <c r="C53" s="111"/>
      <c r="D53" s="112"/>
      <c r="E53" s="21"/>
      <c r="F53" s="21"/>
      <c r="G53" s="21"/>
      <c r="H53" s="21"/>
      <c r="I53" s="21"/>
      <c r="J53" s="20">
        <v>0</v>
      </c>
    </row>
    <row r="54" spans="1:10" s="7" customFormat="1" ht="21.9" customHeight="1" x14ac:dyDescent="0.35">
      <c r="A54" s="16">
        <v>15</v>
      </c>
      <c r="B54" s="120" t="s">
        <v>26</v>
      </c>
      <c r="C54" s="121"/>
      <c r="D54" s="122"/>
      <c r="E54" s="21"/>
      <c r="F54" s="21"/>
      <c r="G54" s="29">
        <f>+SUM(E49:F49)</f>
        <v>0</v>
      </c>
      <c r="H54" s="21"/>
      <c r="I54" s="21"/>
      <c r="J54" s="24">
        <f>+SUM(J50:J53)</f>
        <v>0</v>
      </c>
    </row>
    <row r="55" spans="1:10" s="7" customFormat="1" ht="21.9" customHeight="1" x14ac:dyDescent="0.35">
      <c r="A55" s="113" t="s">
        <v>84</v>
      </c>
      <c r="B55" s="114"/>
      <c r="C55" s="114"/>
      <c r="D55" s="115"/>
      <c r="E55" s="21"/>
      <c r="F55" s="21"/>
      <c r="G55" s="21"/>
      <c r="H55" s="219" t="str">
        <f>IF((G54-J54)&gt;50000,"Ved regnskab, angiv afvigelsesforklaring",IF((G54-J54)&lt;-50000,"Ved regnskab, angiv afvigelsesforklaring","Nej"))</f>
        <v>Nej</v>
      </c>
      <c r="I55" s="220"/>
      <c r="J55" s="221"/>
    </row>
    <row r="56" spans="1:10" s="7" customFormat="1" ht="21.9" customHeight="1" x14ac:dyDescent="0.4">
      <c r="A56" s="16">
        <v>16</v>
      </c>
      <c r="B56" s="203" t="s">
        <v>24</v>
      </c>
      <c r="C56" s="204"/>
      <c r="D56" s="182"/>
      <c r="E56" s="21"/>
      <c r="F56" s="21"/>
      <c r="G56" s="21"/>
      <c r="H56" s="21"/>
      <c r="I56" s="21"/>
      <c r="J56" s="42"/>
    </row>
    <row r="57" spans="1:10" s="7" customFormat="1" ht="21.9" customHeight="1" x14ac:dyDescent="0.35">
      <c r="A57" s="16">
        <v>17</v>
      </c>
      <c r="B57" s="120" t="s">
        <v>19</v>
      </c>
      <c r="C57" s="121"/>
      <c r="D57" s="122"/>
      <c r="E57" s="20">
        <v>0</v>
      </c>
      <c r="F57" s="20">
        <v>0</v>
      </c>
      <c r="G57" s="55"/>
      <c r="H57" s="21"/>
      <c r="I57" s="21"/>
      <c r="J57" s="21"/>
    </row>
    <row r="58" spans="1:10" s="7" customFormat="1" ht="21.9" customHeight="1" x14ac:dyDescent="0.35">
      <c r="A58" s="16">
        <v>18</v>
      </c>
      <c r="B58" s="110" t="s">
        <v>50</v>
      </c>
      <c r="C58" s="111"/>
      <c r="D58" s="112"/>
      <c r="E58" s="21"/>
      <c r="F58" s="21"/>
      <c r="G58" s="21"/>
      <c r="H58" s="20">
        <v>0</v>
      </c>
      <c r="I58" s="20">
        <v>0</v>
      </c>
      <c r="J58" s="24">
        <f t="shared" ref="J58:J59" si="5">H58*I58</f>
        <v>0</v>
      </c>
    </row>
    <row r="59" spans="1:10" s="7" customFormat="1" ht="18.75" customHeight="1" x14ac:dyDescent="0.35">
      <c r="A59" s="16">
        <v>19</v>
      </c>
      <c r="B59" s="110" t="s">
        <v>51</v>
      </c>
      <c r="C59" s="111"/>
      <c r="D59" s="112"/>
      <c r="E59" s="21"/>
      <c r="F59" s="21"/>
      <c r="G59" s="21"/>
      <c r="H59" s="20">
        <v>0</v>
      </c>
      <c r="I59" s="20">
        <v>0</v>
      </c>
      <c r="J59" s="24">
        <f t="shared" si="5"/>
        <v>0</v>
      </c>
    </row>
    <row r="60" spans="1:10" s="7" customFormat="1" ht="21.9" customHeight="1" x14ac:dyDescent="0.35">
      <c r="A60" s="16">
        <v>20</v>
      </c>
      <c r="B60" s="110" t="s">
        <v>52</v>
      </c>
      <c r="C60" s="111"/>
      <c r="D60" s="112"/>
      <c r="E60" s="21"/>
      <c r="F60" s="21"/>
      <c r="G60" s="21"/>
      <c r="H60" s="21"/>
      <c r="I60" s="21"/>
      <c r="J60" s="20">
        <v>0</v>
      </c>
    </row>
    <row r="61" spans="1:10" s="7" customFormat="1" ht="21.9" customHeight="1" x14ac:dyDescent="0.35">
      <c r="A61" s="16">
        <v>21</v>
      </c>
      <c r="B61" s="110" t="s">
        <v>53</v>
      </c>
      <c r="C61" s="111"/>
      <c r="D61" s="112"/>
      <c r="E61" s="21"/>
      <c r="F61" s="21"/>
      <c r="G61" s="21"/>
      <c r="H61" s="21"/>
      <c r="I61" s="21"/>
      <c r="J61" s="20">
        <v>0</v>
      </c>
    </row>
    <row r="62" spans="1:10" s="7" customFormat="1" ht="21.9" customHeight="1" x14ac:dyDescent="0.35">
      <c r="A62" s="16">
        <v>22</v>
      </c>
      <c r="B62" s="120" t="s">
        <v>26</v>
      </c>
      <c r="C62" s="121"/>
      <c r="D62" s="122"/>
      <c r="E62" s="21"/>
      <c r="F62" s="21"/>
      <c r="G62" s="29">
        <f>+SUM(E57:F57)</f>
        <v>0</v>
      </c>
      <c r="H62" s="21"/>
      <c r="I62" s="21"/>
      <c r="J62" s="24">
        <f>+SUM(J58:J61)</f>
        <v>0</v>
      </c>
    </row>
    <row r="63" spans="1:10" s="7" customFormat="1" ht="21.9" customHeight="1" x14ac:dyDescent="0.35">
      <c r="A63" s="113" t="s">
        <v>82</v>
      </c>
      <c r="B63" s="114"/>
      <c r="C63" s="114"/>
      <c r="D63" s="115"/>
      <c r="E63" s="21"/>
      <c r="F63" s="21"/>
      <c r="G63" s="21"/>
      <c r="H63" s="219" t="str">
        <f>IF((G62-J62)&gt;50000,"Ved regnskab, angiv afvigelsesforklaring",IF((G62-J62)&lt;-50000,"Ved regnskab, angiv afvigelsesforklaring","Nej"))</f>
        <v>Nej</v>
      </c>
      <c r="I63" s="220"/>
      <c r="J63" s="221"/>
    </row>
    <row r="64" spans="1:10" s="7" customFormat="1" ht="21.9" customHeight="1" x14ac:dyDescent="0.4">
      <c r="A64" s="16">
        <v>23</v>
      </c>
      <c r="B64" s="203" t="s">
        <v>25</v>
      </c>
      <c r="C64" s="204"/>
      <c r="D64" s="182"/>
      <c r="E64" s="21"/>
      <c r="F64" s="21"/>
      <c r="G64" s="21"/>
      <c r="H64" s="21"/>
      <c r="I64" s="21"/>
      <c r="J64" s="42"/>
    </row>
    <row r="65" spans="1:10" s="7" customFormat="1" ht="21.9" customHeight="1" x14ac:dyDescent="0.35">
      <c r="A65" s="16">
        <v>24</v>
      </c>
      <c r="B65" s="120" t="s">
        <v>19</v>
      </c>
      <c r="C65" s="121"/>
      <c r="D65" s="122"/>
      <c r="E65" s="20">
        <v>0</v>
      </c>
      <c r="F65" s="20">
        <v>0</v>
      </c>
      <c r="G65" s="55"/>
      <c r="H65" s="21"/>
      <c r="I65" s="21"/>
      <c r="J65" s="21"/>
    </row>
    <row r="66" spans="1:10" s="7" customFormat="1" ht="21.9" customHeight="1" x14ac:dyDescent="0.35">
      <c r="A66" s="16">
        <v>25</v>
      </c>
      <c r="B66" s="110" t="s">
        <v>50</v>
      </c>
      <c r="C66" s="111"/>
      <c r="D66" s="112"/>
      <c r="E66" s="21"/>
      <c r="F66" s="21"/>
      <c r="G66" s="21"/>
      <c r="H66" s="20">
        <v>0</v>
      </c>
      <c r="I66" s="20">
        <v>0</v>
      </c>
      <c r="J66" s="24">
        <f t="shared" ref="J66:J67" si="6">H66*I66</f>
        <v>0</v>
      </c>
    </row>
    <row r="67" spans="1:10" s="7" customFormat="1" ht="18.75" customHeight="1" x14ac:dyDescent="0.35">
      <c r="A67" s="16">
        <v>26</v>
      </c>
      <c r="B67" s="110" t="s">
        <v>51</v>
      </c>
      <c r="C67" s="111"/>
      <c r="D67" s="112"/>
      <c r="E67" s="21"/>
      <c r="F67" s="21"/>
      <c r="G67" s="21"/>
      <c r="H67" s="20">
        <v>0</v>
      </c>
      <c r="I67" s="20">
        <v>0</v>
      </c>
      <c r="J67" s="24">
        <f t="shared" si="6"/>
        <v>0</v>
      </c>
    </row>
    <row r="68" spans="1:10" s="7" customFormat="1" ht="21.9" customHeight="1" x14ac:dyDescent="0.35">
      <c r="A68" s="16">
        <v>27</v>
      </c>
      <c r="B68" s="110" t="s">
        <v>52</v>
      </c>
      <c r="C68" s="111"/>
      <c r="D68" s="112"/>
      <c r="E68" s="21"/>
      <c r="F68" s="21"/>
      <c r="G68" s="21"/>
      <c r="H68" s="21"/>
      <c r="I68" s="21"/>
      <c r="J68" s="20">
        <v>0</v>
      </c>
    </row>
    <row r="69" spans="1:10" s="7" customFormat="1" ht="21.9" customHeight="1" x14ac:dyDescent="0.35">
      <c r="A69" s="16">
        <v>28</v>
      </c>
      <c r="B69" s="110" t="s">
        <v>53</v>
      </c>
      <c r="C69" s="111"/>
      <c r="D69" s="112"/>
      <c r="E69" s="21"/>
      <c r="F69" s="21"/>
      <c r="G69" s="21"/>
      <c r="H69" s="21"/>
      <c r="I69" s="21"/>
      <c r="J69" s="20">
        <v>0</v>
      </c>
    </row>
    <row r="70" spans="1:10" s="7" customFormat="1" ht="21.9" customHeight="1" x14ac:dyDescent="0.35">
      <c r="A70" s="16">
        <v>29</v>
      </c>
      <c r="B70" s="120" t="s">
        <v>26</v>
      </c>
      <c r="C70" s="121"/>
      <c r="D70" s="122"/>
      <c r="E70" s="21"/>
      <c r="F70" s="21"/>
      <c r="G70" s="29">
        <f>+SUM(E65:F65)</f>
        <v>0</v>
      </c>
      <c r="H70" s="21"/>
      <c r="I70" s="21"/>
      <c r="J70" s="24">
        <f>+SUM(J66:J69)</f>
        <v>0</v>
      </c>
    </row>
    <row r="71" spans="1:10" s="7" customFormat="1" ht="21.9" customHeight="1" x14ac:dyDescent="0.35">
      <c r="A71" s="113" t="s">
        <v>81</v>
      </c>
      <c r="B71" s="114"/>
      <c r="C71" s="114"/>
      <c r="D71" s="115"/>
      <c r="E71" s="21"/>
      <c r="F71" s="21"/>
      <c r="G71" s="21"/>
      <c r="H71" s="219" t="str">
        <f>IF((G70-J70)&gt;50000,"Ved regnskab, angiv afvigelsesforklaring",IF((G70-J70)&lt;-50000,"Ved regnskab, angiv afvigelsesforklaring","Nej"))</f>
        <v>Nej</v>
      </c>
      <c r="I71" s="220"/>
      <c r="J71" s="221"/>
    </row>
    <row r="72" spans="1:10" s="7" customFormat="1" ht="21.9" customHeight="1" x14ac:dyDescent="0.4">
      <c r="A72" s="16">
        <v>30</v>
      </c>
      <c r="B72" s="203" t="s">
        <v>3</v>
      </c>
      <c r="C72" s="204"/>
      <c r="D72" s="182"/>
      <c r="E72" s="20">
        <v>0</v>
      </c>
      <c r="F72" s="22"/>
      <c r="G72" s="52">
        <f>SUM(E72)</f>
        <v>0</v>
      </c>
      <c r="H72" s="22"/>
      <c r="I72" s="22"/>
      <c r="J72" s="20">
        <v>0</v>
      </c>
    </row>
    <row r="73" spans="1:10" s="7" customFormat="1" ht="21.9" customHeight="1" x14ac:dyDescent="0.35">
      <c r="A73" s="113" t="s">
        <v>90</v>
      </c>
      <c r="B73" s="114"/>
      <c r="C73" s="114"/>
      <c r="D73" s="115"/>
      <c r="E73" s="22"/>
      <c r="F73" s="22"/>
      <c r="G73" s="22"/>
      <c r="H73" s="219" t="str">
        <f>IF((G72-J72)&gt;50000,"Ved regnskab, angiv afvigelsesforklaring",IF((G72-J72)&lt;-50000,"Ved regnskab, angiv afvigelsesforklaring","Nej"))</f>
        <v>Nej</v>
      </c>
      <c r="I73" s="220"/>
      <c r="J73" s="221"/>
    </row>
    <row r="74" spans="1:10" s="7" customFormat="1" ht="21.9" customHeight="1" x14ac:dyDescent="0.35">
      <c r="A74" s="17"/>
      <c r="B74" s="177" t="s">
        <v>85</v>
      </c>
      <c r="C74" s="178"/>
      <c r="D74" s="179"/>
      <c r="E74" s="56" t="e">
        <f>SUM(E40:E72)/$G$33</f>
        <v>#DIV/0!</v>
      </c>
      <c r="F74" s="56" t="e">
        <f>SUM(F40:F65)/$G$33</f>
        <v>#DIV/0!</v>
      </c>
      <c r="G74" s="33">
        <f>SUM(G40:G72)</f>
        <v>0</v>
      </c>
      <c r="H74" s="23"/>
      <c r="I74" s="23"/>
      <c r="J74" s="33">
        <f>J46+J54+J62+J70+J72</f>
        <v>0</v>
      </c>
    </row>
    <row r="75" spans="1:10" s="7" customFormat="1" ht="21.9" customHeight="1" x14ac:dyDescent="0.35">
      <c r="A75" s="113" t="s">
        <v>86</v>
      </c>
      <c r="B75" s="114"/>
      <c r="C75" s="114"/>
      <c r="D75" s="115"/>
      <c r="E75" s="53"/>
      <c r="F75" s="53"/>
      <c r="G75" s="53"/>
      <c r="H75" s="219" t="str">
        <f>IF((G74-J74)&gt;50000,"Ved regnskab, angiv afvigelsesforklaring",IF((G74-J74)&lt;-50000,"Ved regnskab, angiv afvigelsesforklaring","Nej"))</f>
        <v>Nej</v>
      </c>
      <c r="I75" s="220"/>
      <c r="J75" s="221"/>
    </row>
    <row r="76" spans="1:10" s="7" customFormat="1" ht="51" customHeight="1" x14ac:dyDescent="0.3">
      <c r="A76" s="208" t="s">
        <v>59</v>
      </c>
      <c r="B76" s="209"/>
      <c r="C76" s="209"/>
      <c r="D76" s="209"/>
      <c r="E76" s="209"/>
      <c r="F76" s="209"/>
      <c r="G76" s="209"/>
      <c r="H76" s="209"/>
      <c r="I76" s="209"/>
      <c r="J76" s="210"/>
    </row>
    <row r="77" spans="1:10" s="7" customFormat="1" ht="17.399999999999999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s="7" customFormat="1" ht="17.399999999999999" customHeight="1" x14ac:dyDescent="0.3">
      <c r="A78" s="222" t="s">
        <v>72</v>
      </c>
      <c r="B78" s="222"/>
      <c r="C78" s="222"/>
      <c r="D78" s="222"/>
      <c r="E78" s="222"/>
      <c r="F78" s="222"/>
      <c r="G78" s="222"/>
      <c r="H78" s="222"/>
      <c r="I78" s="222"/>
      <c r="J78" s="222"/>
    </row>
    <row r="79" spans="1:10" s="7" customFormat="1" ht="17.399999999999999" customHeight="1" x14ac:dyDescent="0.35">
      <c r="A79" s="205"/>
      <c r="B79" s="229" t="s">
        <v>35</v>
      </c>
      <c r="C79" s="197"/>
      <c r="D79" s="197"/>
      <c r="E79" s="197" t="s">
        <v>8</v>
      </c>
      <c r="F79" s="197"/>
      <c r="G79" s="197" t="s">
        <v>9</v>
      </c>
      <c r="H79" s="197"/>
      <c r="I79" s="73"/>
      <c r="J79" s="74"/>
    </row>
    <row r="80" spans="1:10" s="7" customFormat="1" ht="20.399999999999999" customHeight="1" x14ac:dyDescent="0.3">
      <c r="A80" s="206"/>
      <c r="B80" s="229"/>
      <c r="C80" s="197"/>
      <c r="D80" s="197"/>
      <c r="E80" s="47" t="s">
        <v>45</v>
      </c>
      <c r="F80" s="47" t="s">
        <v>64</v>
      </c>
      <c r="G80" s="47" t="s">
        <v>45</v>
      </c>
      <c r="H80" s="47" t="s">
        <v>68</v>
      </c>
      <c r="I80" s="75"/>
      <c r="J80" s="76"/>
    </row>
    <row r="81" spans="1:10" s="7" customFormat="1" ht="21.9" customHeight="1" x14ac:dyDescent="0.4">
      <c r="A81" s="101"/>
      <c r="B81" s="182" t="s">
        <v>18</v>
      </c>
      <c r="C81" s="183"/>
      <c r="D81" s="183"/>
      <c r="E81" s="27"/>
      <c r="F81" s="27"/>
      <c r="G81" s="30"/>
      <c r="H81" s="30"/>
      <c r="I81" s="75"/>
      <c r="J81" s="76"/>
    </row>
    <row r="82" spans="1:10" s="7" customFormat="1" ht="39.75" customHeight="1" x14ac:dyDescent="0.35">
      <c r="A82" s="99"/>
      <c r="B82" s="116" t="s">
        <v>75</v>
      </c>
      <c r="C82" s="123"/>
      <c r="D82" s="124"/>
      <c r="E82" s="26">
        <v>0</v>
      </c>
      <c r="F82" s="77">
        <v>0</v>
      </c>
      <c r="G82" s="31">
        <v>0</v>
      </c>
      <c r="H82" s="85">
        <v>0</v>
      </c>
      <c r="I82" s="75"/>
      <c r="J82" s="76"/>
    </row>
    <row r="83" spans="1:10" s="7" customFormat="1" ht="60" customHeight="1" x14ac:dyDescent="0.35">
      <c r="A83" s="99"/>
      <c r="B83" s="116" t="s">
        <v>69</v>
      </c>
      <c r="C83" s="116"/>
      <c r="D83" s="117"/>
      <c r="E83" s="26">
        <v>0</v>
      </c>
      <c r="F83" s="77">
        <v>0</v>
      </c>
      <c r="G83" s="31">
        <v>0</v>
      </c>
      <c r="H83" s="85">
        <v>0</v>
      </c>
      <c r="I83" s="75"/>
      <c r="J83" s="76"/>
    </row>
    <row r="84" spans="1:10" s="7" customFormat="1" ht="33" customHeight="1" x14ac:dyDescent="0.35">
      <c r="A84" s="99"/>
      <c r="B84" s="148" t="s">
        <v>70</v>
      </c>
      <c r="C84" s="148"/>
      <c r="D84" s="149"/>
      <c r="E84" s="26">
        <v>0</v>
      </c>
      <c r="F84" s="77">
        <v>0</v>
      </c>
      <c r="G84" s="31">
        <v>0</v>
      </c>
      <c r="H84" s="85">
        <v>0</v>
      </c>
      <c r="I84" s="75"/>
      <c r="J84" s="76"/>
    </row>
    <row r="85" spans="1:10" s="7" customFormat="1" ht="21.9" customHeight="1" x14ac:dyDescent="0.35">
      <c r="A85" s="99"/>
      <c r="B85" s="118" t="s">
        <v>71</v>
      </c>
      <c r="C85" s="119"/>
      <c r="D85" s="119"/>
      <c r="E85" s="26">
        <v>0</v>
      </c>
      <c r="F85" s="77">
        <v>0</v>
      </c>
      <c r="G85" s="31">
        <v>0</v>
      </c>
      <c r="H85" s="85">
        <v>0</v>
      </c>
      <c r="I85" s="75"/>
      <c r="J85" s="76"/>
    </row>
    <row r="86" spans="1:10" s="7" customFormat="1" ht="21.9" customHeight="1" x14ac:dyDescent="0.35">
      <c r="A86" s="99"/>
      <c r="B86" s="118" t="s">
        <v>74</v>
      </c>
      <c r="C86" s="119"/>
      <c r="D86" s="119"/>
      <c r="E86" s="26">
        <v>0</v>
      </c>
      <c r="F86" s="77">
        <v>0</v>
      </c>
      <c r="G86" s="31">
        <v>0</v>
      </c>
      <c r="H86" s="85">
        <v>0</v>
      </c>
      <c r="I86" s="75"/>
      <c r="J86" s="76"/>
    </row>
    <row r="87" spans="1:10" s="7" customFormat="1" ht="21.9" customHeight="1" x14ac:dyDescent="0.35">
      <c r="A87" s="99"/>
      <c r="B87" s="149" t="s">
        <v>46</v>
      </c>
      <c r="C87" s="184"/>
      <c r="D87" s="184"/>
      <c r="E87" s="26">
        <v>0</v>
      </c>
      <c r="F87" s="77">
        <v>0</v>
      </c>
      <c r="G87" s="31">
        <v>0</v>
      </c>
      <c r="H87" s="85">
        <v>0</v>
      </c>
      <c r="I87" s="75"/>
      <c r="J87" s="76"/>
    </row>
    <row r="88" spans="1:10" s="7" customFormat="1" ht="21.9" customHeight="1" x14ac:dyDescent="0.35">
      <c r="A88" s="99"/>
      <c r="B88" s="146" t="s">
        <v>77</v>
      </c>
      <c r="C88" s="147"/>
      <c r="D88" s="147"/>
      <c r="E88" s="45">
        <f>SUM(E82:E87)</f>
        <v>0</v>
      </c>
      <c r="F88" s="78">
        <f>SUM(F82:F87)</f>
        <v>0</v>
      </c>
      <c r="G88" s="46">
        <f>SUM(G82:G87)</f>
        <v>0</v>
      </c>
      <c r="H88" s="86">
        <f>SUM(H82:H87)</f>
        <v>0</v>
      </c>
      <c r="I88" s="130" t="str">
        <f>IF(F88=G46,"Budget OK","Fejl. Tilpas budget ift tabel 2.")</f>
        <v>Budget OK</v>
      </c>
      <c r="J88" s="131"/>
    </row>
    <row r="89" spans="1:10" s="7" customFormat="1" ht="21.9" customHeight="1" x14ac:dyDescent="0.4">
      <c r="A89" s="99"/>
      <c r="B89" s="182" t="s">
        <v>23</v>
      </c>
      <c r="C89" s="183"/>
      <c r="D89" s="183"/>
      <c r="E89" s="28"/>
      <c r="F89" s="79"/>
      <c r="G89" s="32"/>
      <c r="H89" s="87"/>
      <c r="I89" s="75"/>
      <c r="J89" s="76"/>
    </row>
    <row r="90" spans="1:10" s="7" customFormat="1" ht="39.75" customHeight="1" x14ac:dyDescent="0.35">
      <c r="A90" s="99"/>
      <c r="B90" s="116" t="s">
        <v>75</v>
      </c>
      <c r="C90" s="123"/>
      <c r="D90" s="124"/>
      <c r="E90" s="26">
        <v>0</v>
      </c>
      <c r="F90" s="77">
        <v>0</v>
      </c>
      <c r="G90" s="31">
        <v>0</v>
      </c>
      <c r="H90" s="85">
        <v>0</v>
      </c>
      <c r="I90" s="75"/>
      <c r="J90" s="76"/>
    </row>
    <row r="91" spans="1:10" s="7" customFormat="1" ht="59.25" customHeight="1" x14ac:dyDescent="0.35">
      <c r="A91" s="99"/>
      <c r="B91" s="116" t="s">
        <v>69</v>
      </c>
      <c r="C91" s="116"/>
      <c r="D91" s="117"/>
      <c r="E91" s="26">
        <v>0</v>
      </c>
      <c r="F91" s="77">
        <v>0</v>
      </c>
      <c r="G91" s="31">
        <v>0</v>
      </c>
      <c r="H91" s="85">
        <v>0</v>
      </c>
      <c r="I91" s="75"/>
      <c r="J91" s="76"/>
    </row>
    <row r="92" spans="1:10" s="7" customFormat="1" ht="31.95" customHeight="1" x14ac:dyDescent="0.35">
      <c r="A92" s="99"/>
      <c r="B92" s="148" t="s">
        <v>70</v>
      </c>
      <c r="C92" s="148"/>
      <c r="D92" s="149"/>
      <c r="E92" s="26">
        <v>0</v>
      </c>
      <c r="F92" s="77">
        <v>0</v>
      </c>
      <c r="G92" s="31">
        <v>0</v>
      </c>
      <c r="H92" s="85">
        <v>0</v>
      </c>
      <c r="I92" s="75"/>
      <c r="J92" s="76"/>
    </row>
    <row r="93" spans="1:10" s="7" customFormat="1" ht="21.9" customHeight="1" x14ac:dyDescent="0.35">
      <c r="A93" s="99"/>
      <c r="B93" s="118" t="s">
        <v>71</v>
      </c>
      <c r="C93" s="119"/>
      <c r="D93" s="119"/>
      <c r="E93" s="26">
        <v>0</v>
      </c>
      <c r="F93" s="77">
        <v>0</v>
      </c>
      <c r="G93" s="31">
        <v>0</v>
      </c>
      <c r="H93" s="85">
        <v>0</v>
      </c>
      <c r="I93" s="75"/>
      <c r="J93" s="76"/>
    </row>
    <row r="94" spans="1:10" s="7" customFormat="1" ht="21.9" customHeight="1" x14ac:dyDescent="0.35">
      <c r="A94" s="99"/>
      <c r="B94" s="118" t="s">
        <v>74</v>
      </c>
      <c r="C94" s="119"/>
      <c r="D94" s="119"/>
      <c r="E94" s="26">
        <v>0</v>
      </c>
      <c r="F94" s="77">
        <v>0</v>
      </c>
      <c r="G94" s="31">
        <v>0</v>
      </c>
      <c r="H94" s="85">
        <v>0</v>
      </c>
      <c r="I94" s="75"/>
      <c r="J94" s="76"/>
    </row>
    <row r="95" spans="1:10" s="7" customFormat="1" ht="21.9" customHeight="1" x14ac:dyDescent="0.35">
      <c r="A95" s="99"/>
      <c r="B95" s="149" t="s">
        <v>46</v>
      </c>
      <c r="C95" s="184"/>
      <c r="D95" s="184"/>
      <c r="E95" s="26">
        <v>0</v>
      </c>
      <c r="F95" s="77">
        <v>0</v>
      </c>
      <c r="G95" s="31">
        <v>0</v>
      </c>
      <c r="H95" s="85">
        <v>0</v>
      </c>
      <c r="I95" s="75"/>
      <c r="J95" s="76"/>
    </row>
    <row r="96" spans="1:10" s="7" customFormat="1" ht="21.9" customHeight="1" x14ac:dyDescent="0.35">
      <c r="A96" s="99"/>
      <c r="B96" s="146" t="s">
        <v>78</v>
      </c>
      <c r="C96" s="147"/>
      <c r="D96" s="147"/>
      <c r="E96" s="45">
        <f>SUM(E90:E95)</f>
        <v>0</v>
      </c>
      <c r="F96" s="78">
        <f>SUM(F90:F95)</f>
        <v>0</v>
      </c>
      <c r="G96" s="46">
        <f>SUM(G90:G95)</f>
        <v>0</v>
      </c>
      <c r="H96" s="86">
        <f>SUM(H90:H95)</f>
        <v>0</v>
      </c>
      <c r="I96" s="132" t="str">
        <f>IF(F96=G54,"Budget OK","Fejl. Tilpas budget ift tabel 2.")</f>
        <v>Budget OK</v>
      </c>
      <c r="J96" s="133"/>
    </row>
    <row r="97" spans="1:10" s="7" customFormat="1" ht="21.9" customHeight="1" x14ac:dyDescent="0.4">
      <c r="A97" s="99"/>
      <c r="B97" s="182" t="s">
        <v>24</v>
      </c>
      <c r="C97" s="183"/>
      <c r="D97" s="183"/>
      <c r="E97" s="28"/>
      <c r="F97" s="79"/>
      <c r="G97" s="32"/>
      <c r="H97" s="87"/>
      <c r="I97" s="75"/>
      <c r="J97" s="76"/>
    </row>
    <row r="98" spans="1:10" s="7" customFormat="1" ht="39.75" customHeight="1" x14ac:dyDescent="0.35">
      <c r="A98" s="99"/>
      <c r="B98" s="116" t="s">
        <v>75</v>
      </c>
      <c r="C98" s="123"/>
      <c r="D98" s="124"/>
      <c r="E98" s="26">
        <v>0</v>
      </c>
      <c r="F98" s="77">
        <v>0</v>
      </c>
      <c r="G98" s="31">
        <v>0</v>
      </c>
      <c r="H98" s="85">
        <v>0</v>
      </c>
      <c r="I98" s="75"/>
      <c r="J98" s="76"/>
    </row>
    <row r="99" spans="1:10" s="7" customFormat="1" ht="59.25" customHeight="1" x14ac:dyDescent="0.35">
      <c r="A99" s="99"/>
      <c r="B99" s="116" t="s">
        <v>69</v>
      </c>
      <c r="C99" s="116"/>
      <c r="D99" s="117"/>
      <c r="E99" s="26">
        <v>0</v>
      </c>
      <c r="F99" s="77">
        <v>0</v>
      </c>
      <c r="G99" s="31">
        <v>0</v>
      </c>
      <c r="H99" s="85">
        <v>0</v>
      </c>
      <c r="I99" s="75"/>
      <c r="J99" s="76"/>
    </row>
    <row r="100" spans="1:10" s="7" customFormat="1" ht="33.6" customHeight="1" x14ac:dyDescent="0.35">
      <c r="A100" s="99"/>
      <c r="B100" s="148" t="s">
        <v>70</v>
      </c>
      <c r="C100" s="148"/>
      <c r="D100" s="149"/>
      <c r="E100" s="26">
        <v>0</v>
      </c>
      <c r="F100" s="77">
        <v>0</v>
      </c>
      <c r="G100" s="31">
        <v>0</v>
      </c>
      <c r="H100" s="85">
        <v>0</v>
      </c>
      <c r="I100" s="75"/>
      <c r="J100" s="76"/>
    </row>
    <row r="101" spans="1:10" s="7" customFormat="1" ht="21.9" customHeight="1" x14ac:dyDescent="0.35">
      <c r="A101" s="99"/>
      <c r="B101" s="118" t="s">
        <v>71</v>
      </c>
      <c r="C101" s="119"/>
      <c r="D101" s="119"/>
      <c r="E101" s="26">
        <v>0</v>
      </c>
      <c r="F101" s="77">
        <v>0</v>
      </c>
      <c r="G101" s="31">
        <v>0</v>
      </c>
      <c r="H101" s="85">
        <v>0</v>
      </c>
      <c r="I101" s="75"/>
      <c r="J101" s="76"/>
    </row>
    <row r="102" spans="1:10" s="7" customFormat="1" ht="21.9" customHeight="1" x14ac:dyDescent="0.35">
      <c r="A102" s="99"/>
      <c r="B102" s="118" t="s">
        <v>74</v>
      </c>
      <c r="C102" s="119"/>
      <c r="D102" s="119"/>
      <c r="E102" s="26">
        <v>0</v>
      </c>
      <c r="F102" s="77">
        <v>0</v>
      </c>
      <c r="G102" s="31">
        <v>0</v>
      </c>
      <c r="H102" s="85">
        <v>0</v>
      </c>
      <c r="I102" s="75"/>
      <c r="J102" s="76"/>
    </row>
    <row r="103" spans="1:10" s="7" customFormat="1" ht="21.9" customHeight="1" x14ac:dyDescent="0.35">
      <c r="A103" s="99"/>
      <c r="B103" s="148" t="s">
        <v>46</v>
      </c>
      <c r="C103" s="148"/>
      <c r="D103" s="149"/>
      <c r="E103" s="26">
        <v>0</v>
      </c>
      <c r="F103" s="77">
        <v>0</v>
      </c>
      <c r="G103" s="31">
        <v>0</v>
      </c>
      <c r="H103" s="85">
        <v>0</v>
      </c>
      <c r="I103" s="75"/>
      <c r="J103" s="76"/>
    </row>
    <row r="104" spans="1:10" s="7" customFormat="1" ht="21.9" customHeight="1" x14ac:dyDescent="0.35">
      <c r="A104" s="99"/>
      <c r="B104" s="146" t="s">
        <v>79</v>
      </c>
      <c r="C104" s="147"/>
      <c r="D104" s="147"/>
      <c r="E104" s="45">
        <f>SUM(E98:E103)</f>
        <v>0</v>
      </c>
      <c r="F104" s="78">
        <f>SUM(F98:F103)</f>
        <v>0</v>
      </c>
      <c r="G104" s="46">
        <f>SUM(G98:G103)</f>
        <v>0</v>
      </c>
      <c r="H104" s="86">
        <f>SUM(H98:H103)</f>
        <v>0</v>
      </c>
      <c r="I104" s="132" t="str">
        <f>IF(F104=G62,"Budget OK","Fejl. Tilpas budget ift tabel 2.")</f>
        <v>Budget OK</v>
      </c>
      <c r="J104" s="133"/>
    </row>
    <row r="105" spans="1:10" s="7" customFormat="1" ht="21.9" customHeight="1" x14ac:dyDescent="0.4">
      <c r="A105" s="99"/>
      <c r="B105" s="182" t="s">
        <v>25</v>
      </c>
      <c r="C105" s="183"/>
      <c r="D105" s="183"/>
      <c r="E105" s="28"/>
      <c r="F105" s="79"/>
      <c r="G105" s="32"/>
      <c r="H105" s="87"/>
      <c r="I105" s="75"/>
      <c r="J105" s="76"/>
    </row>
    <row r="106" spans="1:10" s="7" customFormat="1" ht="41.25" customHeight="1" x14ac:dyDescent="0.35">
      <c r="A106" s="99"/>
      <c r="B106" s="116" t="s">
        <v>75</v>
      </c>
      <c r="C106" s="123"/>
      <c r="D106" s="124"/>
      <c r="E106" s="26">
        <v>0</v>
      </c>
      <c r="F106" s="77">
        <v>0</v>
      </c>
      <c r="G106" s="31">
        <v>0</v>
      </c>
      <c r="H106" s="85">
        <v>0</v>
      </c>
      <c r="I106" s="75"/>
      <c r="J106" s="76"/>
    </row>
    <row r="107" spans="1:10" s="7" customFormat="1" ht="59.25" customHeight="1" x14ac:dyDescent="0.35">
      <c r="A107" s="99"/>
      <c r="B107" s="116" t="s">
        <v>69</v>
      </c>
      <c r="C107" s="116"/>
      <c r="D107" s="117"/>
      <c r="E107" s="26">
        <v>0</v>
      </c>
      <c r="F107" s="77">
        <v>0</v>
      </c>
      <c r="G107" s="31">
        <v>0</v>
      </c>
      <c r="H107" s="85">
        <v>0</v>
      </c>
      <c r="I107" s="75"/>
      <c r="J107" s="76"/>
    </row>
    <row r="108" spans="1:10" s="7" customFormat="1" ht="34.200000000000003" customHeight="1" x14ac:dyDescent="0.35">
      <c r="A108" s="99"/>
      <c r="B108" s="148" t="s">
        <v>70</v>
      </c>
      <c r="C108" s="148"/>
      <c r="D108" s="149"/>
      <c r="E108" s="26">
        <v>0</v>
      </c>
      <c r="F108" s="77">
        <v>0</v>
      </c>
      <c r="G108" s="31">
        <v>0</v>
      </c>
      <c r="H108" s="85">
        <v>0</v>
      </c>
      <c r="I108" s="75"/>
      <c r="J108" s="76"/>
    </row>
    <row r="109" spans="1:10" s="7" customFormat="1" ht="21.9" customHeight="1" x14ac:dyDescent="0.35">
      <c r="A109" s="99"/>
      <c r="B109" s="118" t="s">
        <v>71</v>
      </c>
      <c r="C109" s="119"/>
      <c r="D109" s="119"/>
      <c r="E109" s="26">
        <v>0</v>
      </c>
      <c r="F109" s="77">
        <v>0</v>
      </c>
      <c r="G109" s="31">
        <v>0</v>
      </c>
      <c r="H109" s="85">
        <v>0</v>
      </c>
      <c r="I109" s="75"/>
      <c r="J109" s="76"/>
    </row>
    <row r="110" spans="1:10" s="7" customFormat="1" ht="21.9" customHeight="1" x14ac:dyDescent="0.35">
      <c r="A110" s="99"/>
      <c r="B110" s="118" t="s">
        <v>74</v>
      </c>
      <c r="C110" s="119"/>
      <c r="D110" s="119"/>
      <c r="E110" s="26">
        <v>0</v>
      </c>
      <c r="F110" s="77">
        <v>0</v>
      </c>
      <c r="G110" s="31">
        <v>0</v>
      </c>
      <c r="H110" s="85">
        <v>0</v>
      </c>
      <c r="I110" s="75"/>
      <c r="J110" s="76"/>
    </row>
    <row r="111" spans="1:10" s="7" customFormat="1" ht="21.9" customHeight="1" x14ac:dyDescent="0.35">
      <c r="A111" s="99"/>
      <c r="B111" s="118" t="s">
        <v>46</v>
      </c>
      <c r="C111" s="119"/>
      <c r="D111" s="119"/>
      <c r="E111" s="48">
        <v>0</v>
      </c>
      <c r="F111" s="80">
        <v>0</v>
      </c>
      <c r="G111" s="49">
        <v>0</v>
      </c>
      <c r="H111" s="88">
        <v>0</v>
      </c>
      <c r="I111" s="75"/>
      <c r="J111" s="76"/>
    </row>
    <row r="112" spans="1:10" s="7" customFormat="1" ht="21.9" customHeight="1" x14ac:dyDescent="0.35">
      <c r="A112" s="100"/>
      <c r="B112" s="147" t="s">
        <v>80</v>
      </c>
      <c r="C112" s="147"/>
      <c r="D112" s="147"/>
      <c r="E112" s="45">
        <f>SUM(E106:E111)</f>
        <v>0</v>
      </c>
      <c r="F112" s="78">
        <f>SUM(F106:F111)</f>
        <v>0</v>
      </c>
      <c r="G112" s="46">
        <f>SUM(G106:G111)</f>
        <v>0</v>
      </c>
      <c r="H112" s="86">
        <f>SUM(H106:H111)</f>
        <v>0</v>
      </c>
      <c r="I112" s="226" t="str">
        <f>IF(F112=G70,"Budget OK","Fejl. Tilpas budget ift tabel 2.")</f>
        <v>Budget OK</v>
      </c>
      <c r="J112" s="227"/>
    </row>
    <row r="113" spans="1:10" s="7" customFormat="1" ht="58.5" customHeight="1" x14ac:dyDescent="0.4">
      <c r="A113" s="101"/>
      <c r="B113" s="182" t="s">
        <v>67</v>
      </c>
      <c r="C113" s="183"/>
      <c r="D113" s="183"/>
      <c r="E113" s="28"/>
      <c r="F113" s="79"/>
      <c r="G113" s="32"/>
      <c r="H113" s="87"/>
      <c r="I113" s="185" t="s">
        <v>89</v>
      </c>
      <c r="J113" s="186"/>
    </row>
    <row r="114" spans="1:10" s="7" customFormat="1" ht="39" customHeight="1" x14ac:dyDescent="0.35">
      <c r="A114" s="99"/>
      <c r="B114" s="223" t="s">
        <v>75</v>
      </c>
      <c r="C114" s="224"/>
      <c r="D114" s="225"/>
      <c r="E114" s="58">
        <f>E82+E90+E98+E106</f>
        <v>0</v>
      </c>
      <c r="F114" s="81">
        <f>F82+F90+F98+F106</f>
        <v>0</v>
      </c>
      <c r="G114" s="58">
        <f>G82+G90+G98+G106</f>
        <v>0</v>
      </c>
      <c r="H114" s="89">
        <f>H82+H90+H98+H106</f>
        <v>0</v>
      </c>
      <c r="I114" s="105" t="str">
        <f>IF((F114-H114)&gt;50000,"Ved regnskab, angiv afvigelsesforklaring",IF((F114-H114)&lt;-50000,"Ved regnskab, angiv afvigelsesforklaring","Nej"))</f>
        <v>Nej</v>
      </c>
      <c r="J114" s="105"/>
    </row>
    <row r="115" spans="1:10" s="7" customFormat="1" ht="59.25" customHeight="1" x14ac:dyDescent="0.35">
      <c r="A115" s="99"/>
      <c r="B115" s="116" t="s">
        <v>69</v>
      </c>
      <c r="C115" s="116"/>
      <c r="D115" s="117"/>
      <c r="E115" s="50">
        <f>E83+E91+E99+E107</f>
        <v>0</v>
      </c>
      <c r="F115" s="82">
        <f t="shared" ref="F115" si="7">F83+F91+F99+F107</f>
        <v>0</v>
      </c>
      <c r="G115" s="50">
        <f t="shared" ref="G115:H115" si="8">G83+G91+G99+G107</f>
        <v>0</v>
      </c>
      <c r="H115" s="90">
        <f t="shared" si="8"/>
        <v>0</v>
      </c>
      <c r="I115" s="105" t="str">
        <f>IF((F115-H115)&gt;50000,"Ved regnskab, angiv afvigelsesforklaring",IF((F115-H115)&lt;-50000,"Ved regnskab, angiv afvigelsesforklaring","Nej"))</f>
        <v>Nej</v>
      </c>
      <c r="J115" s="105"/>
    </row>
    <row r="116" spans="1:10" s="7" customFormat="1" ht="43.8" customHeight="1" x14ac:dyDescent="0.35">
      <c r="A116" s="99"/>
      <c r="B116" s="148" t="s">
        <v>70</v>
      </c>
      <c r="C116" s="148"/>
      <c r="D116" s="149"/>
      <c r="E116" s="50">
        <f t="shared" ref="E116:H118" si="9">E84+E92+E100+E108</f>
        <v>0</v>
      </c>
      <c r="F116" s="82">
        <f t="shared" si="9"/>
        <v>0</v>
      </c>
      <c r="G116" s="50">
        <f t="shared" si="9"/>
        <v>0</v>
      </c>
      <c r="H116" s="90">
        <f t="shared" si="9"/>
        <v>0</v>
      </c>
      <c r="I116" s="105" t="str">
        <f>IF((F116-H116)&gt;50000,"Ved regnskab, angiv afvigelsesforklaring",IF((F116-H116)&lt;-50000,"Ved regnskab, angiv afvigelsesforklaring","Nej"))</f>
        <v>Nej</v>
      </c>
      <c r="J116" s="105"/>
    </row>
    <row r="117" spans="1:10" s="7" customFormat="1" ht="43.8" customHeight="1" x14ac:dyDescent="0.35">
      <c r="A117" s="99"/>
      <c r="B117" s="118" t="s">
        <v>71</v>
      </c>
      <c r="C117" s="119"/>
      <c r="D117" s="119"/>
      <c r="E117" s="50">
        <f t="shared" si="9"/>
        <v>0</v>
      </c>
      <c r="F117" s="82">
        <f t="shared" si="9"/>
        <v>0</v>
      </c>
      <c r="G117" s="50">
        <f t="shared" si="9"/>
        <v>0</v>
      </c>
      <c r="H117" s="90">
        <f t="shared" si="9"/>
        <v>0</v>
      </c>
      <c r="I117" s="105" t="str">
        <f>IF((F117-H117)&gt;50000,"Ved regnskab, angiv afvigelsesforklaring",IF((F117-H117)&lt;-50000,"Ved regnskab, angiv afvigelsesforklaring","Nej"))</f>
        <v>Nej</v>
      </c>
      <c r="J117" s="105"/>
    </row>
    <row r="118" spans="1:10" s="7" customFormat="1" ht="43.8" customHeight="1" x14ac:dyDescent="0.35">
      <c r="A118" s="99"/>
      <c r="B118" s="118" t="s">
        <v>74</v>
      </c>
      <c r="C118" s="119"/>
      <c r="D118" s="119"/>
      <c r="E118" s="50">
        <f t="shared" si="9"/>
        <v>0</v>
      </c>
      <c r="F118" s="82">
        <f t="shared" si="9"/>
        <v>0</v>
      </c>
      <c r="G118" s="50">
        <f t="shared" si="9"/>
        <v>0</v>
      </c>
      <c r="H118" s="90">
        <f t="shared" si="9"/>
        <v>0</v>
      </c>
      <c r="I118" s="105" t="str">
        <f>IF((F118-H118)&gt;50000,"Ved regnskab, angiv afvigelsesforklaring",IF((F118-H118)&lt;-50000,"Ved regnskab, angiv afvigelsesforklaring","Nej"))</f>
        <v>Nej</v>
      </c>
      <c r="J118" s="105"/>
    </row>
    <row r="119" spans="1:10" s="7" customFormat="1" ht="68.25" customHeight="1" x14ac:dyDescent="0.35">
      <c r="A119" s="99"/>
      <c r="B119" s="118" t="s">
        <v>46</v>
      </c>
      <c r="C119" s="119"/>
      <c r="D119" s="119"/>
      <c r="E119" s="50">
        <f>E87+E95+E103+E111</f>
        <v>0</v>
      </c>
      <c r="F119" s="82">
        <f>F87+F95+F103+F111</f>
        <v>0</v>
      </c>
      <c r="G119" s="50">
        <f>G87+G95+G103+G111</f>
        <v>0</v>
      </c>
      <c r="H119" s="90">
        <f>H87+H95+H103+H111</f>
        <v>0</v>
      </c>
      <c r="I119" s="105" t="s">
        <v>88</v>
      </c>
      <c r="J119" s="105"/>
    </row>
    <row r="120" spans="1:10" s="7" customFormat="1" ht="21.9" customHeight="1" x14ac:dyDescent="0.35">
      <c r="A120" s="99"/>
      <c r="B120" s="108" t="s">
        <v>92</v>
      </c>
      <c r="C120" s="108"/>
      <c r="D120" s="109"/>
      <c r="E120" s="57">
        <f>SUM(E115:E119)</f>
        <v>0</v>
      </c>
      <c r="F120" s="83">
        <f>SUM(F115:F119)</f>
        <v>0</v>
      </c>
      <c r="G120" s="57">
        <f>SUM(G115:G119)</f>
        <v>0</v>
      </c>
      <c r="H120" s="83">
        <f>SUM(H115:H119)</f>
        <v>0</v>
      </c>
      <c r="I120" s="162"/>
      <c r="J120" s="163"/>
    </row>
    <row r="121" spans="1:10" s="7" customFormat="1" ht="21.9" customHeight="1" x14ac:dyDescent="0.35">
      <c r="A121" s="99"/>
      <c r="B121" s="180" t="s">
        <v>47</v>
      </c>
      <c r="C121" s="181"/>
      <c r="D121" s="181"/>
      <c r="E121" s="68">
        <f>E114+E120</f>
        <v>0</v>
      </c>
      <c r="F121" s="84">
        <f>F114+F120</f>
        <v>0</v>
      </c>
      <c r="G121" s="68">
        <f>G114+G120</f>
        <v>0</v>
      </c>
      <c r="H121" s="84">
        <f>H114+H120</f>
        <v>0</v>
      </c>
      <c r="I121" s="164"/>
      <c r="J121" s="164"/>
    </row>
    <row r="122" spans="1:10" s="7" customFormat="1" ht="43.8" customHeight="1" x14ac:dyDescent="0.35">
      <c r="A122" s="100"/>
      <c r="B122" s="107" t="s">
        <v>100</v>
      </c>
      <c r="C122" s="107"/>
      <c r="D122" s="71" t="str">
        <f>IF(F122=0,"Budget OK","Tilpas budgettet")</f>
        <v>Budget OK</v>
      </c>
      <c r="E122" s="72" t="str">
        <f>IF(H122=0,"Regnskab OK","Tilpas regnskabet")</f>
        <v>Regnskab OK</v>
      </c>
      <c r="F122" s="69">
        <f>(G74-G72)-F121</f>
        <v>0</v>
      </c>
      <c r="G122" s="70"/>
      <c r="H122" s="69">
        <f>(J74-J72)-H121</f>
        <v>0</v>
      </c>
      <c r="I122" s="66"/>
      <c r="J122" s="67"/>
    </row>
    <row r="123" spans="1:10" s="7" customFormat="1" ht="38.25" customHeight="1" x14ac:dyDescent="0.3">
      <c r="A123" s="143" t="s">
        <v>76</v>
      </c>
      <c r="B123" s="144"/>
      <c r="C123" s="144"/>
      <c r="D123" s="144"/>
      <c r="E123" s="144"/>
      <c r="F123" s="144"/>
      <c r="G123" s="144"/>
      <c r="H123" s="144"/>
      <c r="I123" s="144"/>
      <c r="J123" s="145"/>
    </row>
    <row r="124" spans="1:10" s="2" customFormat="1" ht="17.399999999999999" customHeight="1" x14ac:dyDescent="0.3">
      <c r="A124" s="251" t="s">
        <v>14</v>
      </c>
      <c r="B124" s="252"/>
      <c r="C124" s="252"/>
      <c r="D124" s="252"/>
      <c r="E124" s="252"/>
      <c r="F124" s="252"/>
      <c r="G124" s="252"/>
      <c r="H124" s="252"/>
      <c r="I124" s="252"/>
      <c r="J124" s="253"/>
    </row>
    <row r="125" spans="1:10" x14ac:dyDescent="0.35">
      <c r="A125" s="254"/>
      <c r="B125" s="255"/>
      <c r="C125" s="255"/>
      <c r="D125" s="255"/>
      <c r="E125" s="255"/>
      <c r="F125" s="255"/>
      <c r="G125" s="255"/>
      <c r="H125" s="255"/>
      <c r="I125" s="255"/>
      <c r="J125" s="256"/>
    </row>
    <row r="126" spans="1:10" ht="21.6" customHeight="1" x14ac:dyDescent="0.35">
      <c r="A126" s="254"/>
      <c r="B126" s="255"/>
      <c r="C126" s="255"/>
      <c r="D126" s="255"/>
      <c r="E126" s="255"/>
      <c r="F126" s="255"/>
      <c r="G126" s="255"/>
      <c r="H126" s="255"/>
      <c r="I126" s="255"/>
      <c r="J126" s="256"/>
    </row>
    <row r="127" spans="1:10" ht="21.9" customHeight="1" x14ac:dyDescent="0.35">
      <c r="A127" s="254"/>
      <c r="B127" s="255"/>
      <c r="C127" s="255"/>
      <c r="D127" s="255"/>
      <c r="E127" s="255"/>
      <c r="F127" s="255"/>
      <c r="G127" s="255"/>
      <c r="H127" s="255"/>
      <c r="I127" s="255"/>
      <c r="J127" s="256"/>
    </row>
    <row r="128" spans="1:10" ht="14.25" customHeight="1" x14ac:dyDescent="0.35">
      <c r="A128" s="254"/>
      <c r="B128" s="255"/>
      <c r="C128" s="255"/>
      <c r="D128" s="255"/>
      <c r="E128" s="255"/>
      <c r="F128" s="255"/>
      <c r="G128" s="255"/>
      <c r="H128" s="255"/>
      <c r="I128" s="255"/>
      <c r="J128" s="256"/>
    </row>
    <row r="129" spans="1:10" ht="18.75" customHeight="1" x14ac:dyDescent="0.35">
      <c r="A129" s="254"/>
      <c r="B129" s="255"/>
      <c r="C129" s="255"/>
      <c r="D129" s="255"/>
      <c r="E129" s="255"/>
      <c r="F129" s="255"/>
      <c r="G129" s="255"/>
      <c r="H129" s="255"/>
      <c r="I129" s="255"/>
      <c r="J129" s="256"/>
    </row>
    <row r="130" spans="1:10" ht="15" customHeight="1" x14ac:dyDescent="0.35">
      <c r="A130" s="254"/>
      <c r="B130" s="255"/>
      <c r="C130" s="255"/>
      <c r="D130" s="255"/>
      <c r="E130" s="255"/>
      <c r="F130" s="255"/>
      <c r="G130" s="255"/>
      <c r="H130" s="255"/>
      <c r="I130" s="255"/>
      <c r="J130" s="256"/>
    </row>
    <row r="131" spans="1:10" ht="15" customHeight="1" x14ac:dyDescent="0.35">
      <c r="A131" s="254"/>
      <c r="B131" s="255"/>
      <c r="C131" s="255"/>
      <c r="D131" s="255"/>
      <c r="E131" s="255"/>
      <c r="F131" s="255"/>
      <c r="G131" s="255"/>
      <c r="H131" s="255"/>
      <c r="I131" s="255"/>
      <c r="J131" s="256"/>
    </row>
    <row r="132" spans="1:10" ht="12" customHeight="1" x14ac:dyDescent="0.35">
      <c r="A132" s="257"/>
      <c r="B132" s="258"/>
      <c r="C132" s="258"/>
      <c r="D132" s="258"/>
      <c r="E132" s="258"/>
      <c r="F132" s="258"/>
      <c r="G132" s="258"/>
      <c r="H132" s="258"/>
      <c r="I132" s="258"/>
      <c r="J132" s="259"/>
    </row>
    <row r="133" spans="1:10" ht="19.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s="25" customFormat="1" x14ac:dyDescent="0.35">
      <c r="A134" s="150" t="s">
        <v>54</v>
      </c>
      <c r="B134" s="151"/>
      <c r="C134" s="151"/>
      <c r="D134" s="151"/>
      <c r="E134" s="151"/>
      <c r="F134" s="151"/>
      <c r="G134" s="151"/>
      <c r="H134" s="151"/>
      <c r="I134" s="151"/>
      <c r="J134" s="152"/>
    </row>
    <row r="135" spans="1:10" s="25" customFormat="1" ht="21.75" customHeight="1" x14ac:dyDescent="0.35">
      <c r="A135" s="153"/>
      <c r="B135" s="154"/>
      <c r="C135" s="154"/>
      <c r="D135" s="154"/>
      <c r="E135" s="154"/>
      <c r="F135" s="154"/>
      <c r="G135" s="154"/>
      <c r="H135" s="154"/>
      <c r="I135" s="154"/>
      <c r="J135" s="155"/>
    </row>
    <row r="136" spans="1:10" s="25" customFormat="1" ht="22.5" customHeight="1" x14ac:dyDescent="0.35">
      <c r="A136" s="153"/>
      <c r="B136" s="154"/>
      <c r="C136" s="154"/>
      <c r="D136" s="154"/>
      <c r="E136" s="154"/>
      <c r="F136" s="154"/>
      <c r="G136" s="154"/>
      <c r="H136" s="154"/>
      <c r="I136" s="154"/>
      <c r="J136" s="155"/>
    </row>
    <row r="137" spans="1:10" ht="21.9" customHeight="1" x14ac:dyDescent="0.35">
      <c r="A137" s="153"/>
      <c r="B137" s="154"/>
      <c r="C137" s="154"/>
      <c r="D137" s="154"/>
      <c r="E137" s="154"/>
      <c r="F137" s="154"/>
      <c r="G137" s="154"/>
      <c r="H137" s="154"/>
      <c r="I137" s="154"/>
      <c r="J137" s="155"/>
    </row>
    <row r="138" spans="1:10" ht="16.5" customHeight="1" x14ac:dyDescent="0.35">
      <c r="A138" s="153"/>
      <c r="B138" s="154"/>
      <c r="C138" s="154"/>
      <c r="D138" s="154"/>
      <c r="E138" s="154"/>
      <c r="F138" s="154"/>
      <c r="G138" s="154"/>
      <c r="H138" s="154"/>
      <c r="I138" s="154"/>
      <c r="J138" s="155"/>
    </row>
    <row r="139" spans="1:10" ht="21.9" customHeight="1" x14ac:dyDescent="0.35">
      <c r="A139" s="153"/>
      <c r="B139" s="154"/>
      <c r="C139" s="154"/>
      <c r="D139" s="154"/>
      <c r="E139" s="154"/>
      <c r="F139" s="154"/>
      <c r="G139" s="154"/>
      <c r="H139" s="154"/>
      <c r="I139" s="154"/>
      <c r="J139" s="155"/>
    </row>
    <row r="140" spans="1:10" ht="12" customHeight="1" x14ac:dyDescent="0.35">
      <c r="A140" s="156"/>
      <c r="B140" s="157"/>
      <c r="C140" s="157"/>
      <c r="D140" s="157"/>
      <c r="E140" s="157"/>
      <c r="F140" s="157"/>
      <c r="G140" s="157"/>
      <c r="H140" s="157"/>
      <c r="I140" s="157"/>
      <c r="J140" s="158"/>
    </row>
    <row r="141" spans="1:10" s="8" customFormat="1" ht="21.9" customHeight="1" x14ac:dyDescent="0.35">
      <c r="A141" s="177" t="s">
        <v>87</v>
      </c>
      <c r="B141" s="178"/>
      <c r="C141" s="178"/>
      <c r="D141" s="178"/>
      <c r="E141" s="178"/>
      <c r="F141" s="178"/>
      <c r="G141" s="178"/>
      <c r="H141" s="178"/>
      <c r="I141" s="178"/>
      <c r="J141" s="179"/>
    </row>
    <row r="142" spans="1:10" s="8" customFormat="1" ht="132.75" customHeight="1" x14ac:dyDescent="0.35">
      <c r="A142" s="176" t="s">
        <v>110</v>
      </c>
      <c r="B142" s="176"/>
      <c r="C142" s="176"/>
      <c r="D142" s="176"/>
      <c r="E142" s="176"/>
      <c r="F142" s="176"/>
      <c r="G142" s="176"/>
      <c r="H142" s="176"/>
      <c r="I142" s="176"/>
      <c r="J142" s="176"/>
    </row>
    <row r="143" spans="1:10" ht="21.9" customHeight="1" x14ac:dyDescent="0.35">
      <c r="A143" s="169" t="s">
        <v>49</v>
      </c>
      <c r="B143" s="170"/>
      <c r="C143" s="171" t="s">
        <v>27</v>
      </c>
      <c r="D143" s="172"/>
      <c r="E143" s="173" t="s">
        <v>28</v>
      </c>
      <c r="F143" s="174"/>
      <c r="G143" s="174"/>
      <c r="H143" s="174"/>
      <c r="I143" s="174"/>
      <c r="J143" s="175"/>
    </row>
    <row r="144" spans="1:10" s="25" customFormat="1" ht="21.9" customHeight="1" x14ac:dyDescent="0.35">
      <c r="A144" s="167"/>
      <c r="B144" s="168"/>
      <c r="C144" s="165"/>
      <c r="D144" s="166"/>
      <c r="E144" s="140"/>
      <c r="F144" s="141"/>
      <c r="G144" s="141"/>
      <c r="H144" s="141"/>
      <c r="I144" s="141"/>
      <c r="J144" s="142"/>
    </row>
    <row r="145" spans="1:10" s="25" customFormat="1" ht="21.9" customHeight="1" x14ac:dyDescent="0.35">
      <c r="A145" s="167"/>
      <c r="B145" s="168"/>
      <c r="C145" s="165"/>
      <c r="D145" s="166"/>
      <c r="E145" s="140"/>
      <c r="F145" s="141"/>
      <c r="G145" s="141"/>
      <c r="H145" s="141"/>
      <c r="I145" s="141"/>
      <c r="J145" s="142"/>
    </row>
    <row r="146" spans="1:10" s="25" customFormat="1" ht="21.9" customHeight="1" x14ac:dyDescent="0.35">
      <c r="A146" s="167"/>
      <c r="B146" s="168"/>
      <c r="C146" s="165"/>
      <c r="D146" s="166"/>
      <c r="E146" s="140"/>
      <c r="F146" s="141"/>
      <c r="G146" s="141"/>
      <c r="H146" s="141"/>
      <c r="I146" s="141"/>
      <c r="J146" s="142"/>
    </row>
    <row r="147" spans="1:10" s="25" customFormat="1" ht="21.9" customHeight="1" x14ac:dyDescent="0.35">
      <c r="A147" s="167"/>
      <c r="B147" s="168"/>
      <c r="C147" s="165"/>
      <c r="D147" s="166"/>
      <c r="E147" s="140"/>
      <c r="F147" s="141"/>
      <c r="G147" s="141"/>
      <c r="H147" s="141"/>
      <c r="I147" s="141"/>
      <c r="J147" s="142"/>
    </row>
    <row r="148" spans="1:10" s="25" customFormat="1" ht="21.9" customHeight="1" x14ac:dyDescent="0.35">
      <c r="A148" s="167"/>
      <c r="B148" s="168"/>
      <c r="C148" s="165"/>
      <c r="D148" s="166"/>
      <c r="E148" s="140"/>
      <c r="F148" s="141"/>
      <c r="G148" s="141"/>
      <c r="H148" s="141"/>
      <c r="I148" s="141"/>
      <c r="J148" s="142"/>
    </row>
    <row r="149" spans="1:10" s="25" customFormat="1" ht="21.9" customHeight="1" x14ac:dyDescent="0.35">
      <c r="A149" s="167"/>
      <c r="B149" s="168"/>
      <c r="C149" s="165"/>
      <c r="D149" s="166"/>
      <c r="E149" s="140"/>
      <c r="F149" s="141"/>
      <c r="G149" s="141"/>
      <c r="H149" s="141"/>
      <c r="I149" s="141"/>
      <c r="J149" s="142"/>
    </row>
    <row r="150" spans="1:10" s="25" customFormat="1" ht="21.9" customHeight="1" x14ac:dyDescent="0.35">
      <c r="A150" s="236"/>
      <c r="B150" s="236"/>
      <c r="C150" s="236"/>
      <c r="D150" s="236"/>
      <c r="E150" s="236"/>
      <c r="F150" s="236"/>
      <c r="G150" s="236"/>
      <c r="H150" s="236"/>
      <c r="I150" s="236"/>
      <c r="J150" s="236"/>
    </row>
    <row r="151" spans="1:10" s="25" customFormat="1" ht="21.9" customHeight="1" x14ac:dyDescent="0.35">
      <c r="A151" s="177" t="s">
        <v>55</v>
      </c>
      <c r="B151" s="178"/>
      <c r="C151" s="178"/>
      <c r="D151" s="178"/>
      <c r="E151" s="178"/>
      <c r="F151" s="178"/>
      <c r="G151" s="178"/>
      <c r="H151" s="178"/>
      <c r="I151" s="178"/>
      <c r="J151" s="179"/>
    </row>
    <row r="152" spans="1:10" ht="21.75" customHeight="1" x14ac:dyDescent="0.35">
      <c r="A152" s="235" t="s">
        <v>16</v>
      </c>
      <c r="B152" s="235"/>
      <c r="C152" s="235"/>
      <c r="D152" s="235"/>
      <c r="E152" s="235"/>
      <c r="F152" s="235"/>
      <c r="G152" s="235"/>
      <c r="H152" s="235"/>
      <c r="I152" s="235"/>
      <c r="J152" s="235"/>
    </row>
    <row r="153" spans="1:10" x14ac:dyDescent="0.35">
      <c r="A153" s="102" t="s">
        <v>109</v>
      </c>
      <c r="B153" s="106" t="s">
        <v>102</v>
      </c>
      <c r="C153" s="106"/>
      <c r="D153" s="106"/>
      <c r="E153" s="106"/>
      <c r="F153" s="106"/>
      <c r="G153" s="106"/>
      <c r="H153" s="106"/>
      <c r="I153" s="102"/>
      <c r="J153" s="102"/>
    </row>
    <row r="154" spans="1:10" s="7" customFormat="1" x14ac:dyDescent="0.3">
      <c r="A154" s="102" t="s">
        <v>109</v>
      </c>
      <c r="B154" s="106" t="s">
        <v>103</v>
      </c>
      <c r="C154" s="106"/>
      <c r="D154" s="106"/>
      <c r="E154" s="106"/>
      <c r="F154" s="106"/>
      <c r="G154" s="106"/>
      <c r="H154" s="106"/>
      <c r="I154" s="102"/>
      <c r="J154" s="102"/>
    </row>
    <row r="155" spans="1:10" s="9" customFormat="1" x14ac:dyDescent="0.35">
      <c r="A155" s="102" t="s">
        <v>109</v>
      </c>
      <c r="B155" s="106" t="s">
        <v>104</v>
      </c>
      <c r="C155" s="106"/>
      <c r="D155" s="106"/>
      <c r="E155" s="106"/>
      <c r="F155" s="106"/>
      <c r="G155" s="106"/>
      <c r="H155" s="106"/>
      <c r="I155" s="102"/>
      <c r="J155" s="102"/>
    </row>
    <row r="156" spans="1:10" s="7" customFormat="1" x14ac:dyDescent="0.3">
      <c r="A156" s="102" t="s">
        <v>109</v>
      </c>
      <c r="B156" s="106" t="s">
        <v>105</v>
      </c>
      <c r="C156" s="106"/>
      <c r="D156" s="106"/>
      <c r="E156" s="106"/>
      <c r="F156" s="106"/>
      <c r="G156" s="106"/>
      <c r="H156" s="106"/>
      <c r="I156" s="102"/>
      <c r="J156" s="102"/>
    </row>
    <row r="157" spans="1:10" s="7" customFormat="1" ht="18" customHeight="1" x14ac:dyDescent="0.3">
      <c r="A157" s="103" t="s">
        <v>109</v>
      </c>
      <c r="B157" s="104" t="s">
        <v>106</v>
      </c>
      <c r="C157" s="104"/>
      <c r="D157" s="104"/>
      <c r="E157" s="104"/>
      <c r="F157" s="104"/>
      <c r="G157" s="104"/>
      <c r="H157" s="104"/>
      <c r="I157" s="103"/>
      <c r="J157" s="103"/>
    </row>
    <row r="158" spans="1:10" s="7" customFormat="1" ht="18" customHeight="1" x14ac:dyDescent="0.3">
      <c r="A158" s="103" t="s">
        <v>109</v>
      </c>
      <c r="B158" s="104" t="s">
        <v>107</v>
      </c>
      <c r="C158" s="104"/>
      <c r="D158" s="104"/>
      <c r="E158" s="104"/>
      <c r="F158" s="104"/>
      <c r="G158" s="104"/>
      <c r="H158" s="104"/>
      <c r="I158" s="103"/>
      <c r="J158" s="103"/>
    </row>
    <row r="159" spans="1:10" s="7" customFormat="1" ht="38.4" customHeight="1" x14ac:dyDescent="0.3">
      <c r="A159" s="103" t="s">
        <v>109</v>
      </c>
      <c r="B159" s="104" t="s">
        <v>108</v>
      </c>
      <c r="C159" s="104"/>
      <c r="D159" s="104"/>
      <c r="E159" s="104"/>
      <c r="F159" s="104"/>
      <c r="G159" s="104"/>
      <c r="H159" s="104"/>
      <c r="I159" s="103"/>
      <c r="J159" s="103"/>
    </row>
    <row r="160" spans="1:10" s="7" customFormat="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2" s="7" customFormat="1" ht="17.399999999999999" x14ac:dyDescent="0.3">
      <c r="A161" s="150" t="s">
        <v>15</v>
      </c>
      <c r="B161" s="151"/>
      <c r="C161" s="151"/>
      <c r="D161" s="151"/>
      <c r="E161" s="151"/>
      <c r="F161" s="151"/>
      <c r="G161" s="151"/>
      <c r="H161" s="151"/>
      <c r="I161" s="151"/>
      <c r="J161" s="152"/>
    </row>
    <row r="162" spans="1:12" s="7" customFormat="1" ht="17.399999999999999" x14ac:dyDescent="0.3">
      <c r="A162" s="153"/>
      <c r="B162" s="154"/>
      <c r="C162" s="154"/>
      <c r="D162" s="154"/>
      <c r="E162" s="154"/>
      <c r="F162" s="154"/>
      <c r="G162" s="154"/>
      <c r="H162" s="154"/>
      <c r="I162" s="154"/>
      <c r="J162" s="155"/>
    </row>
    <row r="163" spans="1:12" s="7" customFormat="1" ht="17.399999999999999" x14ac:dyDescent="0.3">
      <c r="A163" s="153"/>
      <c r="B163" s="154"/>
      <c r="C163" s="154"/>
      <c r="D163" s="154"/>
      <c r="E163" s="154"/>
      <c r="F163" s="154"/>
      <c r="G163" s="154"/>
      <c r="H163" s="154"/>
      <c r="I163" s="154"/>
      <c r="J163" s="155"/>
    </row>
    <row r="164" spans="1:12" s="7" customFormat="1" ht="17.399999999999999" x14ac:dyDescent="0.3">
      <c r="A164" s="156"/>
      <c r="B164" s="157"/>
      <c r="C164" s="157"/>
      <c r="D164" s="157"/>
      <c r="E164" s="157"/>
      <c r="F164" s="157"/>
      <c r="G164" s="157"/>
      <c r="H164" s="157"/>
      <c r="I164" s="157"/>
      <c r="J164" s="158"/>
    </row>
    <row r="165" spans="1:12" s="7" customFormat="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2" s="7" customFormat="1" ht="33.6" customHeight="1" x14ac:dyDescent="0.3">
      <c r="A166" s="159" t="s">
        <v>62</v>
      </c>
      <c r="B166" s="160"/>
      <c r="C166" s="161"/>
      <c r="D166" s="137"/>
      <c r="E166" s="138"/>
      <c r="F166" s="138"/>
      <c r="G166" s="138"/>
      <c r="H166" s="138"/>
      <c r="I166" s="138"/>
      <c r="J166" s="139"/>
      <c r="K166" s="43"/>
      <c r="L166" s="43"/>
    </row>
    <row r="167" spans="1:12" s="7" customFormat="1" x14ac:dyDescent="0.3">
      <c r="A167" s="134" t="s">
        <v>60</v>
      </c>
      <c r="B167" s="135"/>
      <c r="C167" s="136"/>
      <c r="D167" s="137"/>
      <c r="E167" s="138"/>
      <c r="F167" s="138"/>
      <c r="G167" s="138"/>
      <c r="H167" s="138"/>
      <c r="I167" s="138"/>
      <c r="J167" s="139"/>
      <c r="K167" s="43"/>
      <c r="L167" s="43"/>
    </row>
    <row r="168" spans="1:12" s="7" customFormat="1" x14ac:dyDescent="0.35">
      <c r="A168" s="134" t="s">
        <v>42</v>
      </c>
      <c r="B168" s="135"/>
      <c r="C168" s="136"/>
      <c r="D168" s="137"/>
      <c r="E168" s="138"/>
      <c r="F168" s="138"/>
      <c r="G168" s="138"/>
      <c r="H168" s="138"/>
      <c r="I168" s="138"/>
      <c r="J168" s="139"/>
      <c r="K168" s="44"/>
      <c r="L168" s="44"/>
    </row>
    <row r="169" spans="1:12" s="7" customFormat="1" ht="44.4" customHeight="1" x14ac:dyDescent="0.3">
      <c r="A169" s="134" t="s">
        <v>61</v>
      </c>
      <c r="B169" s="135"/>
      <c r="C169" s="136"/>
      <c r="D169" s="137"/>
      <c r="E169" s="138"/>
      <c r="F169" s="138"/>
      <c r="G169" s="138"/>
      <c r="H169" s="138"/>
      <c r="I169" s="138"/>
      <c r="J169" s="139"/>
      <c r="K169" s="43"/>
      <c r="L169" s="43"/>
    </row>
    <row r="170" spans="1:12" s="7" customFormat="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2" s="7" customFormat="1" ht="72.599999999999994" customHeight="1" x14ac:dyDescent="0.3">
      <c r="A171" s="198" t="s">
        <v>63</v>
      </c>
      <c r="B171" s="199"/>
      <c r="C171" s="199"/>
      <c r="D171" s="199"/>
      <c r="E171" s="199"/>
      <c r="F171" s="199"/>
      <c r="G171" s="199"/>
      <c r="H171" s="199"/>
      <c r="I171" s="199"/>
      <c r="J171" s="200"/>
    </row>
    <row r="172" spans="1:12" s="7" customFormat="1" ht="17.399999999999999" x14ac:dyDescent="0.3"/>
    <row r="173" spans="1:12" s="7" customFormat="1" ht="17.399999999999999" x14ac:dyDescent="0.3"/>
    <row r="174" spans="1:12" s="7" customFormat="1" ht="17.399999999999999" x14ac:dyDescent="0.3"/>
    <row r="175" spans="1:12" s="7" customFormat="1" ht="17.399999999999999" x14ac:dyDescent="0.3"/>
    <row r="176" spans="1:12" s="7" customFormat="1" ht="17.399999999999999" x14ac:dyDescent="0.3"/>
    <row r="177" s="7" customFormat="1" ht="17.399999999999999" x14ac:dyDescent="0.3"/>
    <row r="178" s="7" customFormat="1" ht="17.399999999999999" x14ac:dyDescent="0.3"/>
    <row r="179" s="7" customFormat="1" ht="17.399999999999999" x14ac:dyDescent="0.3"/>
    <row r="180" s="7" customFormat="1" ht="17.399999999999999" x14ac:dyDescent="0.3"/>
    <row r="181" s="7" customFormat="1" ht="17.399999999999999" x14ac:dyDescent="0.3"/>
    <row r="182" s="7" customFormat="1" ht="17.399999999999999" x14ac:dyDescent="0.3"/>
    <row r="183" s="7" customFormat="1" ht="17.399999999999999" x14ac:dyDescent="0.3"/>
    <row r="184" s="7" customFormat="1" ht="17.399999999999999" x14ac:dyDescent="0.3"/>
    <row r="185" s="7" customFormat="1" ht="17.399999999999999" x14ac:dyDescent="0.3"/>
    <row r="186" s="7" customFormat="1" ht="17.399999999999999" x14ac:dyDescent="0.3"/>
    <row r="187" s="7" customFormat="1" ht="17.399999999999999" x14ac:dyDescent="0.3"/>
    <row r="188" s="7" customFormat="1" ht="17.399999999999999" x14ac:dyDescent="0.3"/>
    <row r="189" s="7" customFormat="1" ht="17.399999999999999" x14ac:dyDescent="0.3"/>
    <row r="190" s="7" customFormat="1" ht="17.399999999999999" x14ac:dyDescent="0.3"/>
    <row r="191" s="7" customFormat="1" ht="17.399999999999999" x14ac:dyDescent="0.3"/>
    <row r="192" s="7" customFormat="1" ht="17.399999999999999" x14ac:dyDescent="0.3"/>
    <row r="193" spans="1:10" s="7" customFormat="1" ht="17.399999999999999" x14ac:dyDescent="0.3"/>
    <row r="194" spans="1:10" s="7" customFormat="1" ht="17.399999999999999" x14ac:dyDescent="0.3"/>
    <row r="195" spans="1:10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35">
      <c r="A204" s="7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35">
      <c r="A208" s="7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35">
      <c r="A209" s="7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</row>
  </sheetData>
  <mergeCells count="206">
    <mergeCell ref="F17:G17"/>
    <mergeCell ref="F18:G18"/>
    <mergeCell ref="F20:G20"/>
    <mergeCell ref="F21:G21"/>
    <mergeCell ref="F23:G23"/>
    <mergeCell ref="A26:A27"/>
    <mergeCell ref="E26:G26"/>
    <mergeCell ref="B26:D26"/>
    <mergeCell ref="B27:D27"/>
    <mergeCell ref="A20:C20"/>
    <mergeCell ref="A25:F25"/>
    <mergeCell ref="G79:H79"/>
    <mergeCell ref="A152:J152"/>
    <mergeCell ref="A150:J150"/>
    <mergeCell ref="H26:J26"/>
    <mergeCell ref="A22:B23"/>
    <mergeCell ref="C22:C23"/>
    <mergeCell ref="D18:E18"/>
    <mergeCell ref="A124:J132"/>
    <mergeCell ref="B37:D39"/>
    <mergeCell ref="B40:D40"/>
    <mergeCell ref="B41:D41"/>
    <mergeCell ref="H37:J37"/>
    <mergeCell ref="E37:G37"/>
    <mergeCell ref="B68:D68"/>
    <mergeCell ref="B72:D72"/>
    <mergeCell ref="B74:D74"/>
    <mergeCell ref="I104:J104"/>
    <mergeCell ref="I112:J112"/>
    <mergeCell ref="I114:J114"/>
    <mergeCell ref="A1:J1"/>
    <mergeCell ref="A79:A80"/>
    <mergeCell ref="B84:D84"/>
    <mergeCell ref="B85:D85"/>
    <mergeCell ref="B70:D70"/>
    <mergeCell ref="B42:D42"/>
    <mergeCell ref="B43:D43"/>
    <mergeCell ref="B44:D44"/>
    <mergeCell ref="B45:D45"/>
    <mergeCell ref="B54:D54"/>
    <mergeCell ref="B64:D64"/>
    <mergeCell ref="B79:D80"/>
    <mergeCell ref="A5:C5"/>
    <mergeCell ref="B57:D57"/>
    <mergeCell ref="B69:D69"/>
    <mergeCell ref="A7:C7"/>
    <mergeCell ref="B82:D82"/>
    <mergeCell ref="A17:C17"/>
    <mergeCell ref="D17:E17"/>
    <mergeCell ref="A34:J34"/>
    <mergeCell ref="A18:C18"/>
    <mergeCell ref="I115:J115"/>
    <mergeCell ref="I116:J116"/>
    <mergeCell ref="F38:F39"/>
    <mergeCell ref="E38:E39"/>
    <mergeCell ref="B48:D48"/>
    <mergeCell ref="G38:G39"/>
    <mergeCell ref="B66:D66"/>
    <mergeCell ref="A63:D63"/>
    <mergeCell ref="A55:D55"/>
    <mergeCell ref="A47:D47"/>
    <mergeCell ref="B67:D67"/>
    <mergeCell ref="B59:D59"/>
    <mergeCell ref="H47:J47"/>
    <mergeCell ref="H55:J55"/>
    <mergeCell ref="H63:J63"/>
    <mergeCell ref="H71:J71"/>
    <mergeCell ref="H75:J75"/>
    <mergeCell ref="H73:J73"/>
    <mergeCell ref="A78:J78"/>
    <mergeCell ref="B81:D81"/>
    <mergeCell ref="B89:D89"/>
    <mergeCell ref="B97:D97"/>
    <mergeCell ref="B105:D105"/>
    <mergeCell ref="B94:D94"/>
    <mergeCell ref="A3:C3"/>
    <mergeCell ref="A6:C6"/>
    <mergeCell ref="A4:C4"/>
    <mergeCell ref="A9:C9"/>
    <mergeCell ref="D3:J3"/>
    <mergeCell ref="D4:J4"/>
    <mergeCell ref="D5:J5"/>
    <mergeCell ref="D6:J6"/>
    <mergeCell ref="D8:J8"/>
    <mergeCell ref="D9:J9"/>
    <mergeCell ref="A8:C8"/>
    <mergeCell ref="D7:J7"/>
    <mergeCell ref="A21:C21"/>
    <mergeCell ref="D20:E20"/>
    <mergeCell ref="D21:E21"/>
    <mergeCell ref="A19:C19"/>
    <mergeCell ref="D19:E19"/>
    <mergeCell ref="F19:G19"/>
    <mergeCell ref="B65:D65"/>
    <mergeCell ref="E79:F79"/>
    <mergeCell ref="A171:J171"/>
    <mergeCell ref="J38:J39"/>
    <mergeCell ref="B49:D49"/>
    <mergeCell ref="B50:D50"/>
    <mergeCell ref="B51:D51"/>
    <mergeCell ref="B52:D52"/>
    <mergeCell ref="B53:D53"/>
    <mergeCell ref="B56:D56"/>
    <mergeCell ref="A37:A39"/>
    <mergeCell ref="H38:H39"/>
    <mergeCell ref="I38:I39"/>
    <mergeCell ref="A76:J76"/>
    <mergeCell ref="B61:D61"/>
    <mergeCell ref="A151:J151"/>
    <mergeCell ref="A146:B146"/>
    <mergeCell ref="B46:D46"/>
    <mergeCell ref="A161:J164"/>
    <mergeCell ref="A143:B143"/>
    <mergeCell ref="B92:D92"/>
    <mergeCell ref="B93:D93"/>
    <mergeCell ref="B100:D100"/>
    <mergeCell ref="B101:D101"/>
    <mergeCell ref="C143:D143"/>
    <mergeCell ref="E143:J143"/>
    <mergeCell ref="A142:J142"/>
    <mergeCell ref="A141:J141"/>
    <mergeCell ref="C146:D146"/>
    <mergeCell ref="B121:D121"/>
    <mergeCell ref="B113:D113"/>
    <mergeCell ref="B103:D103"/>
    <mergeCell ref="B95:D95"/>
    <mergeCell ref="B96:D96"/>
    <mergeCell ref="B98:D98"/>
    <mergeCell ref="I113:J113"/>
    <mergeCell ref="C147:D147"/>
    <mergeCell ref="C148:D148"/>
    <mergeCell ref="B116:D116"/>
    <mergeCell ref="B117:D117"/>
    <mergeCell ref="B118:D118"/>
    <mergeCell ref="B119:D119"/>
    <mergeCell ref="A169:C169"/>
    <mergeCell ref="D166:J166"/>
    <mergeCell ref="D167:J167"/>
    <mergeCell ref="D168:J168"/>
    <mergeCell ref="D169:J169"/>
    <mergeCell ref="E146:J146"/>
    <mergeCell ref="A123:J123"/>
    <mergeCell ref="B104:D104"/>
    <mergeCell ref="B106:D106"/>
    <mergeCell ref="B108:D108"/>
    <mergeCell ref="A134:J140"/>
    <mergeCell ref="B112:D112"/>
    <mergeCell ref="A166:C166"/>
    <mergeCell ref="A167:C167"/>
    <mergeCell ref="A168:C168"/>
    <mergeCell ref="B109:D109"/>
    <mergeCell ref="I120:J120"/>
    <mergeCell ref="I121:J121"/>
    <mergeCell ref="C144:D144"/>
    <mergeCell ref="A144:B144"/>
    <mergeCell ref="A147:B147"/>
    <mergeCell ref="A148:B148"/>
    <mergeCell ref="E144:J144"/>
    <mergeCell ref="E147:J147"/>
    <mergeCell ref="B28:D28"/>
    <mergeCell ref="B29:D29"/>
    <mergeCell ref="B30:D30"/>
    <mergeCell ref="B31:D31"/>
    <mergeCell ref="B32:D32"/>
    <mergeCell ref="B33:D33"/>
    <mergeCell ref="A36:F36"/>
    <mergeCell ref="I88:J88"/>
    <mergeCell ref="I96:J96"/>
    <mergeCell ref="B87:D87"/>
    <mergeCell ref="B88:D88"/>
    <mergeCell ref="B58:D58"/>
    <mergeCell ref="A71:D71"/>
    <mergeCell ref="A75:D75"/>
    <mergeCell ref="A73:D73"/>
    <mergeCell ref="B83:D83"/>
    <mergeCell ref="B91:D91"/>
    <mergeCell ref="B99:D99"/>
    <mergeCell ref="B107:D107"/>
    <mergeCell ref="B115:D115"/>
    <mergeCell ref="B110:D110"/>
    <mergeCell ref="B60:D60"/>
    <mergeCell ref="B62:D62"/>
    <mergeCell ref="B90:D90"/>
    <mergeCell ref="B86:D86"/>
    <mergeCell ref="B102:D102"/>
    <mergeCell ref="B111:D111"/>
    <mergeCell ref="B114:D114"/>
    <mergeCell ref="B158:H158"/>
    <mergeCell ref="B159:H159"/>
    <mergeCell ref="I117:J117"/>
    <mergeCell ref="I118:J118"/>
    <mergeCell ref="I119:J119"/>
    <mergeCell ref="B153:H153"/>
    <mergeCell ref="B154:H154"/>
    <mergeCell ref="B155:H155"/>
    <mergeCell ref="B156:H156"/>
    <mergeCell ref="B157:H157"/>
    <mergeCell ref="B122:C122"/>
    <mergeCell ref="B120:D120"/>
    <mergeCell ref="E148:J148"/>
    <mergeCell ref="A145:B145"/>
    <mergeCell ref="C145:D145"/>
    <mergeCell ref="E145:J145"/>
    <mergeCell ref="A149:B149"/>
    <mergeCell ref="C149:D149"/>
    <mergeCell ref="E149:J149"/>
  </mergeCells>
  <phoneticPr fontId="1" type="noConversion"/>
  <conditionalFormatting sqref="C22:C23">
    <cfRule type="containsText" dxfId="7" priority="8" operator="containsText" text="Tilpas">
      <formula>NOT(ISERROR(SEARCH("Tilpas",C22)))</formula>
    </cfRule>
  </conditionalFormatting>
  <conditionalFormatting sqref="D122">
    <cfRule type="containsText" dxfId="6" priority="7" operator="containsText" text="Tilpas">
      <formula>NOT(ISERROR(SEARCH("Tilpas",D122)))</formula>
    </cfRule>
  </conditionalFormatting>
  <conditionalFormatting sqref="E122">
    <cfRule type="containsText" dxfId="5" priority="6" operator="containsText" text="Tilpas">
      <formula>NOT(ISERROR(SEARCH("Tilpas",E122)))</formula>
    </cfRule>
  </conditionalFormatting>
  <conditionalFormatting sqref="H89:J95 H88:I88 H97:J103 H96 H105:J111 H104 H113:J149 H112 H151:J151 H160:J1048576 I154:J159 H1:J87">
    <cfRule type="containsText" dxfId="4" priority="5" operator="containsText" text="angiv">
      <formula>NOT(ISERROR(SEARCH("angiv",H1)))</formula>
    </cfRule>
  </conditionalFormatting>
  <conditionalFormatting sqref="I96">
    <cfRule type="containsText" dxfId="3" priority="4" operator="containsText" text="angiv">
      <formula>NOT(ISERROR(SEARCH("angiv",I96)))</formula>
    </cfRule>
  </conditionalFormatting>
  <conditionalFormatting sqref="I104">
    <cfRule type="containsText" dxfId="2" priority="3" operator="containsText" text="angiv">
      <formula>NOT(ISERROR(SEARCH("angiv",I104)))</formula>
    </cfRule>
  </conditionalFormatting>
  <conditionalFormatting sqref="I112">
    <cfRule type="containsText" dxfId="1" priority="2" operator="containsText" text="angiv">
      <formula>NOT(ISERROR(SEARCH("angiv",I112)))</formula>
    </cfRule>
  </conditionalFormatting>
  <conditionalFormatting sqref="I151:J151 I154:J1048576 I1:J149">
    <cfRule type="containsText" dxfId="0" priority="1" operator="containsText" text="Fejl">
      <formula>NOT(ISERROR(SEARCH("Fejl",I1)))</formula>
    </cfRule>
  </conditionalFormatting>
  <pageMargins left="0.19685039370078741" right="0.19685039370078741" top="0.39370078740157483" bottom="0.39370078740157483" header="0" footer="0"/>
  <pageSetup paperSize="9" scale="56" fitToHeight="0" orientation="portrait" r:id="rId1"/>
  <headerFooter alignWithMargins="0">
    <oddFooter>Side &amp;P af &amp;N</oddFooter>
  </headerFooter>
  <rowBreaks count="3" manualBreakCount="3">
    <brk id="63" max="9" man="1"/>
    <brk id="112" max="9" man="1"/>
    <brk id="1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rammebevilling under UUL 2022-24</dc:title>
  <dc:creator>Børne- og Undervisningsministeriet</dc:creator>
  <cp:lastModifiedBy>STUK</cp:lastModifiedBy>
  <cp:lastPrinted>2024-07-04T08:39:19Z</cp:lastPrinted>
  <dcterms:created xsi:type="dcterms:W3CDTF">2012-09-20T20:13:57Z</dcterms:created>
  <dcterms:modified xsi:type="dcterms:W3CDTF">2024-07-06T09:13:44Z</dcterms:modified>
</cp:coreProperties>
</file>