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ilgængelige dokumenter\"/>
    </mc:Choice>
  </mc:AlternateContent>
  <bookViews>
    <workbookView xWindow="0" yWindow="0" windowWidth="28800" windowHeight="11700" tabRatio="709"/>
  </bookViews>
  <sheets>
    <sheet name="Indhold" sheetId="90" r:id="rId1"/>
    <sheet name="Kontaktpersoner" sheetId="84" r:id="rId2"/>
    <sheet name="22.01. Frie grundskoler" sheetId="3" r:id="rId3"/>
    <sheet name="22.11.  Efterskoler" sheetId="4" r:id="rId4"/>
    <sheet name="22.22. Bidrag til frie gr+efter" sheetId="5" r:id="rId5"/>
    <sheet name="22.31. Frie fagskoler" sheetId="128" r:id="rId6"/>
    <sheet name="31.01. Erhvervsudd." sheetId="73" r:id="rId7"/>
    <sheet name="31.02 EUX" sheetId="113" r:id="rId8"/>
    <sheet name="31.11. 31.13 AUB" sheetId="7" r:id="rId9"/>
    <sheet name="31.12. Skolepraktik" sheetId="85" r:id="rId10"/>
    <sheet name="32.01. Fodterapeutudd." sheetId="51" r:id="rId11"/>
    <sheet name="34.01. Adgangsgivende kurser" sheetId="53" r:id="rId12"/>
    <sheet name="35.01. Lokomotivførerudd." sheetId="54" r:id="rId13"/>
    <sheet name="36.01. Fiskeriudd." sheetId="78" r:id="rId14"/>
    <sheet name="38.21. Skolehjem +landbr kostaf" sheetId="13" r:id="rId15"/>
    <sheet name="41.01. Erhvervsgymn. udd." sheetId="55" r:id="rId16"/>
    <sheet name="42.02. Almengymnasiale udd." sheetId="64" r:id="rId17"/>
    <sheet name="42.11. Gymnasiale suppl.kurser" sheetId="17" r:id="rId18"/>
    <sheet name="43.01. Private gymnasier HF" sheetId="76" r:id="rId19"/>
    <sheet name="43.02. Øvrige tilskud" sheetId="79" r:id="rId20"/>
    <sheet name="48.21 Kostgymnasier" sheetId="118" r:id="rId21"/>
    <sheet name="51.11-51.13. Produktionsskoler" sheetId="127" r:id="rId22"/>
    <sheet name="52.01 EGU kommunal refusion" sheetId="94" r:id="rId23"/>
    <sheet name="53.01 Kombineret Ungdomsuddanne" sheetId="117" r:id="rId24"/>
    <sheet name="55.01 Forberedende Grunduddan." sheetId="120" r:id="rId25"/>
    <sheet name="72.01AMU indenf.FKB" sheetId="125" r:id="rId26"/>
    <sheet name=" 72.03 ÅU udenf.FBK" sheetId="126" r:id="rId27"/>
    <sheet name="72.41. TAMU" sheetId="27" r:id="rId28"/>
    <sheet name="74.02. Almen voksenudd." sheetId="68" r:id="rId29"/>
    <sheet name="74.02 Almen voksenud. (detal)" sheetId="122" r:id="rId30"/>
    <sheet name="75.01. Hhx- og htx-enkeltfag" sheetId="71" r:id="rId31"/>
    <sheet name="75.02. Adgangskurser" sheetId="108" r:id="rId32"/>
    <sheet name="75.05. Adgangskurser" sheetId="129" r:id="rId33"/>
    <sheet name="76.11. Pædagogikum" sheetId="80" r:id="rId34"/>
    <sheet name="83.01. Introkurser og brobygn." sheetId="75" r:id="rId35"/>
    <sheet name="Ark1" sheetId="32" state="hidden" r:id="rId36"/>
    <sheet name="Ark2" sheetId="33" state="hidden" r:id="rId37"/>
    <sheet name="l" sheetId="34" state="hidden" r:id="rId38"/>
    <sheet name="Ark3" sheetId="112" r:id="rId39"/>
    <sheet name="Ark4" sheetId="116" r:id="rId40"/>
  </sheets>
  <definedNames>
    <definedName name="_xlnm._FilterDatabase" localSheetId="26" hidden="1">' 72.03 ÅU udenf.FBK'!$A$13:$N$70</definedName>
    <definedName name="_xlnm._FilterDatabase" localSheetId="2" hidden="1">'22.01. Frie grundskoler'!#REF!</definedName>
    <definedName name="_xlnm._FilterDatabase" localSheetId="6" hidden="1">'31.01. Erhvervsudd.'!$A$6:$L$155</definedName>
    <definedName name="_xlnm._FilterDatabase" localSheetId="9" hidden="1">'31.12. Skolepraktik'!$C$1:$C$531</definedName>
    <definedName name="_xlnm._FilterDatabase" localSheetId="25" hidden="1">'72.01AMU indenf.FKB'!$A$13:$X$4166</definedName>
    <definedName name="_xlnm._FilterDatabase" localSheetId="29" hidden="1">'74.02 Almen voksenud. (detal)'!$A$5:$Q$5</definedName>
    <definedName name="_xlnm.Print_Titles" localSheetId="10">'32.01. Fodterapeutudd.'!#REF!</definedName>
    <definedName name="_xlnm.Print_Titles" localSheetId="11">'34.01. Adgangsgivende kurser'!#REF!</definedName>
    <definedName name="_xlnm.Print_Titles" localSheetId="12">'35.01. Lokomotivførerudd.'!#REF!</definedName>
  </definedNames>
  <calcPr calcId="162913"/>
</workbook>
</file>

<file path=xl/calcChain.xml><?xml version="1.0" encoding="utf-8"?>
<calcChain xmlns="http://schemas.openxmlformats.org/spreadsheetml/2006/main">
  <c r="G48" i="68" l="1"/>
  <c r="G42" i="68"/>
  <c r="G41" i="68"/>
  <c r="G36" i="68"/>
  <c r="G35" i="68"/>
  <c r="G34" i="68"/>
  <c r="G33" i="68"/>
  <c r="G32" i="68"/>
  <c r="G31" i="68"/>
  <c r="J26" i="68"/>
  <c r="J25" i="68"/>
  <c r="J24" i="68"/>
  <c r="J23" i="68"/>
  <c r="I22" i="68"/>
  <c r="K20" i="68"/>
  <c r="J20" i="68"/>
  <c r="I20" i="68"/>
  <c r="K19" i="68"/>
  <c r="J19" i="68"/>
  <c r="I19" i="68"/>
  <c r="K18" i="68"/>
  <c r="J18" i="68"/>
  <c r="I18" i="68"/>
  <c r="K17" i="68"/>
  <c r="J17" i="68"/>
  <c r="I17" i="68"/>
  <c r="K14" i="68"/>
  <c r="J14" i="68"/>
  <c r="I14" i="68"/>
  <c r="K13" i="68"/>
  <c r="J13" i="68"/>
  <c r="I13" i="68"/>
  <c r="K12" i="68"/>
  <c r="J12" i="68"/>
  <c r="I12" i="68"/>
  <c r="K11" i="68"/>
  <c r="J11" i="68"/>
  <c r="I11" i="68"/>
  <c r="K10" i="68"/>
  <c r="J10" i="68"/>
  <c r="I10" i="68"/>
  <c r="K9" i="68"/>
  <c r="J9" i="68"/>
  <c r="I9" i="68"/>
  <c r="L15" i="64" l="1"/>
  <c r="J15" i="64"/>
  <c r="I15" i="64"/>
  <c r="F15" i="64"/>
  <c r="E15" i="64"/>
  <c r="K15" i="64" s="1"/>
  <c r="D15" i="64"/>
  <c r="L13" i="64"/>
  <c r="K13" i="64"/>
  <c r="J13" i="64"/>
  <c r="I13" i="64"/>
  <c r="L12" i="64"/>
  <c r="K12" i="64"/>
  <c r="J12" i="64"/>
  <c r="I12" i="64"/>
  <c r="L11" i="64"/>
  <c r="K11" i="64"/>
  <c r="J11" i="64"/>
  <c r="I11" i="64"/>
  <c r="L10" i="64"/>
  <c r="K10" i="64"/>
  <c r="J10" i="64"/>
  <c r="I10" i="64"/>
  <c r="K9" i="64"/>
  <c r="I9" i="64"/>
  <c r="F9" i="64"/>
  <c r="L9" i="64" s="1"/>
  <c r="E9" i="64"/>
  <c r="C9" i="64"/>
  <c r="G7" i="64"/>
  <c r="F7" i="64"/>
  <c r="L7" i="64" s="1"/>
  <c r="E7" i="64"/>
  <c r="K7" i="64" s="1"/>
  <c r="D7" i="64"/>
  <c r="J7" i="64" s="1"/>
  <c r="C7" i="64"/>
  <c r="I7" i="64" s="1"/>
  <c r="J11" i="55"/>
  <c r="I11" i="55"/>
  <c r="H11" i="55"/>
  <c r="G11" i="55"/>
  <c r="J9" i="55"/>
  <c r="I9" i="55"/>
  <c r="H9" i="55"/>
  <c r="G9" i="55"/>
  <c r="H8" i="55"/>
  <c r="G8" i="55"/>
  <c r="F8" i="55"/>
  <c r="J8" i="55" s="1"/>
  <c r="E8" i="55"/>
  <c r="I8" i="55" s="1"/>
  <c r="D8" i="55"/>
  <c r="F8" i="117" l="1"/>
  <c r="F11" i="17" l="1"/>
  <c r="C10" i="17"/>
  <c r="F9" i="17"/>
  <c r="F10" i="17" s="1"/>
  <c r="H8" i="17"/>
  <c r="F8" i="17"/>
  <c r="H7" i="17"/>
  <c r="G7" i="17"/>
  <c r="E7" i="17"/>
  <c r="D7" i="17"/>
  <c r="C7" i="17"/>
  <c r="H6" i="17"/>
  <c r="G6" i="17"/>
  <c r="F6" i="17"/>
  <c r="F7" i="17" s="1"/>
  <c r="F12" i="71"/>
  <c r="E12" i="71"/>
  <c r="D12" i="71"/>
  <c r="F11" i="71"/>
  <c r="E11" i="71"/>
  <c r="E10" i="71"/>
  <c r="D10" i="71"/>
  <c r="F10" i="71" s="1"/>
  <c r="F9" i="71"/>
  <c r="E9" i="71"/>
  <c r="J11" i="108"/>
  <c r="J8" i="108"/>
  <c r="I8" i="108"/>
  <c r="H8" i="108"/>
  <c r="I17" i="129"/>
  <c r="I16" i="129"/>
  <c r="I15" i="129"/>
  <c r="I14" i="129"/>
  <c r="I11" i="129"/>
  <c r="H11" i="129"/>
  <c r="G11" i="129"/>
  <c r="I10" i="129"/>
  <c r="H10" i="129"/>
  <c r="G10" i="129"/>
  <c r="I9" i="129"/>
  <c r="H9" i="129"/>
  <c r="G9" i="129"/>
  <c r="I8" i="129"/>
  <c r="H8" i="129"/>
  <c r="G8" i="129"/>
  <c r="H10" i="75" l="1"/>
  <c r="G10" i="75"/>
  <c r="F10" i="75"/>
  <c r="H9" i="75"/>
  <c r="G9" i="75"/>
  <c r="F9" i="75"/>
  <c r="H8" i="75"/>
  <c r="G8" i="75"/>
  <c r="F8" i="75"/>
  <c r="H7" i="75"/>
  <c r="G7" i="75"/>
  <c r="F7" i="75"/>
  <c r="C27" i="76" l="1"/>
  <c r="C26" i="76"/>
  <c r="C25" i="76"/>
  <c r="C24" i="76"/>
  <c r="C23" i="76"/>
  <c r="I17" i="76"/>
  <c r="E17" i="76"/>
  <c r="I15" i="76"/>
  <c r="H15" i="76"/>
  <c r="G15" i="76"/>
  <c r="E15" i="76"/>
  <c r="D15" i="76"/>
  <c r="C15" i="76"/>
  <c r="H14" i="76"/>
  <c r="D14" i="76"/>
  <c r="D12" i="76"/>
  <c r="I11" i="76"/>
  <c r="I12" i="76" s="1"/>
  <c r="H11" i="76"/>
  <c r="H12" i="76" s="1"/>
  <c r="E11" i="76"/>
  <c r="E12" i="76" s="1"/>
  <c r="D11" i="76"/>
  <c r="J9" i="76"/>
  <c r="J10" i="76" s="1"/>
  <c r="J11" i="76" s="1"/>
  <c r="J12" i="76" s="1"/>
  <c r="J13" i="76" s="1"/>
  <c r="J14" i="76" s="1"/>
  <c r="J15" i="76" s="1"/>
  <c r="J16" i="76" s="1"/>
  <c r="J17" i="76" s="1"/>
  <c r="I9" i="76"/>
  <c r="G9" i="76"/>
  <c r="E9" i="76"/>
  <c r="C9" i="76"/>
  <c r="G19" i="126" l="1"/>
  <c r="F19" i="126"/>
  <c r="E19" i="126"/>
  <c r="G18" i="126"/>
  <c r="E18" i="126"/>
  <c r="G17" i="126"/>
  <c r="E17" i="126"/>
  <c r="G16" i="126"/>
  <c r="E16" i="126"/>
  <c r="G15" i="126"/>
  <c r="E15" i="126"/>
  <c r="G14" i="126"/>
  <c r="E14" i="126"/>
  <c r="G13" i="126"/>
  <c r="E13" i="126"/>
  <c r="G12" i="126"/>
  <c r="E12" i="126"/>
  <c r="G9" i="126"/>
  <c r="E9" i="126"/>
  <c r="G8" i="126"/>
  <c r="E8" i="126"/>
  <c r="C153" i="125"/>
  <c r="C147" i="125"/>
  <c r="C146" i="125"/>
  <c r="C145" i="125"/>
  <c r="C144" i="125"/>
  <c r="C143" i="125"/>
  <c r="C142" i="125"/>
  <c r="C141" i="125"/>
  <c r="C140" i="125"/>
  <c r="C139" i="125"/>
  <c r="C138" i="125"/>
  <c r="C137" i="125"/>
  <c r="C135" i="125"/>
  <c r="C134" i="125"/>
  <c r="C121" i="125"/>
  <c r="C120" i="125"/>
  <c r="D117" i="125"/>
  <c r="D116" i="125"/>
  <c r="D115" i="125"/>
  <c r="D114" i="125"/>
  <c r="D113" i="125"/>
  <c r="D112" i="125"/>
  <c r="D111" i="125"/>
  <c r="D110" i="125"/>
  <c r="C102" i="125"/>
  <c r="C101" i="125"/>
  <c r="G95" i="125"/>
  <c r="F95" i="125"/>
  <c r="E95" i="125"/>
  <c r="G91" i="125"/>
  <c r="F91" i="125"/>
  <c r="E91" i="125"/>
  <c r="G84" i="125"/>
  <c r="F84" i="125"/>
  <c r="E84" i="125"/>
  <c r="G78" i="125"/>
  <c r="F78" i="125"/>
  <c r="E78" i="125"/>
  <c r="G71" i="125"/>
  <c r="F71" i="125"/>
  <c r="E71" i="125"/>
  <c r="G63" i="125"/>
  <c r="F63" i="125"/>
  <c r="E63" i="125"/>
  <c r="G58" i="125"/>
  <c r="F58" i="125"/>
  <c r="E58" i="125"/>
  <c r="G46" i="125"/>
  <c r="F46" i="125"/>
  <c r="E46" i="125"/>
  <c r="G41" i="125"/>
  <c r="F41" i="125"/>
  <c r="E41" i="125"/>
  <c r="G35" i="125"/>
  <c r="F35" i="125"/>
  <c r="E35" i="125"/>
  <c r="G27" i="125"/>
  <c r="F27" i="125"/>
  <c r="E27" i="125"/>
  <c r="G24" i="125"/>
  <c r="F24" i="125"/>
  <c r="E24" i="125"/>
  <c r="I9" i="27" l="1"/>
  <c r="H9" i="27"/>
  <c r="G9" i="27"/>
  <c r="F9" i="27"/>
</calcChain>
</file>

<file path=xl/sharedStrings.xml><?xml version="1.0" encoding="utf-8"?>
<sst xmlns="http://schemas.openxmlformats.org/spreadsheetml/2006/main" count="8669" uniqueCount="1367">
  <si>
    <t xml:space="preserve">Adgangskurser </t>
  </si>
  <si>
    <t>75.02</t>
  </si>
  <si>
    <t xml:space="preserve">Finanslovskonto 20.31.11. </t>
  </si>
  <si>
    <t>Finanslovskonto 20.31.13</t>
  </si>
  <si>
    <t>Aktivitets- gruppenavn</t>
  </si>
  <si>
    <t>Adgangsgivende tekniske uddannelser</t>
  </si>
  <si>
    <t>Finanslovskonto 20.75.02</t>
  </si>
  <si>
    <t>Basistakst til alle elever</t>
  </si>
  <si>
    <t xml:space="preserve">Supplerende takst til elever på kurser af mindst 2 ugers varighed </t>
  </si>
  <si>
    <t xml:space="preserve">Supplerende takst til elever på kurser af mindst 12 ugers varighed </t>
  </si>
  <si>
    <t>36.01</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</si>
  <si>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</si>
  <si>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</si>
  <si>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</si>
  <si>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</si>
  <si>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</si>
  <si>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</si>
  <si>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</si>
  <si>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</si>
  <si>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</si>
  <si>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 xml:space="preserve">Kommunal enhedstakst for </t>
  </si>
  <si>
    <t xml:space="preserve">unge under 18 år på </t>
  </si>
  <si>
    <t>almen voksenuddannelse</t>
  </si>
  <si>
    <t>Almen Voksenuddannelse</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</si>
  <si>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</si>
  <si>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</si>
  <si>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</si>
  <si>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</si>
  <si>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</si>
  <si>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</si>
  <si>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</si>
  <si>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</si>
  <si>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</si>
  <si>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</si>
  <si>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</si>
  <si>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</si>
  <si>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Snedkeruddannelsen</t>
  </si>
  <si>
    <t>Teknisk isolatør</t>
  </si>
  <si>
    <t>Takstkatalog for uddannelser inden for en fælles kompetencebeskrivelse (arbejdsmarkedsuddannelser og enkeltfag, der er optaget)</t>
  </si>
  <si>
    <t>Teknisk-faglige og merkantile fag</t>
  </si>
  <si>
    <t>IB</t>
  </si>
  <si>
    <t>Almengymnasiale uddannelser</t>
  </si>
  <si>
    <t>Tillægs-takst for A-niveau *</t>
  </si>
  <si>
    <t>Pædagogisk assistent</t>
  </si>
  <si>
    <t>Takst til Laboratoriekurser pr. elev</t>
  </si>
  <si>
    <t xml:space="preserve">Enkeltfag </t>
  </si>
  <si>
    <t>2-årig Hf</t>
  </si>
  <si>
    <t>3-årig Hf</t>
  </si>
  <si>
    <t>4-årig Team Danmark</t>
  </si>
  <si>
    <t>Tilskud til praktikpladsaftaler i udlandet, pr. aftale</t>
  </si>
  <si>
    <t xml:space="preserve">Undervisning ved frie grundskoler </t>
  </si>
  <si>
    <t>SFO ved frie grundskoler</t>
  </si>
  <si>
    <t xml:space="preserve">Undervisning ved efterskoler </t>
  </si>
  <si>
    <t>Kommunale bidrag vedrørende frie grundskoler</t>
  </si>
  <si>
    <t>Kommunale bidrag vedrørende efterskoler</t>
  </si>
  <si>
    <t>pr. SFO-elev</t>
  </si>
  <si>
    <t>Finanslovskonto 20.35.01.</t>
  </si>
  <si>
    <t>Lokomotivføreruddannelsen</t>
  </si>
  <si>
    <t>35.01</t>
  </si>
  <si>
    <t>Adgangsgivende kurser</t>
  </si>
  <si>
    <t>34.01</t>
  </si>
  <si>
    <t>72.01</t>
  </si>
  <si>
    <t>72.03</t>
  </si>
  <si>
    <t>1 årselev er = 1 elev i 40 uger.</t>
  </si>
  <si>
    <t>Takster ekskl. moms</t>
  </si>
  <si>
    <t>Takster inkl. moms</t>
  </si>
  <si>
    <t>75.01</t>
  </si>
  <si>
    <t>Tillægstakst, unge uden kompetencegivende udd. - med udd.plan</t>
  </si>
  <si>
    <t>Tillægstakst, unge uden kompetencegivende udd. - uden udd.plan</t>
  </si>
  <si>
    <t>Basisgrundtilskud</t>
  </si>
  <si>
    <t>Erhvervsgymnasiale uddannelser</t>
  </si>
  <si>
    <t>Cøsa- formål</t>
  </si>
  <si>
    <t>Finanslovskonto 20.31.01.</t>
  </si>
  <si>
    <t>Plastmager</t>
  </si>
  <si>
    <t>Skibsmontør</t>
  </si>
  <si>
    <t>Smedeuddannelsen</t>
  </si>
  <si>
    <t>Anlægsgartner</t>
  </si>
  <si>
    <t>Detailslagter</t>
  </si>
  <si>
    <t>Dyrepasser</t>
  </si>
  <si>
    <t>Udeboende elever på 18 år eller derover, pr. uge</t>
  </si>
  <si>
    <t>Løntilskud vedr elever, der uforskyldt har mistet en praktikpladsaftale:</t>
  </si>
  <si>
    <t>1. års elever pr. uge</t>
  </si>
  <si>
    <t>2. års elever pr. uge</t>
  </si>
  <si>
    <t>3. års elever pr. uge</t>
  </si>
  <si>
    <t>4. års elever pr. uge</t>
  </si>
  <si>
    <t>Voksne elever pr. uge</t>
  </si>
  <si>
    <t xml:space="preserve">Deltagerbetaling 2 </t>
  </si>
  <si>
    <t>Finanslovskonto 20.31.12,</t>
  </si>
  <si>
    <t>Kr. pr. årselev</t>
  </si>
  <si>
    <t xml:space="preserve">Finanslovskonto 20.22.22. Kommunale bidrag vedrørende frie grundskoler og efterskoler </t>
  </si>
  <si>
    <t>Maskinsnedker, trædrejer og produktionsassistent</t>
  </si>
  <si>
    <t>Ejendomsservicetekniker</t>
  </si>
  <si>
    <t>Fitnessinstruktør</t>
  </si>
  <si>
    <t>Støberitekniker</t>
  </si>
  <si>
    <t>Værktøjsuddannelsen</t>
  </si>
  <si>
    <t>Teater-, udstillings- og eventtekniker</t>
  </si>
  <si>
    <t>Bemærk:</t>
  </si>
  <si>
    <t>Træfagenes byggeuddannelse</t>
  </si>
  <si>
    <t>Finmekanikuddannelsen</t>
  </si>
  <si>
    <t>Industriteknikuddannelsen</t>
  </si>
  <si>
    <t>Finanslovskonto 20.32.01.</t>
  </si>
  <si>
    <t>Fodterapeutuddannelsen</t>
  </si>
  <si>
    <t>Finanslovskonto 20.34.01.</t>
  </si>
  <si>
    <t>Adgangsgivende kurser mv.</t>
  </si>
  <si>
    <t>Forkursus til bandagistuddannelsen</t>
  </si>
  <si>
    <t>Driftstilskud uden deltagerbetaling</t>
  </si>
  <si>
    <t>Driftstilskud med fradrag for deltagerbetaling</t>
  </si>
  <si>
    <t>GSK</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</si>
  <si>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</si>
  <si>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</si>
  <si>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</si>
  <si>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</si>
  <si>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</si>
  <si>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</si>
  <si>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Vindmølleoperatør</t>
  </si>
  <si>
    <t>Pædagogikum ved gymnasiale uddannelser</t>
  </si>
  <si>
    <t>Finanslovskonto 20.76.11.</t>
  </si>
  <si>
    <t>Tilbage til indholdsoversigten</t>
  </si>
  <si>
    <t>Øvrige tilskud til private gymnasier m.v.</t>
  </si>
  <si>
    <t>Finanslovskonto 20.43.02.</t>
  </si>
  <si>
    <t xml:space="preserve">Ny pædagogikumordning </t>
  </si>
  <si>
    <t>Finanslovskonto 20.72.41.</t>
  </si>
  <si>
    <t xml:space="preserve">Almengymnasiale uddannelser </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</si>
  <si>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</si>
  <si>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</si>
  <si>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</si>
  <si>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</si>
  <si>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</si>
  <si>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</si>
  <si>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</si>
  <si>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</si>
  <si>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</si>
  <si>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</si>
  <si>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</si>
  <si>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</si>
  <si>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</si>
  <si>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</si>
  <si>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</si>
  <si>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</si>
  <si>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</si>
  <si>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</si>
  <si>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</si>
  <si>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</si>
  <si>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</si>
  <si>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</si>
  <si>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</si>
  <si>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</si>
  <si>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</si>
  <si>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</si>
  <si>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</si>
  <si>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</si>
  <si>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</si>
  <si>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</si>
  <si>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</si>
  <si>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</si>
  <si>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</si>
  <si>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</si>
  <si>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</si>
  <si>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</si>
  <si>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</si>
  <si>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</si>
  <si>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</si>
  <si>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</si>
  <si>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</si>
  <si>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</si>
  <si>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</si>
  <si>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</si>
  <si>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</si>
  <si>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</si>
  <si>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</si>
  <si>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Supplerende takst til elever i 10. klasse</t>
  </si>
  <si>
    <t>social- og sundhedsuddannelser udbetalt taxametertilskud til indvendig vedligeholdelse i stedet for bygningstaxametertilskud.</t>
  </si>
  <si>
    <t>76.11</t>
  </si>
  <si>
    <t>Indholdsfortegnelse</t>
  </si>
  <si>
    <t>Uddannelsesområde</t>
  </si>
  <si>
    <t>Kontakstperson</t>
  </si>
  <si>
    <t>Skolehjem  (kostafdeliner på institutioner for erhvervsrettede uddannelser)</t>
  </si>
  <si>
    <t>Landbrugsskolernes kostafdelinger</t>
  </si>
  <si>
    <t>kontaktperson</t>
  </si>
  <si>
    <t>Kontaktperson</t>
  </si>
  <si>
    <t>43.02</t>
  </si>
  <si>
    <t>Beklædningshåndværker</t>
  </si>
  <si>
    <t>Laboratorietandtekniker</t>
  </si>
  <si>
    <t>Frie grundskoler og efterskoler, bidrag til</t>
  </si>
  <si>
    <t>Skiltetekniker</t>
  </si>
  <si>
    <t>Ernæringsassistent</t>
  </si>
  <si>
    <t>Bygnings- takst*</t>
  </si>
  <si>
    <t>Vedligehol- delsestakst*</t>
  </si>
  <si>
    <t>Bygningstakst</t>
  </si>
  <si>
    <t>Hhx og Htx</t>
  </si>
  <si>
    <t>Takster eksklusiv moms pr. årskursist i kr.</t>
  </si>
  <si>
    <t>Tilskud</t>
  </si>
  <si>
    <t>Finanslovskonto 20.42.11.</t>
  </si>
  <si>
    <t>Bager og konditor</t>
  </si>
  <si>
    <t xml:space="preserve">De kommunale bidrag afregnes én gang årligt på grundlag af den faktiske aktivitet samt de dertil svarende </t>
  </si>
  <si>
    <t>bidrag som anført på finansloven.</t>
  </si>
  <si>
    <t>Bygningstilskud</t>
  </si>
  <si>
    <t>Kosttilskud</t>
  </si>
  <si>
    <t>Elevstøtte u/18år</t>
  </si>
  <si>
    <t>Pr. årselev/årskursist/kostelev</t>
  </si>
  <si>
    <t>Private gymnasier og HF</t>
  </si>
  <si>
    <t>43.01</t>
  </si>
  <si>
    <t>Cøsa- formål,</t>
  </si>
  <si>
    <t>Færdiggø- relsestakst</t>
  </si>
  <si>
    <t>takst</t>
  </si>
  <si>
    <t>Finanslovskonto 20.52.01.</t>
  </si>
  <si>
    <t>Erhvervsgrunduddannelsen (egu), kommunal refusion</t>
  </si>
  <si>
    <t>Der ydes delvis refusion af kommunernes udgifter til skoleydelse, undervisning</t>
  </si>
  <si>
    <t>og supplerende tilskud i forbindelse med egu.</t>
  </si>
  <si>
    <t>Refusion på 50 pct. af udgifter til undervisning op til et beløb pr.</t>
  </si>
  <si>
    <t>Refusion på 50 pct. af udgifter til de supplerende tilskud op til et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</si>
  <si>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</si>
  <si>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</si>
  <si>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</si>
  <si>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</si>
  <si>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Finanslovskonto 20.83.01.</t>
  </si>
  <si>
    <t>Bygningsgrundtilskud pr. skole</t>
  </si>
  <si>
    <t>Fællesudgifts-takst</t>
  </si>
  <si>
    <t>Ejnar Lomholt</t>
  </si>
  <si>
    <t>Introduktionskurser og brobygning til ungdomsuddannelser</t>
  </si>
  <si>
    <t>83.01</t>
  </si>
  <si>
    <t xml:space="preserve">Bopælskommunen betaler bidrag til staten for elever under 18 år pr. 5. september året før finansåret, dog ikke for elever under uddannelse til køkkenleder eller køkkenassistent eller for elever på en erhvervsuddannelse. </t>
  </si>
  <si>
    <t>Korrigeret indkomstgrundlag</t>
  </si>
  <si>
    <t>Ugentligt støttebeløb</t>
  </si>
  <si>
    <t>Nedre</t>
  </si>
  <si>
    <t>Øvre</t>
  </si>
  <si>
    <t xml:space="preserve"> Tabel 1 </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</si>
  <si>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</si>
  <si>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</si>
  <si>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</si>
  <si>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</si>
  <si>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</si>
  <si>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</si>
  <si>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</si>
  <si>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</si>
  <si>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</si>
  <si>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</si>
  <si>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</si>
  <si>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</si>
  <si>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</si>
  <si>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</si>
  <si>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</si>
  <si>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</si>
  <si>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</si>
  <si>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Flymekaniker</t>
  </si>
  <si>
    <t>Lufthavnsoperatør, trin 2</t>
  </si>
  <si>
    <t>Togklargører</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</si>
  <si>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</si>
  <si>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</si>
  <si>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</si>
  <si>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</si>
  <si>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</si>
  <si>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</si>
  <si>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</si>
  <si>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</si>
  <si>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</si>
  <si>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</si>
  <si>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Formål</t>
  </si>
  <si>
    <t>Tilskud til praktikuddannelse på produktionsskoler</t>
  </si>
  <si>
    <t>Driftstilskud pr. årselev i praktik på en produktionsskole</t>
  </si>
  <si>
    <t>Beslagsmed</t>
  </si>
  <si>
    <t>Cnc-teknikuddannelsen</t>
  </si>
  <si>
    <t>Under- visn.takst</t>
  </si>
  <si>
    <t>Fælles- udg.takst</t>
  </si>
  <si>
    <t>Bygnings- takst</t>
  </si>
  <si>
    <t>32.01</t>
  </si>
  <si>
    <t>Studenterkursus</t>
  </si>
  <si>
    <t>42.02</t>
  </si>
  <si>
    <t>Finanslovskonto 20.74.02.</t>
  </si>
  <si>
    <t>VUC</t>
  </si>
  <si>
    <t>Enkeltfag HF og Stx*</t>
  </si>
  <si>
    <t>Adgangskursus</t>
  </si>
  <si>
    <t>-</t>
  </si>
  <si>
    <t>Grundtilskud</t>
  </si>
  <si>
    <t>pr. kostelev</t>
  </si>
  <si>
    <t xml:space="preserve">Tilskud til SFO  </t>
  </si>
  <si>
    <t>Tilskud til kostafdelinger ved frie grundskoler</t>
  </si>
  <si>
    <t>Tandklinikassistent</t>
  </si>
  <si>
    <t>Finanslovskonto 20.75.01.</t>
  </si>
  <si>
    <t>Køletekniker</t>
  </si>
  <si>
    <t>Maritime håndværksfag</t>
  </si>
  <si>
    <t>Metalsmed</t>
  </si>
  <si>
    <t>Ortopædist</t>
  </si>
  <si>
    <t>Overfladebehandler</t>
  </si>
  <si>
    <t>Almene fag</t>
  </si>
  <si>
    <t>Takst ved ekstern kompetencegivende undervisning</t>
  </si>
  <si>
    <t>Bygningstaxametertilskud</t>
  </si>
  <si>
    <t xml:space="preserve">Elevstøtte til unge under 18 år </t>
  </si>
  <si>
    <t>Hjemmeboende elever på 18 år eller derover, pr. uge</t>
  </si>
  <si>
    <t>Gastronom</t>
  </si>
  <si>
    <t>Skov- og naturtekniker</t>
  </si>
  <si>
    <t>Cykel- og motorcykeluddannelsen</t>
  </si>
  <si>
    <t>Entreprenør- og landbrugsmaskinuddannelsen</t>
  </si>
  <si>
    <t>Karrosserismed</t>
  </si>
  <si>
    <t>Efterskoler (inkl. takst for elevstøtte fra konto 98.51)</t>
  </si>
  <si>
    <t>Frie grundskoler</t>
  </si>
  <si>
    <t>Web-integrator</t>
  </si>
  <si>
    <t>Boligmonteringsuddannelsen</t>
  </si>
  <si>
    <t>Byggemontagetekniker</t>
  </si>
  <si>
    <t>Glarmester</t>
  </si>
  <si>
    <t>Skorstensfejer</t>
  </si>
  <si>
    <t>Stenhugger</t>
  </si>
  <si>
    <t>Stukkatør</t>
  </si>
  <si>
    <t>Tagdækker</t>
  </si>
  <si>
    <t>Grundtilskud mv. til statslige selvejende institutioner med almengymnasiale uddannelser</t>
  </si>
  <si>
    <t>Udd.typetilskud første udd.udbud</t>
  </si>
  <si>
    <t>Udd.typetilskud andet udd. udbud</t>
  </si>
  <si>
    <t xml:space="preserve">Kr. pr. elev </t>
  </si>
  <si>
    <t>Træningsskolens arbejdsmarkedsuddannelser</t>
  </si>
  <si>
    <t>Finanslovskonto 20.36.01.</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</si>
  <si>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</si>
  <si>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</si>
  <si>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</si>
  <si>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</si>
  <si>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Pre-IB</t>
  </si>
  <si>
    <t>Produktør</t>
  </si>
  <si>
    <t>Private gymnasier, øvrige tilskud</t>
  </si>
  <si>
    <t>Social- og sundhedsuddannelser</t>
  </si>
  <si>
    <t>Kontaktpersoner for de forskellige uddannelsesområder</t>
  </si>
  <si>
    <t>Frie grundskoler og efterskoler, kommunale bidrag</t>
  </si>
  <si>
    <t>Fiskerigrunduddannelsen</t>
  </si>
  <si>
    <t>Sikkerhedskursus</t>
  </si>
  <si>
    <t>Brobygning til gymnasiale uddannelser</t>
  </si>
  <si>
    <t>Brobygning til merkantile EUD</t>
  </si>
  <si>
    <t>Introduktionskurser</t>
  </si>
  <si>
    <t>Eventkoordinator og -assistent</t>
  </si>
  <si>
    <t>Produktionsskoler</t>
  </si>
  <si>
    <t>51.11</t>
  </si>
  <si>
    <t>38.21</t>
  </si>
  <si>
    <t>Skolepraktik</t>
  </si>
  <si>
    <t>31.12</t>
  </si>
  <si>
    <t>Tillægstakster</t>
  </si>
  <si>
    <t>Brobygning til ungdomsuddannelser</t>
  </si>
  <si>
    <t>Introduktionskurser til ungdomsuddannelser</t>
  </si>
  <si>
    <t>Institutionerne skal for elever betalt af andre rekvirenter indbetale forskellen imellem bygningstaksten og</t>
  </si>
  <si>
    <t>Finanslovskonto 20.38.21.</t>
  </si>
  <si>
    <t>Tilskud til kostafdelinger ved institutioner for erhvervsrettet uddannelse</t>
  </si>
  <si>
    <t>Takster ekskl. moms pr. årselev</t>
  </si>
  <si>
    <t>Almen voksenuddannelse</t>
  </si>
  <si>
    <t>Kursus for ledere af håndværksvirksomheder</t>
  </si>
  <si>
    <t>Skoleydelse:</t>
  </si>
  <si>
    <t>18 år og derover</t>
  </si>
  <si>
    <t>For elever, der er fyldt 18 år ved kursets begyndelse:</t>
  </si>
  <si>
    <t>For elever, der ikke er fyldt 18 år ved kursets begyndelse:</t>
  </si>
  <si>
    <t>Finanslovskonto 20.51.13.</t>
  </si>
  <si>
    <t>Kommunale bidrag vedrørende produktionsskoler</t>
  </si>
  <si>
    <t>Tilskud for elever i mesterlære</t>
  </si>
  <si>
    <t>Vvs-energiuddannelsen</t>
  </si>
  <si>
    <t>Gymnasial supplering</t>
  </si>
  <si>
    <t>Finanslovskonto 20.42.12.</t>
  </si>
  <si>
    <t>Gymnasial supplering på private gymnasier og studenterkurser</t>
  </si>
  <si>
    <t>Adgangskurser</t>
  </si>
  <si>
    <t>VUC Almen voksenuddannelse ( se også STX, Enkeltfag FVU,AVU og Ordblindeundervisning</t>
  </si>
  <si>
    <t>Urmager</t>
  </si>
  <si>
    <t>Gymnasiale suppleringskurser</t>
  </si>
  <si>
    <t>Takst</t>
  </si>
  <si>
    <t>TAMU</t>
  </si>
  <si>
    <t>Træningsskolens arbejdsmarkedsuddannelser TAMU</t>
  </si>
  <si>
    <t xml:space="preserve">Stx </t>
  </si>
  <si>
    <t>Fysik</t>
  </si>
  <si>
    <t>Kemi</t>
  </si>
  <si>
    <t>Biologi</t>
  </si>
  <si>
    <t>Musik</t>
  </si>
  <si>
    <t>Pædagogikumtaxameter</t>
  </si>
  <si>
    <t>Kursustaxameter</t>
  </si>
  <si>
    <t>Pædagogikumtaxameter-tilskud udbetales efter antallet af årspædagogikumkandidater.</t>
  </si>
  <si>
    <t>Kursustaxameteret til udbydere af teoretisk pædagogikum efter den nye ordning udbetales efter eksamens-STÅ-modellen.</t>
  </si>
  <si>
    <t>31.11</t>
  </si>
  <si>
    <t>Uddannelse</t>
  </si>
  <si>
    <t>Tillægstakst</t>
  </si>
  <si>
    <t>pr. årselev</t>
  </si>
  <si>
    <t>pr.årselev</t>
  </si>
  <si>
    <t>Iværksætteruddannelsen</t>
  </si>
  <si>
    <t>Administrationstakst, GSK</t>
  </si>
  <si>
    <t>Administrationstakst, fagpakke</t>
  </si>
  <si>
    <t>Forkursus til mejeriingeniøruddannelsen</t>
  </si>
  <si>
    <t>Hhx</t>
  </si>
  <si>
    <t>Htx</t>
  </si>
  <si>
    <t>Alle takster gives pr. årselev:</t>
  </si>
  <si>
    <t>22.22</t>
  </si>
  <si>
    <t>Erhvervsuddannelser</t>
  </si>
  <si>
    <t>31.01</t>
  </si>
  <si>
    <t>22.01</t>
  </si>
  <si>
    <t>42.11</t>
  </si>
  <si>
    <t>41.01</t>
  </si>
  <si>
    <t>Generelle driftstilskud</t>
  </si>
  <si>
    <t>Fællesudgiftstaxameter</t>
  </si>
  <si>
    <t>Undervisningstaxameter</t>
  </si>
  <si>
    <t>pr. elev</t>
  </si>
  <si>
    <t>Elever under 18 år, pr. uge</t>
  </si>
  <si>
    <t>Sats</t>
  </si>
  <si>
    <t>Praktikpladsaftaler, tilskud til (AER)</t>
  </si>
  <si>
    <t>Skolepraktikydelse (AER)</t>
  </si>
  <si>
    <t>Finansuddannelsen</t>
  </si>
  <si>
    <t>Digital media</t>
  </si>
  <si>
    <t>Elektronikoperatør</t>
  </si>
  <si>
    <t>Film- og tv-produktionsuddannelsen</t>
  </si>
  <si>
    <t>Forsyningsoperatør</t>
  </si>
  <si>
    <t>Fotograf</t>
  </si>
  <si>
    <t>Grafisk Tekniker</t>
  </si>
  <si>
    <t>Industrioperatør</t>
  </si>
  <si>
    <t>kurser af mindst 12 ugers varighed</t>
  </si>
  <si>
    <t>kurser under 12 ugers varighed</t>
  </si>
  <si>
    <t>Kostelever</t>
  </si>
  <si>
    <t>Dagelever</t>
  </si>
  <si>
    <t>Greenkeeperassistent</t>
  </si>
  <si>
    <t>Mejerist</t>
  </si>
  <si>
    <t>Receptionist</t>
  </si>
  <si>
    <t>Tarmrenser</t>
  </si>
  <si>
    <t>Tjener</t>
  </si>
  <si>
    <t>Lufthavnsoperatør, trin 1</t>
  </si>
  <si>
    <t>Finanslovskonto 20.48.04.</t>
  </si>
  <si>
    <t>Grundtilskud m.v til private gymnasier, studenterkurser og hf-kurser</t>
  </si>
  <si>
    <t>IB-tilskud</t>
  </si>
  <si>
    <t>Tilskud til oprettede studieretninger og musikalsk grundkursus</t>
  </si>
  <si>
    <t>72.41</t>
  </si>
  <si>
    <t xml:space="preserve">Bopælskommunen betaler bidrag til staten for elever i frie grundskoler og elever under 18 år på efterskoler. </t>
  </si>
  <si>
    <t>1 årselev = 1 elev i 40 uger</t>
  </si>
  <si>
    <t>Bidrag pr. bidragselev</t>
  </si>
  <si>
    <t>Almen voksenuddannelse**</t>
  </si>
  <si>
    <t>Finanslovskonto 20.48.02.</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</si>
  <si>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</si>
  <si>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</si>
  <si>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</si>
  <si>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</si>
  <si>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</si>
  <si>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</si>
  <si>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</si>
  <si>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</si>
  <si>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</si>
  <si>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</si>
  <si>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</si>
  <si>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74.02</t>
  </si>
  <si>
    <t>Refusion på 65 pct. af udgifter til skoleydelse</t>
  </si>
  <si>
    <t>EGU-Kommunal-refusion</t>
  </si>
  <si>
    <t>52.01</t>
  </si>
  <si>
    <t>EGU-kommunal refusion</t>
  </si>
  <si>
    <t>Detailhandelsuddannelsen med specialer</t>
  </si>
  <si>
    <t>Kontoruddannelsen med specialer</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</si>
  <si>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</si>
  <si>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</si>
  <si>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</si>
  <si>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</si>
  <si>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</si>
  <si>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</si>
  <si>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</si>
  <si>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</si>
  <si>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</si>
  <si>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</si>
  <si>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</si>
  <si>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</si>
  <si>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</si>
  <si>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</si>
  <si>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</si>
  <si>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</si>
  <si>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EUX</t>
  </si>
  <si>
    <t>Særlige takster for personer, der modtager efterløn eller aldersbetinget pension</t>
  </si>
  <si>
    <t>Finanslovskonto 20.41.01,</t>
  </si>
  <si>
    <t>tilbage til forsiden</t>
  </si>
  <si>
    <t>Finanslovskonto 20.22.01. Frie grundskoler</t>
  </si>
  <si>
    <t>International Baccalaureate</t>
  </si>
  <si>
    <t>Pre International Baccalaureate</t>
  </si>
  <si>
    <t>stx</t>
  </si>
  <si>
    <t>Team Danmark 4-årigt forløb</t>
  </si>
  <si>
    <t>2-årig HF</t>
  </si>
  <si>
    <t>3-årig HF</t>
  </si>
  <si>
    <t>Der udbetales bygningstaxameter til Høng gymnasium og HF-kursus i stedet for indvendig vedligeholdelse</t>
  </si>
  <si>
    <t>Bioteknologi</t>
  </si>
  <si>
    <t>71.11</t>
  </si>
  <si>
    <t>IKV</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</si>
  <si>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</si>
  <si>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</si>
  <si>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</si>
  <si>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Virksomhedsrettet til FVU (tillægstakst)</t>
  </si>
  <si>
    <t>Takst 1</t>
  </si>
  <si>
    <t>Takst 2</t>
  </si>
  <si>
    <t>Takst 3</t>
  </si>
  <si>
    <t>31.02</t>
  </si>
  <si>
    <t>Finanslovskonto 20.31.02.</t>
  </si>
  <si>
    <t>Undervis-ningstakst</t>
  </si>
  <si>
    <t>Færdigørel-sestakst</t>
  </si>
  <si>
    <t>Fælleud-giftstakst</t>
  </si>
  <si>
    <t xml:space="preserve">EUX - Kompetencegivende eksamen </t>
  </si>
  <si>
    <t>Socialt taxameter:      Teknisk og merkantilt grundforløb</t>
  </si>
  <si>
    <t>Kostelever, Forældreuafhængig (over 19 år)</t>
  </si>
  <si>
    <t>Dagelever, Forældreuafhængig (over 19 år)</t>
  </si>
  <si>
    <t xml:space="preserve">                               </t>
  </si>
  <si>
    <t>Teknologi, byggeri og transport</t>
  </si>
  <si>
    <t>Cøsaformål</t>
  </si>
  <si>
    <t>Socialt taxameter:     STX -og HF</t>
  </si>
  <si>
    <t>Kombineret Ungdomsuddannelse</t>
  </si>
  <si>
    <t>Finanslovskonto 20.53.01.</t>
  </si>
  <si>
    <t>53.01</t>
  </si>
  <si>
    <t>Driftstilskud (pr. årselev)</t>
  </si>
  <si>
    <t>Takster eksklusiv moms</t>
  </si>
  <si>
    <t>Takster inklusiv moms</t>
  </si>
  <si>
    <t>Driftstilskud</t>
  </si>
  <si>
    <t>Momstillægsfaktor</t>
  </si>
  <si>
    <t>Opregning til taxameter inkl. moms</t>
  </si>
  <si>
    <t>Specialundervisningstilskud</t>
  </si>
  <si>
    <t>Takst for 1. specialundervisningselev</t>
  </si>
  <si>
    <t>Takst for 2. specialundervisningselev</t>
  </si>
  <si>
    <t>Takst for 3. og følgende specialundervisningselever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</si>
  <si>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</si>
  <si>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</si>
  <si>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</si>
  <si>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</si>
  <si>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1 STÅ (studenterårsværk) er studieaktivitet svarende til et års normeret studietid (60 ECTS)</t>
  </si>
  <si>
    <t>Præmie for optagelse på erhvervsuddannelse</t>
  </si>
  <si>
    <t>Bygningstaxameter</t>
  </si>
  <si>
    <t xml:space="preserve">Finanslovskonto § 20.72.01 </t>
  </si>
  <si>
    <t>Sprogfag</t>
  </si>
  <si>
    <t>Tillægstakst koordination af flygtningeforløb</t>
  </si>
  <si>
    <t>Bemærkninger:</t>
  </si>
  <si>
    <t>Kontor, handel og forretningsservice</t>
  </si>
  <si>
    <t>Omsorg, sundhed og pædagogik</t>
  </si>
  <si>
    <t>Indiv. EUD,   Kontor, handel og forretningsservice</t>
  </si>
  <si>
    <t>Indiduel EUD, Teknologi, byggeri og transport</t>
  </si>
  <si>
    <t>Individuel EUD, Fødevarer, jordbrug og oplevelser</t>
  </si>
  <si>
    <t>Uddannelseselementer uden deltagerbetaling</t>
  </si>
  <si>
    <t>GVU, Kompetenceafklarende forløb</t>
  </si>
  <si>
    <t>GVU, Praktisk-faglige forløb:</t>
  </si>
  <si>
    <t xml:space="preserve"> - merkantile</t>
  </si>
  <si>
    <t xml:space="preserve"> - tekniske (inkl. SOSU)</t>
  </si>
  <si>
    <t xml:space="preserve">Der er fri deltagerbetaling på alle uddannelser undtagen uddannelseselementer i GVU, </t>
  </si>
  <si>
    <t>der er friholdt for deltagerbetaling. For EUD-enkeltfag og deltidsuddannelser udbudt som åben uddannelse ydes der ikke fællesudgiftstaxameter.</t>
  </si>
  <si>
    <t>Særlige tilskud ifm. afløb af GVU</t>
  </si>
  <si>
    <t>Tillægstakster per årselev</t>
  </si>
  <si>
    <t>GVU tillægstaxameter merkantile uddannelser</t>
  </si>
  <si>
    <t>GVU tillægstaxameter tekniske uddannelser</t>
  </si>
  <si>
    <t>GVU-tillægstaxameter til merkantile og tekniske uddannelser ydes kun til EUD-enkeltfag afholdt som led i en GVU.</t>
  </si>
  <si>
    <t>Skuemester/censor ved tekniske prøver i CVU (per prøve)</t>
  </si>
  <si>
    <t>Vejledning/uddannelsesplan ved GVU (per uddannelsesplan)</t>
  </si>
  <si>
    <t>Materialer og lokaleleje ved tekniske prøver (per prøve)</t>
  </si>
  <si>
    <t>Merkantil EUX</t>
  </si>
  <si>
    <t xml:space="preserve">Teknisk EUX </t>
  </si>
  <si>
    <t>Studierettet påbygning til teknisk eud</t>
  </si>
  <si>
    <t>Studierettet påbygning til merkantil eud</t>
  </si>
  <si>
    <t>kr.</t>
  </si>
  <si>
    <t>Frederiksholms Kanal 25</t>
  </si>
  <si>
    <t>Økonomi- og Koncernafdelingen</t>
  </si>
  <si>
    <t>Tilskud til specialundervisning og anden specialpædagogisk bistand</t>
  </si>
  <si>
    <t>Undervisning ved frie grundskoler på småøer</t>
  </si>
  <si>
    <t>Geovidenskab</t>
  </si>
  <si>
    <t xml:space="preserve"> 2-årigt hhx kursus</t>
  </si>
  <si>
    <t>EUD-påbygning indberettes som skoleperiode på det relevante EUD-formålsnummer</t>
  </si>
  <si>
    <t>Finanslovskonto 20.42.02</t>
  </si>
  <si>
    <t>Indvendig vedligeholdelse</t>
  </si>
  <si>
    <t>Laboritoriekurser</t>
  </si>
  <si>
    <t>Individuel EUD, Omsorg, sundhed og pædagogik</t>
  </si>
  <si>
    <t>Fødevarer, jordbrug og oplevelser</t>
  </si>
  <si>
    <t>1220 København K</t>
  </si>
  <si>
    <t>Adgangskurser til ingeniøruddannelser</t>
  </si>
  <si>
    <t>AMU-uddannelser, EVE-finansieret (inden for FKB)</t>
  </si>
  <si>
    <t>Kostafdelinger på erhvervsskoler</t>
  </si>
  <si>
    <t>Åben uddannelse, EVE-finansieret (uden for FKB)</t>
  </si>
  <si>
    <t>Geografisk grundtilskud</t>
  </si>
  <si>
    <t>Bygnings- takst**</t>
  </si>
  <si>
    <t>Autolakerer</t>
  </si>
  <si>
    <t>Buscchauffør i kollektiv trafik, trin 3</t>
  </si>
  <si>
    <t>Buscchauffør i kollektiv trafik, trin 2</t>
  </si>
  <si>
    <t>Kranføreruddannelsen, trin 1</t>
  </si>
  <si>
    <t>Landbrugsuddannelsen, trin 1 og 2</t>
  </si>
  <si>
    <t>Socialt taxameter:      Teknisk og Merkantilt grundforløb (afløb) og erhvervsfaglige hovedområder for grundforløb</t>
  </si>
  <si>
    <t>Der udbetales kun færdiggørelsestaxameter efter færdiggørelse af grundforløb 2.</t>
  </si>
  <si>
    <t>***</t>
  </si>
  <si>
    <t>Afløb af GVU</t>
  </si>
  <si>
    <t>Socialt taxameter:      Hhx, Hhx (2 årig forsøgsordning) og Htx</t>
  </si>
  <si>
    <t>Elever med særlige behov</t>
  </si>
  <si>
    <t>Skoler godkendt med et samlet særligt undervisningstilbud</t>
  </si>
  <si>
    <t>Grundtakst, alle elever</t>
  </si>
  <si>
    <t>Tillægstakst 1, specialundervisning</t>
  </si>
  <si>
    <t>Tillægstakst 2, særligt omfattende støttebehov</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</si>
  <si>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</si>
  <si>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</si>
  <si>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</si>
  <si>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</si>
  <si>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</si>
  <si>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</si>
  <si>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</si>
  <si>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Frie fagskoler</t>
  </si>
  <si>
    <t>Cøsa- formål, takst</t>
  </si>
  <si>
    <t>2-årig Hf, institutioner med Steinerpædagogik</t>
  </si>
  <si>
    <t xml:space="preserve"> </t>
  </si>
  <si>
    <t xml:space="preserve">Grundtilskud til kostafdelinger </t>
  </si>
  <si>
    <t xml:space="preserve">Tilskud til elevbetaling for elever under 18 år </t>
  </si>
  <si>
    <t xml:space="preserve">Taxameter til kostelever </t>
  </si>
  <si>
    <t>Finanslovskonto 20.48.21</t>
  </si>
  <si>
    <t>Kontaktpersoner</t>
  </si>
  <si>
    <t>VUC - almen voksenuddannelsen</t>
  </si>
  <si>
    <t>Mailadresse</t>
  </si>
  <si>
    <t>Klik på et uddannelsesområde herunder, og du kommer ind på takstsiden for området</t>
  </si>
  <si>
    <t>Tilskud til uddannelsesaftaler:</t>
  </si>
  <si>
    <t>Tilskud for uddannelsesaftaler med "nye" virksomher</t>
  </si>
  <si>
    <t>Social- og sundhedsassistent</t>
  </si>
  <si>
    <t xml:space="preserve">Guld- og sølvsmed </t>
  </si>
  <si>
    <t>Buscchauffør i kollektiv trafik, trin1</t>
  </si>
  <si>
    <t>Vejgodstransportuddannelsen, trin 1 (afløb)</t>
  </si>
  <si>
    <t>Social- og sundhedsassistentuddannelsen (afløb)</t>
  </si>
  <si>
    <t>Social- og sundhedshjælper</t>
  </si>
  <si>
    <t>De opkræver dog bygningstaxametertilskud af andre rekvirenter end Undervisningsministeriet.</t>
  </si>
  <si>
    <t>vedligeholdelsestaksten til Undervisningsministeriet.</t>
  </si>
  <si>
    <t xml:space="preserve">Udkantstilskud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</si>
  <si>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</si>
  <si>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</si>
  <si>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</si>
  <si>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</si>
  <si>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</si>
  <si>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</si>
  <si>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</si>
  <si>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</si>
  <si>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</si>
  <si>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Inklusionstilskud pr. skole</t>
  </si>
  <si>
    <t>0 - 149 elever</t>
  </si>
  <si>
    <t>150 - 299 elever</t>
  </si>
  <si>
    <t>300 - 449 elever</t>
  </si>
  <si>
    <t>450 elever og derover</t>
  </si>
  <si>
    <t>3 årigt studenterkursus</t>
  </si>
  <si>
    <t>Arbejdsgivernes Uddannelsesbidrag</t>
  </si>
  <si>
    <t>Tilskud til skoleydelse</t>
  </si>
  <si>
    <t>Grundtilskud til bygningstilskud pr. skole</t>
  </si>
  <si>
    <t>Bygningssnedker</t>
  </si>
  <si>
    <t>Møbelsnedker og orgelbygger</t>
  </si>
  <si>
    <t>Kommunal enhedstakst for unge under 18 år på almen voksenuddannelse</t>
  </si>
  <si>
    <t>Finanslovskonto 20.78.02.</t>
  </si>
  <si>
    <t>Grundtilskud mv. til institutioner for almene voksenuddannelser</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</si>
  <si>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</si>
  <si>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</si>
  <si>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</si>
  <si>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</si>
  <si>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</si>
  <si>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</si>
  <si>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</si>
  <si>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</si>
  <si>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Tilskudskriterier </t>
  </si>
  <si>
    <t>Tilskudskriterier (kr)</t>
  </si>
  <si>
    <t xml:space="preserve">Min </t>
  </si>
  <si>
    <t>Max</t>
  </si>
  <si>
    <t>Samlede uddannelsestilskud pr. institution</t>
  </si>
  <si>
    <t>Samlede tilskud for driftsoverenskomster for samtlige uddannelsesinstitutioner</t>
  </si>
  <si>
    <t/>
  </si>
  <si>
    <t xml:space="preserve">Ambulancebehandleruddannelsen </t>
  </si>
  <si>
    <t xml:space="preserve">Gartner </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</si>
  <si>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</si>
  <si>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</si>
  <si>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</si>
  <si>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</si>
  <si>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Tobias Weltzer Søborg</t>
  </si>
  <si>
    <t>Tobias.Weltzer.Soborg@uvm.dk</t>
  </si>
  <si>
    <t>Ejnar.Lomholt@uvm.dk</t>
  </si>
  <si>
    <t>Under 18 år</t>
  </si>
  <si>
    <t>Finanslovskonto 20.55.01.</t>
  </si>
  <si>
    <t>Driftstilskud forberedende grunduddannelse</t>
  </si>
  <si>
    <t xml:space="preserve">Takst kr. ekskl. moms (pr. årselev) </t>
  </si>
  <si>
    <t>Ordinære forløb</t>
  </si>
  <si>
    <t>Udslusningstakst</t>
  </si>
  <si>
    <t>Takst for afsøgningsforløb</t>
  </si>
  <si>
    <t>Finanslovskonto 20.55.02.</t>
  </si>
  <si>
    <t>Grundtilskud ved forberedende grunduddannelse</t>
  </si>
  <si>
    <t xml:space="preserve">Takst kr. </t>
  </si>
  <si>
    <t>Finanslovskonto 20.55.03.</t>
  </si>
  <si>
    <t>Skoleydelse ved forberedende grunduddannelse</t>
  </si>
  <si>
    <t xml:space="preserve">Ugetakst </t>
  </si>
  <si>
    <t>Skoleydelse til elever på forberedende grunduddannelse</t>
  </si>
  <si>
    <t>18 år og derover, udeboende</t>
  </si>
  <si>
    <t>18 år og derover, hjemmeboende</t>
  </si>
  <si>
    <t>Forsørgertillæg, enlige</t>
  </si>
  <si>
    <t>Forsørgertillæg, ikke-enlige</t>
  </si>
  <si>
    <t>Finanslovskonto 20.55.04.</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</si>
  <si>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</si>
  <si>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</si>
  <si>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55.01</t>
  </si>
  <si>
    <t>Birkerød Gymnasium og HF</t>
  </si>
  <si>
    <t>Grenaa Gymnasium</t>
  </si>
  <si>
    <t>Høng Gymnasium og HF</t>
  </si>
  <si>
    <t>Nyborg Gymnasium</t>
  </si>
  <si>
    <t>Rønde Gymnasium</t>
  </si>
  <si>
    <t>Struer Statsgymnasium</t>
  </si>
  <si>
    <t>Forberedende grunduddannelse</t>
  </si>
  <si>
    <t>Vejgodstransportuddannelsen, trin 2</t>
  </si>
  <si>
    <t>Vejgodstransportuddannelsen, trin 1</t>
  </si>
  <si>
    <t>Børne- og Undervisningsministeriet</t>
  </si>
  <si>
    <t>SOF</t>
  </si>
  <si>
    <t>Administrationstakst, SOF</t>
  </si>
  <si>
    <t>Individuel screening FVU**</t>
  </si>
  <si>
    <t>Screening</t>
  </si>
  <si>
    <t>Fællesscreening FVU**</t>
  </si>
  <si>
    <t xml:space="preserve">Tilbageholdelse af tilskud driftsoverenskomstparter </t>
  </si>
  <si>
    <t xml:space="preserve">Af bilag 2 i standardaftalen for driftsoverenskomster på FVU og OBU fremgår det, at VUC må tilbageholde en andel af det udbetalte tilskud eller forskud som aktivitetsafhængig betaling for de opgaver, der følger af at være udbudsansvarlig institution. </t>
  </si>
  <si>
    <t>FVU</t>
  </si>
  <si>
    <t>OBU</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</si>
  <si>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22.000 kr. i grundtilskud pr. hver yderligere driftsoverenskomst på hhv. FVU og OBU.  </t>
  </si>
  <si>
    <t>Kombination af grundtilskud og regionalt uddannelsestilskud pr. tilskudsberettiget grundlagsårselev (ekskl. tilskud for driftsoverenskomster, geografisk grundtilskud og ø-tilskud)</t>
  </si>
  <si>
    <t xml:space="preserve">Regionalt undervisningstilskud pr. årselev </t>
  </si>
  <si>
    <t>Regionalt undervisningstilskud pr. institution</t>
  </si>
  <si>
    <t>Tilskud til elevbetaling*</t>
  </si>
  <si>
    <t>*  Tilskud til elevbetaling udbetales inkl. moms.</t>
  </si>
  <si>
    <t>Tilskud til kostafdelinger ved institutioner for almengymnasiale uddannelser</t>
  </si>
  <si>
    <t>* Tillægstakst: Beståede fag på A-niveau pr. elev på STX/IB ( ingen momsfaktor):</t>
  </si>
  <si>
    <t>Geografisk skoletilskud pr. skole</t>
  </si>
  <si>
    <t>Kontoruddannelsen, generel</t>
  </si>
  <si>
    <t>For hovedområderne under merkantilt og teknisk grundforløb udbetales der samme takst for aktivitet på hhv. grundforløb 1 og grundforløb 2.</t>
  </si>
  <si>
    <t>Tilskud for elever i individuel EUD</t>
  </si>
  <si>
    <t>Vejledningstilskud (kr. pr. påbegyndt EGU-forløb)</t>
  </si>
  <si>
    <t>Grundtilskud til institutioner</t>
  </si>
  <si>
    <t>Grundtilskud til skoler</t>
  </si>
  <si>
    <t>22.11</t>
  </si>
  <si>
    <t>22.12</t>
  </si>
  <si>
    <t>Efterskoler, grundtilskud</t>
  </si>
  <si>
    <t>71.12</t>
  </si>
  <si>
    <t>Frie fagskoler, kommunale bidrag</t>
  </si>
  <si>
    <t>71.21</t>
  </si>
  <si>
    <t>Frie fagskoler, grundtilskud</t>
  </si>
  <si>
    <t>48.21</t>
  </si>
  <si>
    <t>Kostgymnasier</t>
  </si>
  <si>
    <t>Sofie Amalie Engelbrecht</t>
  </si>
  <si>
    <t>Sofie.Amalie.Engelbrecht@uvm.dk</t>
  </si>
  <si>
    <t>Kombination af grundtilskud og regionalt uddannelsestilskud pr. institution (ekskl. tilskud for driftsoverenskomster og ø-tilskud)</t>
  </si>
  <si>
    <t>Tilskud til kost og logi</t>
  </si>
  <si>
    <t>Fællesudgiftstakst</t>
  </si>
  <si>
    <t>Bygningstakst**</t>
  </si>
  <si>
    <t>Landbrugsuddannelse, grunduddannelse
Landbrugsuddannelse, videregående</t>
  </si>
  <si>
    <t>Erhvervsrettet uddannelse</t>
  </si>
  <si>
    <t>** Der ydes ikke bygningstaxametertilskud for elever på husholdningsskoler/friefagskoler</t>
  </si>
  <si>
    <t>Finanslovskonto 20.48.02.40</t>
  </si>
  <si>
    <t>Tilskud til kombinationsforløb*</t>
  </si>
  <si>
    <t>*Der udbetales ikke tilskud til kombinationsforløb for elever på EGU-sporet</t>
  </si>
  <si>
    <t>Kommunale bidrag til forberedende grunduddannelse vedrørende drift</t>
  </si>
  <si>
    <t>Finanslovskonto 20.55.05.</t>
  </si>
  <si>
    <t>Kommunale bidrag til forberedende grunduddannelse vedrørende forsørgelse</t>
  </si>
  <si>
    <t>Individuel supplerende elevstøtte per årselev, der modtager elevstøtte fra de 10 laveste indkomstintervaller på elevstøtteskalaen i finansåret</t>
  </si>
  <si>
    <t>Tilskud for ordinære aftaler og kombinationsaftaler indgået med grundfoløbselever</t>
  </si>
  <si>
    <t xml:space="preserve">IB og EB -udbudstilskud </t>
  </si>
  <si>
    <t>Ordblindeundervisning*</t>
  </si>
  <si>
    <t>Virksomhedsrettet til OBU (tillægstakst)</t>
  </si>
  <si>
    <t>Ordblindeundervisning for voksne</t>
  </si>
  <si>
    <t>MMOMS</t>
  </si>
  <si>
    <t>UMOMS</t>
  </si>
  <si>
    <t>FVU - læsning, trin 2</t>
  </si>
  <si>
    <t>FVU - læsning, trin 3</t>
  </si>
  <si>
    <t>FVU - læsning, trin 4</t>
  </si>
  <si>
    <t>FVU - matematik, trin 1</t>
  </si>
  <si>
    <t>FVU - matematik, trin 2</t>
  </si>
  <si>
    <t>Screening FVU</t>
  </si>
  <si>
    <t>FVU-Start</t>
  </si>
  <si>
    <t>FVU individuel screening</t>
  </si>
  <si>
    <t>FVU fællesscreening</t>
  </si>
  <si>
    <t>Engelsk, 1</t>
  </si>
  <si>
    <t>Engelsk, 2</t>
  </si>
  <si>
    <t>Engelsk, 3</t>
  </si>
  <si>
    <t>Engelsk, 4</t>
  </si>
  <si>
    <t>Digital, 1</t>
  </si>
  <si>
    <t>Digital, 2</t>
  </si>
  <si>
    <t>Digital, 3</t>
  </si>
  <si>
    <t>Dansk, niveau D</t>
  </si>
  <si>
    <t>D</t>
  </si>
  <si>
    <t>Almen voksenuddannelse (AVU)</t>
  </si>
  <si>
    <t>Realkompetencevurdering avu</t>
  </si>
  <si>
    <t xml:space="preserve">Introducerende undervisning                       </t>
  </si>
  <si>
    <t xml:space="preserve">Fagelement fra fag med varighed 180, kat.:avu </t>
  </si>
  <si>
    <t xml:space="preserve">Fagelement fra fag med varighed 120, kat.:avu </t>
  </si>
  <si>
    <t xml:space="preserve">Fagelement fra fag med varighed 105, kat.:avu </t>
  </si>
  <si>
    <t xml:space="preserve">Fagelement fra fag med varighed 90, kat.:avu </t>
  </si>
  <si>
    <t xml:space="preserve">Fagelement fra fag med varighed 75, kat.:avu </t>
  </si>
  <si>
    <t xml:space="preserve">Fagelement fra fag med varighed 60, kat.:avu </t>
  </si>
  <si>
    <t xml:space="preserve">Fagelement fra fag med varighed 45, kat.:avu </t>
  </si>
  <si>
    <t>Fagelement fra fag med varighed 25, kat.:avu</t>
  </si>
  <si>
    <t>Samarbejde og kommunikation, niveau G</t>
  </si>
  <si>
    <t>G</t>
  </si>
  <si>
    <t>Psykologi, niveau D</t>
  </si>
  <si>
    <t>Livsanskuelse, niveau D</t>
  </si>
  <si>
    <t xml:space="preserve">Latin, niveau E </t>
  </si>
  <si>
    <t>E</t>
  </si>
  <si>
    <t>Latin, niveau D</t>
  </si>
  <si>
    <t>Idræt, niveau D</t>
  </si>
  <si>
    <t>Grundlæggende it, niveau G</t>
  </si>
  <si>
    <t>Grundlæggende it, basis</t>
  </si>
  <si>
    <t>Formidling, niveau D</t>
  </si>
  <si>
    <t>Billedkunst, niveau D</t>
  </si>
  <si>
    <t>Tysk, niveau G</t>
  </si>
  <si>
    <t>Tysk, niveau F</t>
  </si>
  <si>
    <t>F</t>
  </si>
  <si>
    <t>Tysk, niveau E</t>
  </si>
  <si>
    <t>Tysk, niveau D</t>
  </si>
  <si>
    <t>Tysk, basis</t>
  </si>
  <si>
    <t>Samfundsfag, niveau G</t>
  </si>
  <si>
    <t>Samfundsfag, niveau D</t>
  </si>
  <si>
    <t xml:space="preserve">Naturvidenskab, niveau G </t>
  </si>
  <si>
    <t xml:space="preserve">Naturvidenskab, niveau F </t>
  </si>
  <si>
    <t xml:space="preserve">Naturvidenskab, niveau E </t>
  </si>
  <si>
    <t xml:space="preserve">Naturvidenskab, niveau D </t>
  </si>
  <si>
    <t>Matematik, niveau G</t>
  </si>
  <si>
    <t>Matematik, niveau F</t>
  </si>
  <si>
    <t>Matematik, niveau E</t>
  </si>
  <si>
    <t>Matematik, niveau D</t>
  </si>
  <si>
    <t>Matematik, basis</t>
  </si>
  <si>
    <t>Historie, niveau D</t>
  </si>
  <si>
    <t>Introducerende undervisning, turbo</t>
  </si>
  <si>
    <t>Fransk, niveau G</t>
  </si>
  <si>
    <t>Fransk, niveau F</t>
  </si>
  <si>
    <t>Fransk, niveau E</t>
  </si>
  <si>
    <t>Fransk, niveau D</t>
  </si>
  <si>
    <t>Fransk, basis</t>
  </si>
  <si>
    <t>Engelsk, niveau G</t>
  </si>
  <si>
    <t>Engelsk, niveau F</t>
  </si>
  <si>
    <t>Engelsk, niveau E</t>
  </si>
  <si>
    <t>Engelsk, niveau D</t>
  </si>
  <si>
    <t>Engelsk, basis</t>
  </si>
  <si>
    <t>Dansk som andetsprog, niveau G</t>
  </si>
  <si>
    <t>Dansk som andetsprog, niveau F</t>
  </si>
  <si>
    <t>Dansk som andetsprog, niveau E</t>
  </si>
  <si>
    <t>Dansk som andetsprog, niveau D</t>
  </si>
  <si>
    <t xml:space="preserve">Dansk som andetsprog, basis </t>
  </si>
  <si>
    <t>Dansk, niveau G</t>
  </si>
  <si>
    <t>Dansk, niveau F</t>
  </si>
  <si>
    <t>Dansk, niveau E</t>
  </si>
  <si>
    <t>Dansk, basis</t>
  </si>
  <si>
    <t>Arabisk</t>
  </si>
  <si>
    <t>B</t>
  </si>
  <si>
    <t>Studieforberedende enkeltfag til hf og stx</t>
  </si>
  <si>
    <t>A</t>
  </si>
  <si>
    <t>Italiensk begynder</t>
  </si>
  <si>
    <t>Engelsk</t>
  </si>
  <si>
    <t>C</t>
  </si>
  <si>
    <t>Dansk</t>
  </si>
  <si>
    <t>Dramatik</t>
  </si>
  <si>
    <t>Billedkunst</t>
  </si>
  <si>
    <t>Filosofi</t>
  </si>
  <si>
    <t>Kulturforståelse</t>
  </si>
  <si>
    <t>Psykologi</t>
  </si>
  <si>
    <t>Organisation</t>
  </si>
  <si>
    <t>Matematik</t>
  </si>
  <si>
    <t>Programmering</t>
  </si>
  <si>
    <t>Kinesisk</t>
  </si>
  <si>
    <t>Dans</t>
  </si>
  <si>
    <t>Samfundsfag</t>
  </si>
  <si>
    <t>Afsætning</t>
  </si>
  <si>
    <t>Virksomhedsøkonomi</t>
  </si>
  <si>
    <t>Statik og styrkelære</t>
  </si>
  <si>
    <t>Større skriftlig opgave</t>
  </si>
  <si>
    <t>Dansk som andetsprog</t>
  </si>
  <si>
    <t>Informatik</t>
  </si>
  <si>
    <t>Historie</t>
  </si>
  <si>
    <t>Design</t>
  </si>
  <si>
    <t>Religion</t>
  </si>
  <si>
    <t>Geografi</t>
  </si>
  <si>
    <t>Idræt</t>
  </si>
  <si>
    <t>Design og arkitektur</t>
  </si>
  <si>
    <t>Statistik</t>
  </si>
  <si>
    <t>Tysk begynder</t>
  </si>
  <si>
    <t>Tyrkisk</t>
  </si>
  <si>
    <t>Teknologi</t>
  </si>
  <si>
    <t>Teknikfag (Byggeri og Energi)</t>
  </si>
  <si>
    <t>Russisk</t>
  </si>
  <si>
    <t>Retorik</t>
  </si>
  <si>
    <t>Innovation</t>
  </si>
  <si>
    <t>Mediefag</t>
  </si>
  <si>
    <t>Erhvervsøkonomi</t>
  </si>
  <si>
    <t>International økonomi</t>
  </si>
  <si>
    <t>Eksamensprojektet</t>
  </si>
  <si>
    <t>International teknologi og kultur</t>
  </si>
  <si>
    <t>Musik- og lydproduktion</t>
  </si>
  <si>
    <t>Astronomi</t>
  </si>
  <si>
    <t>Erhvervscase</t>
  </si>
  <si>
    <t>Oldtidskundskab</t>
  </si>
  <si>
    <t>Erhvervsjura</t>
  </si>
  <si>
    <t>Idéhistorie</t>
  </si>
  <si>
    <t>Japansk</t>
  </si>
  <si>
    <t>Realkompetencevurdering almengymnasial uddannelse</t>
  </si>
  <si>
    <t>Kommunikation og it</t>
  </si>
  <si>
    <t>Finansiering</t>
  </si>
  <si>
    <t>Tysk fortsættersprog, Netadgang</t>
  </si>
  <si>
    <t>Produktudvikling</t>
  </si>
  <si>
    <t>Fagelement fra fag med varighed 75, kat.:hf.-stx g</t>
  </si>
  <si>
    <t xml:space="preserve">Fagelement fra fag med varighed 375, kat.:hf.-stx </t>
  </si>
  <si>
    <t xml:space="preserve">Fagelement fra fag med varighed 335, kat.:hf.-stx </t>
  </si>
  <si>
    <t xml:space="preserve">Fagelement fra fag med varighed 325, kat.:hf.-stx </t>
  </si>
  <si>
    <t xml:space="preserve">Fagelement fra fag med varighed 300, kat.:hf.-stx </t>
  </si>
  <si>
    <t xml:space="preserve">Fagelement fra fag med varighed 260, kat.:hf.-stx </t>
  </si>
  <si>
    <t xml:space="preserve">Fagelement fra fag med varighed 250, kat.:hf.-stx </t>
  </si>
  <si>
    <t xml:space="preserve">Fagelement fra fag med varighed 240, kat.:hf.-stx </t>
  </si>
  <si>
    <t xml:space="preserve">Fagelement fra fag med varighed 225, kat.:hf.-stx </t>
  </si>
  <si>
    <t xml:space="preserve">Fagelement fra fag med varighed 210, kat.:hf.-stx </t>
  </si>
  <si>
    <t xml:space="preserve">Fagelement fra fag med varighed 200, kat.:hf.-stx </t>
  </si>
  <si>
    <t xml:space="preserve">Fagelement fra fag med varighed 190, kat.:hf.-stx </t>
  </si>
  <si>
    <t xml:space="preserve">Fagelement fra fag med varighed 125, kat.:hf.-stx </t>
  </si>
  <si>
    <t>Tysk fortsættersprog</t>
  </si>
  <si>
    <t>Tysk begyndersprog</t>
  </si>
  <si>
    <t>Spansk</t>
  </si>
  <si>
    <t>Multimedier</t>
  </si>
  <si>
    <t>Materialeteknologi</t>
  </si>
  <si>
    <t>Markedskommunikation</t>
  </si>
  <si>
    <t>Latin</t>
  </si>
  <si>
    <t>Italiensk</t>
  </si>
  <si>
    <t>Informationsteknologi</t>
  </si>
  <si>
    <t>Græsk</t>
  </si>
  <si>
    <t>Fransk fortsættersprog</t>
  </si>
  <si>
    <t>Fransk begyndersprog</t>
  </si>
  <si>
    <t>Filosofi og teknologi</t>
  </si>
  <si>
    <t>Datalogi</t>
  </si>
  <si>
    <t>Naturvidenskabelig faggruppe</t>
  </si>
  <si>
    <t>Kultur- og samfundsfaggruppe</t>
  </si>
  <si>
    <t>Eksamensprojekt</t>
  </si>
  <si>
    <t>Naturgeografi</t>
  </si>
  <si>
    <t>Projektopgaven for enkeltfagskursister og selvstud</t>
  </si>
  <si>
    <t>Projektopgave for enkeltfagskursister og selvstud</t>
  </si>
  <si>
    <t>Samtidshistorie</t>
  </si>
  <si>
    <t>Erhvervsret</t>
  </si>
  <si>
    <t>Teknologihistorie</t>
  </si>
  <si>
    <t>Teknikfag proces, levnedsmiddel og sundhed</t>
  </si>
  <si>
    <t>Teknikfag design og produktion</t>
  </si>
  <si>
    <t>Teknikfag byggeri og energi</t>
  </si>
  <si>
    <t>Kommunikation/it</t>
  </si>
  <si>
    <t>It</t>
  </si>
  <si>
    <t>Fransk fortsætter</t>
  </si>
  <si>
    <t>EVFVV</t>
  </si>
  <si>
    <t>EUDRO</t>
  </si>
  <si>
    <t>ETSTO</t>
  </si>
  <si>
    <t>ETLTX</t>
  </si>
  <si>
    <t>EFÆTX</t>
  </si>
  <si>
    <t>EBYTX</t>
  </si>
  <si>
    <t>EADMI</t>
  </si>
  <si>
    <t>ALDTX</t>
  </si>
  <si>
    <t>EUNTX</t>
  </si>
  <si>
    <t>DELTAGERBETALING</t>
  </si>
  <si>
    <t>VARIGHED_TIMER</t>
  </si>
  <si>
    <t>BETEGNELSE</t>
  </si>
  <si>
    <t>NIVEAU</t>
  </si>
  <si>
    <t>UVM_FAG</t>
  </si>
  <si>
    <t>MOMS</t>
  </si>
  <si>
    <t>UDDTXT</t>
  </si>
  <si>
    <t>UDD</t>
  </si>
  <si>
    <t xml:space="preserve">Udkantstilskuddet beregnes som: (430 stx årselever minus antal grundlagsårselever) * 57.740 pr. årselev. </t>
  </si>
  <si>
    <t>For  udkantstilskud gælder, at der max. kan ydes 13.230 kr. pr. grundlagsårselev (årselever i foregående finansår).</t>
  </si>
  <si>
    <t>For basisgrundtilskud og udannelsestypetilskud gælder, at der max. kan ydes 11.060 kr. pr. grundlagsårselev (årselever i foregående finansår).</t>
  </si>
  <si>
    <t>Undervisningstakst</t>
  </si>
  <si>
    <t>Maskinbetjening, mindre maskiner/CAD/CAM/CNC/maski</t>
  </si>
  <si>
    <t>Fjernundervisning</t>
  </si>
  <si>
    <t>Aktivitet afholdt som fjernundervisning udløser en undervisningstakst svarende til 75 pct. af de tilsvarende undervisningstakster. Aktivitet afholdt som fjernundervisning udløser ikke bygningstilskud. Aktivitet afholdt som fjernundervisning udløser fuldt fællesudgiftstilskud.</t>
  </si>
  <si>
    <t>FVU - læsning, trin 1</t>
  </si>
  <si>
    <t>Kasper.Nielsen@uvm.dk</t>
  </si>
  <si>
    <t>Nicolai Smedegård Boysen</t>
  </si>
  <si>
    <t>Nicolai.Smedegaard.Boysen@uvm.dk</t>
  </si>
  <si>
    <t>Tue Nejst Larsen</t>
  </si>
  <si>
    <t>Tue.Nejst.Larsen@uvm.dk</t>
  </si>
  <si>
    <t>kr. pr. årsstuderende</t>
  </si>
  <si>
    <t>kr. pr. STÅ</t>
  </si>
  <si>
    <t>Deltagerbetaling</t>
  </si>
  <si>
    <t>Maximalt tillæg</t>
  </si>
  <si>
    <t>Samlet deltagerbetaling</t>
  </si>
  <si>
    <t>(kr. pr. uge)</t>
  </si>
  <si>
    <t>(kr. pr. årselev)</t>
  </si>
  <si>
    <t>inkl. tillæg pr. uge</t>
  </si>
  <si>
    <t>It-fag</t>
  </si>
  <si>
    <t>Social- og sundhedsfag</t>
  </si>
  <si>
    <t>Læse-, skrive- og regnefag</t>
  </si>
  <si>
    <t>Undervisningstakster</t>
  </si>
  <si>
    <t>PR.ÅRSELEV= 1 elev i 40 uger</t>
  </si>
  <si>
    <t>Inkl. moms</t>
  </si>
  <si>
    <t>Takstgruppe</t>
  </si>
  <si>
    <t>Undervisningstaxameter ved ingen deltagerbetaling</t>
  </si>
  <si>
    <t>Undervisningtaxameter ved en normpris på 24.800 kr. pr. årselev</t>
  </si>
  <si>
    <t>Undervisningtaxameter ved en normpris på  36.800 kr. pr. årselev</t>
  </si>
  <si>
    <t>Undervisningtaxameter ved deltagerbetaling på 24.800 kr. pr. årselev</t>
  </si>
  <si>
    <t>Undervisningtaxameter ved deltagerbetaling på 36.800 kr. pr. årselev</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</si>
  <si>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</si>
  <si>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</si>
  <si>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</si>
  <si>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</si>
  <si>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</si>
  <si>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</si>
  <si>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</si>
  <si>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Takst ekskl. moms</t>
  </si>
  <si>
    <t>takst inkl. moms</t>
  </si>
  <si>
    <t>Ambulering vedrørende erhvervsfisker-</t>
  </si>
  <si>
    <t>uddannelse afholdt på Athene</t>
  </si>
  <si>
    <t>For specifikke erhvervsfiskerkurser kan der udbetales en tillægstakst i forbindelse med ambulering afholdt på Athene,</t>
  </si>
  <si>
    <t xml:space="preserve"> jf. takstkataloget for 2019 (www.uvm.dk/takst). For alle andre uddannelser er eventuelle udgifter til ambulering indeholdt i taksterne.</t>
  </si>
  <si>
    <t>Fællesudgiftstakster pr. årselev</t>
  </si>
  <si>
    <t>m2-norm</t>
  </si>
  <si>
    <t>Område</t>
  </si>
  <si>
    <t>Fællesudgifter uden moms</t>
  </si>
  <si>
    <t>Fællesudgifter inkl. moms</t>
  </si>
  <si>
    <t>10 m2</t>
  </si>
  <si>
    <t>Merkantile</t>
  </si>
  <si>
    <t>12 m2</t>
  </si>
  <si>
    <t>15 m2</t>
  </si>
  <si>
    <t>Tekniske/Landbrug/ Social og sundhedsudd.</t>
  </si>
  <si>
    <t>28 m2</t>
  </si>
  <si>
    <t>Tekniske/Landbrug</t>
  </si>
  <si>
    <t>37 m2</t>
  </si>
  <si>
    <t>Tekniske</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</si>
  <si>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</si>
  <si>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</si>
  <si>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</si>
  <si>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</si>
  <si>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</si>
  <si>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</si>
  <si>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</si>
  <si>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</si>
  <si>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</si>
  <si>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</si>
  <si>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</si>
  <si>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bygningstaxameter inkl. moms</t>
  </si>
  <si>
    <t>ekskl. moms (kr.)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</si>
  <si>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</si>
  <si>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</si>
  <si>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</si>
  <si>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</si>
  <si>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</si>
  <si>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</si>
  <si>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</si>
  <si>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</si>
  <si>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</si>
  <si>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</si>
  <si>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</si>
  <si>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</si>
  <si>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</si>
  <si>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</si>
  <si>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 xml:space="preserve">takst inkl. moms </t>
  </si>
  <si>
    <t>Bygningstillægstakst køreteknisk anlæg (pr. kursist pr. uddannelsesmål)</t>
  </si>
  <si>
    <t>bemærk:</t>
  </si>
  <si>
    <t>Bygningstillægstakst udbetales til uddannelser, hvori der indgår kørsel på køreteknisk anlæg.</t>
  </si>
  <si>
    <t>Realkompetence vurdering u. deltagerbet.</t>
  </si>
  <si>
    <t>Kloakmester</t>
  </si>
  <si>
    <t>Tilsynstekniker</t>
  </si>
  <si>
    <t>Blomsterbinder</t>
  </si>
  <si>
    <t>Arbejdsstudietekniker</t>
  </si>
  <si>
    <t>It-administrator</t>
  </si>
  <si>
    <t>Deltidsuddannelser</t>
  </si>
  <si>
    <t xml:space="preserve">  </t>
  </si>
  <si>
    <t>merkantile</t>
  </si>
  <si>
    <t xml:space="preserve">EUD-enkeltfag </t>
  </si>
  <si>
    <t>Med fri deltagerbetaling</t>
  </si>
  <si>
    <t>Fælleudgifter</t>
  </si>
  <si>
    <t>Undervisning</t>
  </si>
  <si>
    <t>byg.taxameter</t>
  </si>
  <si>
    <t>Fællesudgifter</t>
  </si>
  <si>
    <t>inkl. moms</t>
  </si>
  <si>
    <t>ekskl. moms</t>
  </si>
  <si>
    <t>Takstkatalog for uddannelser uden for Fælleskompetencebeskrivelse</t>
  </si>
  <si>
    <t>Niels Christian Roesdahl</t>
  </si>
  <si>
    <t>Niels.Christian.Roesdahl@uvm.dk</t>
  </si>
  <si>
    <t>AMU-uddannelser, EVE-finansieret (inden for fælles kompetencebeskriv.)</t>
  </si>
  <si>
    <t>Åben Uddannelse EVE - Finansieret (uden for fælles kompetencebeskrivelse)</t>
  </si>
  <si>
    <t>Overgangskursus</t>
  </si>
  <si>
    <t>Takstkatalog FFL 2022</t>
  </si>
  <si>
    <t>TAKSTKATALOG PÅ FAG KAN FØRST DANNES, NÅR DE ENDELIGE TAKSTER FORELIGGER PÅ FL 2022</t>
  </si>
  <si>
    <t>brug derfor takstkatalog for 2021 og find via takstgruppen, taksten for faget</t>
  </si>
  <si>
    <t>BEMÆRK - takstkatalog for fag - kan først blive dannet, når de endelige takster foreligger på FL 2022</t>
  </si>
  <si>
    <t>Finanslovskonto 20.22.35. Kommunale bidrag vedrørende frie fagskoler</t>
  </si>
  <si>
    <t>Finanslovskonto 20.22.33 Grundtilskud til frie fagskoler</t>
  </si>
  <si>
    <t>Mindste ugentlige elevbetaling for 2022</t>
  </si>
  <si>
    <t>Finanslovskonto 20.22.31. Frie fagskoler</t>
  </si>
  <si>
    <t>Takstkatalog FL 2022</t>
  </si>
  <si>
    <t>Elevstøttetakster for kurser der begynder i 2021</t>
  </si>
  <si>
    <t>Elevbetaling for ophold på en kostafdeling udgør 565 kr. pr. uge pr. elev</t>
  </si>
  <si>
    <t>Finanslovskonto 20.43.01</t>
  </si>
  <si>
    <t>Private gymnasier</t>
  </si>
  <si>
    <t>Tillægstakst:</t>
  </si>
  <si>
    <t>Pr. elev på stx eller IB med følgende fag bestået på A-niveau (inkl. moms)</t>
  </si>
  <si>
    <t>For basisgrundtilskud og udd.typetilskud gælder, at der max. kan ydes 11.060  kr. pr.grundlagsårselev (årselever i foregående finansår).</t>
  </si>
  <si>
    <t>kr. pr. årselev</t>
  </si>
  <si>
    <t>Finanslovskonto 20.75.05</t>
  </si>
  <si>
    <t>Adgangskurser til udvalgte erhvervsakademi- og professionsbacheloruddannelser</t>
  </si>
  <si>
    <t>Adgangskursus til maritime uddannelser</t>
  </si>
  <si>
    <t>Adgangskursus til urban landskabsingeniør</t>
  </si>
  <si>
    <t>Adgangskursus til skov- og landskabsingeniør</t>
  </si>
  <si>
    <t>Adgangskursus til markedsføringsøkonom</t>
  </si>
  <si>
    <t>Finanslovskonto 20.51.11.</t>
  </si>
  <si>
    <t>Ikke aktiverede</t>
  </si>
  <si>
    <t>Kr.</t>
  </si>
  <si>
    <t xml:space="preserve">Driftstilskud (pr. årselev) </t>
  </si>
  <si>
    <t>Deltagere i kombinationsforløb (pr. årselev)</t>
  </si>
  <si>
    <t>Udslusningstilskud (pr. årselev)</t>
  </si>
  <si>
    <t>Vejledningstilskud (pr. påbegyndt egu-plan)</t>
  </si>
  <si>
    <t>Vejledningstilskud (pr. gennemført egu-plan)</t>
  </si>
  <si>
    <t>Bygningstilskud (pr. årselev)</t>
  </si>
  <si>
    <t>Tillægstakst for merkantile grundforløb tilrettelagt på produktionsskoler</t>
  </si>
  <si>
    <t>1 årselev er = 1 elev i 40 uger</t>
  </si>
  <si>
    <t>Finanslovskonto 20.51.12.</t>
  </si>
  <si>
    <t>Skoleydelse ved produktionsskoler</t>
  </si>
  <si>
    <t>Ugetakst f. 18 år og derover, udeboende</t>
  </si>
  <si>
    <t>Ugetakst 18 år og derover, hjemmeboende</t>
  </si>
  <si>
    <t>Ugetakst f. under 18 år</t>
  </si>
  <si>
    <t>Skoleydelse til produktionsskoleelever under 25 år (optaget efter 1. januar 2017)</t>
  </si>
  <si>
    <t>Skoleydelse til EGU-elever</t>
  </si>
  <si>
    <t>Der ydes ikke skoleydelse til elever, der deltager i undervisningsforløb som led i aktivering, eller til elever,</t>
  </si>
  <si>
    <t>der deltager i undervisningsforløb i.h.t. LB 55 1995 § 9, stk. 5 om folkeskolen.</t>
  </si>
  <si>
    <t>(Satsen for opkrævning af bidrag i 2022 er fastsat til 38.230 kr. pr. årselev under 18 år og 65.830 kr.</t>
  </si>
  <si>
    <t xml:space="preserve"> pr. årselev på 18 år og derover til afregning i 2022 for aktiviteten i 20221.)  </t>
  </si>
  <si>
    <t>På FFL22 er refusionssatserne fastsat til:</t>
  </si>
  <si>
    <t>årselev, der i 2022 udgør 61.180 kr.</t>
  </si>
  <si>
    <t>beløb pr. elev pr. år, der i 2022 udgør 11.760 kr.</t>
  </si>
  <si>
    <t xml:space="preserve">Satsen for opkrævning af bidrag i 2022 er fastsat til 71.430 kr. til drift pr. årselev for afregning af aktiviteten i 2021.  </t>
  </si>
  <si>
    <t xml:space="preserve">Satsen for opkrævning af bidrag i 2022 er fastsat til 33.040 kr. til forsørgelse pr. årselev for afregning af aktiviteten i 2021.  </t>
  </si>
  <si>
    <t>Konto på FFL 2022</t>
  </si>
  <si>
    <t>Telefon</t>
  </si>
  <si>
    <t>Kasper Kallehave og Rasmus Suikkanen</t>
  </si>
  <si>
    <r>
      <t xml:space="preserve"> Kasper.Kallehave.Esbensen@uvm.dk</t>
    </r>
    <r>
      <rPr>
        <sz val="10"/>
        <rFont val="Arial"/>
        <family val="2"/>
      </rPr>
      <t xml:space="preserve"> og </t>
    </r>
    <r>
      <rPr>
        <u/>
        <sz val="10"/>
        <rFont val="Arial"/>
        <family val="2"/>
      </rPr>
      <t>Rasmus.Suikkanen@uvm.dk</t>
    </r>
  </si>
  <si>
    <t>Martin Moos</t>
  </si>
  <si>
    <t>Martin.Moos@uvm.dk</t>
  </si>
  <si>
    <t>Lars Døssing</t>
  </si>
  <si>
    <t>Lars.Doessing@uvm.dk</t>
  </si>
  <si>
    <t>Marie.Andersen@uvm.dk</t>
  </si>
  <si>
    <t>Rasmus Suikkanen</t>
  </si>
  <si>
    <t>Rasmus.Suikkanen@uvm.dk</t>
  </si>
  <si>
    <t>Tobias Weltzer Søborg og Martin Moos</t>
  </si>
  <si>
    <r>
      <rPr>
        <u/>
        <sz val="10"/>
        <rFont val="Arial"/>
        <family val="2"/>
      </rPr>
      <t>Tobias.Weltzer.Soborg@uvm.dk</t>
    </r>
    <r>
      <rPr>
        <sz val="10"/>
        <rFont val="Arial"/>
        <family val="2"/>
      </rPr>
      <t xml:space="preserve"> og </t>
    </r>
    <r>
      <rPr>
        <u/>
        <sz val="10"/>
        <rFont val="Arial"/>
        <family val="2"/>
      </rPr>
      <t>Martin.Moos@uvm.dk</t>
    </r>
  </si>
  <si>
    <t>Karina Fredenslund Høgsberg</t>
  </si>
  <si>
    <t>Karina.Fredenslund.Hoegsberg@uvm.dk</t>
  </si>
  <si>
    <t>Detailhandelsuddannelsen med specialer, DEL-VFU</t>
  </si>
  <si>
    <t>Detailhandelsuddannelsen med specialer, PRAK</t>
  </si>
  <si>
    <t>Eventkoordinator, DEL-VFU</t>
  </si>
  <si>
    <t>Eventkoordinator, PRAK</t>
  </si>
  <si>
    <t>Finansuddannelsen, DEL-VFU</t>
  </si>
  <si>
    <t>Finansuddannelsen, PRAK</t>
  </si>
  <si>
    <t>Handelsuddannelse med specialer, DEL-VFU</t>
  </si>
  <si>
    <t>Handelsuddannelse med specialer, PRAK</t>
  </si>
  <si>
    <t>Kontoruddannelse, generel, DEL-VFU</t>
  </si>
  <si>
    <t>Kontoruddannelse, generel, PRAK</t>
  </si>
  <si>
    <t>Kontoruddannelsen med specialer, DEL-VFU</t>
  </si>
  <si>
    <t>Kontoruddannelsen med specialer, PRAK</t>
  </si>
  <si>
    <t>Ambulancebehandler, DEL-VFU</t>
  </si>
  <si>
    <t>Ambulancebehandler, PRAK</t>
  </si>
  <si>
    <t>Anlægsstruktør,bygningsstruktør,brolægger,DEL-VFU</t>
  </si>
  <si>
    <t>Anlægsstruktør,bygningsstruktør,brolægger,PRAK</t>
  </si>
  <si>
    <t>Autolakerer, DEL-VFU</t>
  </si>
  <si>
    <t>Autolakerer, PRAK</t>
  </si>
  <si>
    <t>Automatik- og procesuddannelsen, DEL-VFU</t>
  </si>
  <si>
    <t>Automatik- og procesuddannelsen, PRAK</t>
  </si>
  <si>
    <t>Beklædningshåndværker, DEL-VFU</t>
  </si>
  <si>
    <t>Beklædningshåndværker, PRAK</t>
  </si>
  <si>
    <t>Beslagsmed, DEL-VFU</t>
  </si>
  <si>
    <t>Beslagsmed, PRAK</t>
  </si>
  <si>
    <t>Boligmontering, DEL-VFU</t>
  </si>
  <si>
    <t>Boligmontering, PRAK</t>
  </si>
  <si>
    <t>Buschauffør i kollektiv trafik, DEL-VFU</t>
  </si>
  <si>
    <t>Buschauffør i kollektiv trafik, PRAK</t>
  </si>
  <si>
    <t>Bygningsmaler, DEL-VFU</t>
  </si>
  <si>
    <t>Bygningsmaler, PRAK</t>
  </si>
  <si>
    <t>Bygningssnedker, DEL-VFU</t>
  </si>
  <si>
    <t>Bygningssnedker, PRAK</t>
  </si>
  <si>
    <t>Bådmekaniker, DEL-VFU</t>
  </si>
  <si>
    <t>Bådmekaniker, PRAK</t>
  </si>
  <si>
    <t>Cnc-tekniker, DEL-VFU</t>
  </si>
  <si>
    <t>Cnc-tekniker, PRAK</t>
  </si>
  <si>
    <t>Cykel-og motorcykelmekaniker, DEL-VFU</t>
  </si>
  <si>
    <t>Cykel-og motorcykelmekaniker, PRAK</t>
  </si>
  <si>
    <t>Data- og kommunikationsuddannelsen, DEL-VFU</t>
  </si>
  <si>
    <t>Data- og kommunikationsuddannelsen, PRAK</t>
  </si>
  <si>
    <t>Digital media uddannelsen, DEL-VFU</t>
  </si>
  <si>
    <t>Digital media uddannelsen, PRAK</t>
  </si>
  <si>
    <t>Ejendomsservicetekniker, DEL-VFU</t>
  </si>
  <si>
    <t>Ejendomsservicetekniker, PRAK</t>
  </si>
  <si>
    <t>Elektriker, DEL-VFU</t>
  </si>
  <si>
    <t>Elektriker, PRAK</t>
  </si>
  <si>
    <t>Elektronik- og svagstrømsuddannelsen, DEL-VFU</t>
  </si>
  <si>
    <t>Elektronik- og svagstrømsuddannelsen, PRAK</t>
  </si>
  <si>
    <t>Elektronikoperatør, DEL-VFU</t>
  </si>
  <si>
    <t>Elektronikoperatør, PRAK</t>
  </si>
  <si>
    <t>Entreprenør- og landbrugsmaskinuddannelsen, PRAK</t>
  </si>
  <si>
    <t>Entreprenør-,landbrugsmaskinuddannelsen,DEL-VFU</t>
  </si>
  <si>
    <t>Film- og tv-produktionsuddannelsen, DEL-VFU</t>
  </si>
  <si>
    <t>Film- og tv-produktionsuddannelsen, PRAK</t>
  </si>
  <si>
    <t>Finmekaniker, DEL-VFU</t>
  </si>
  <si>
    <t>Finmekaniker, PRAK</t>
  </si>
  <si>
    <t>Flytekniker, DEL-VFU</t>
  </si>
  <si>
    <t>Flytekniker, PRAK</t>
  </si>
  <si>
    <t>Forsyningsoperatør, DEL-VFU</t>
  </si>
  <si>
    <t>Forsyningsoperatør, PRAK</t>
  </si>
  <si>
    <t>Fotograf, DEL-VFU</t>
  </si>
  <si>
    <t>Fotograf, PRAK</t>
  </si>
  <si>
    <t>Frontline PC-supporter, DEL-VFU</t>
  </si>
  <si>
    <t>Frontline PC-supporter, PRAK</t>
  </si>
  <si>
    <t>Frontline radio-tv supporter, DEL-VFU</t>
  </si>
  <si>
    <t>Frontline radio-tv supporter, PRAK</t>
  </si>
  <si>
    <t>Glarmester, DEL-VFU</t>
  </si>
  <si>
    <t>Glarmester, PRAK</t>
  </si>
  <si>
    <t>Grafisk tekniker, DEL-VFU</t>
  </si>
  <si>
    <t>Grafisk tekniker, PRAK</t>
  </si>
  <si>
    <t>Guld- og sølvsmed, DEL-VFU</t>
  </si>
  <si>
    <t>Guld- og sølvsmed, PRAK</t>
  </si>
  <si>
    <t>Havne- og terminaluddannelsen, DEL-VFU</t>
  </si>
  <si>
    <t>Havne- og terminaluddannelsen, PRAK</t>
  </si>
  <si>
    <t>Industrioperatør, DEL-VFU</t>
  </si>
  <si>
    <t>Industrioperatør, PRAK</t>
  </si>
  <si>
    <t>Industriteknikeruddannelsen, DEL-VFU</t>
  </si>
  <si>
    <t>Industriteknikeruddannelsen, PRAK</t>
  </si>
  <si>
    <t>Karrosseriteknikeruddannelsen, DEL-VFU</t>
  </si>
  <si>
    <t>Karrosseriteknikeruddannelsen, PRAK</t>
  </si>
  <si>
    <t>Kranfører, DEL-VFU</t>
  </si>
  <si>
    <t>Kranfører, PRAK</t>
  </si>
  <si>
    <t>Køletekniker, DEL-VFU</t>
  </si>
  <si>
    <t>Køletekniker, PRAK</t>
  </si>
  <si>
    <t>Lager- og terminaluddannelsen, DEL-VFU</t>
  </si>
  <si>
    <t>Lager- og terminaluddannelsen, PRAK</t>
  </si>
  <si>
    <t>Lastvognsmekaniker, DEL-VFU</t>
  </si>
  <si>
    <t>Lastvognsmekaniker, PRAK</t>
  </si>
  <si>
    <t>Lufthavnsuddannelsen, DEL-VFU</t>
  </si>
  <si>
    <t>Lufthavnsuddannelsen, PRAK</t>
  </si>
  <si>
    <t>Maritime håndværksfag, DEL-VFU</t>
  </si>
  <si>
    <t>Maritime håndværksfag, PRAK</t>
  </si>
  <si>
    <t>Maskinsnedker, DEL-VFU</t>
  </si>
  <si>
    <t>Maskinsnedker, PRAK</t>
  </si>
  <si>
    <t>Mediegrafiker, DEL-VFU</t>
  </si>
  <si>
    <t>Mediegrafiker, PRAK</t>
  </si>
  <si>
    <t>Mekaniker, DEL-VFU</t>
  </si>
  <si>
    <t>Mekaniker, PRAK</t>
  </si>
  <si>
    <t>Murer, DEL-VFU</t>
  </si>
  <si>
    <t>Murer, PRAK</t>
  </si>
  <si>
    <t>Møbelsnedker og orgelbygger, DEL-VFU</t>
  </si>
  <si>
    <t>Møbelsnedker og orgelbygger, PRAK</t>
  </si>
  <si>
    <t>Ortopædist, DEL-VFU</t>
  </si>
  <si>
    <t>Ortopædist, PRAK</t>
  </si>
  <si>
    <t>Overfladebehandler, DEL-VFU</t>
  </si>
  <si>
    <t>Overfladebehandler, PRAK</t>
  </si>
  <si>
    <t>Personvognsmekaniker, DEL-VFU</t>
  </si>
  <si>
    <t>Personvognsmekaniker, PRAK</t>
  </si>
  <si>
    <t>Plastmager, DEL-VFU</t>
  </si>
  <si>
    <t>Plastmager, PRAK</t>
  </si>
  <si>
    <t>Procesoperatør, DEL-VFU</t>
  </si>
  <si>
    <t>Procesoperatør, PRAK</t>
  </si>
  <si>
    <t>Produktions- og montageuddannelsen, DEL-VFU</t>
  </si>
  <si>
    <t>Produktions- og montageuddannelsen, PRAK</t>
  </si>
  <si>
    <t>Produktør, DEL-VFU</t>
  </si>
  <si>
    <t>Produktør, PRAK</t>
  </si>
  <si>
    <t>Serviceassistent, DEL-VFU</t>
  </si>
  <si>
    <t>Serviceassistent, PRAK</t>
  </si>
  <si>
    <t>Sikkerhedsvagt, DEL-VFU</t>
  </si>
  <si>
    <t>Sikkerhedsvagt, PRAK</t>
  </si>
  <si>
    <t>Skibsmekaniker, DEL-VFU</t>
  </si>
  <si>
    <t>Skibsmekaniker, PRAK</t>
  </si>
  <si>
    <t>Skibsmontør, DEL-VFU</t>
  </si>
  <si>
    <t>Skibsmontør, PRAK</t>
  </si>
  <si>
    <t>Skiltetekniker, DEL-VFU</t>
  </si>
  <si>
    <t>Skiltetekniker, PRAK</t>
  </si>
  <si>
    <t>Skorstensfejer, DEL-VFU</t>
  </si>
  <si>
    <t>Skorstensfejer, PRAK</t>
  </si>
  <si>
    <t>Smed, DEL-VFU</t>
  </si>
  <si>
    <t>Smed, PRAK</t>
  </si>
  <si>
    <t>Snedker, DEL-VFU</t>
  </si>
  <si>
    <t>Snedker, PRAK</t>
  </si>
  <si>
    <t>Stenhugger og stentekniker, DEL-VFU</t>
  </si>
  <si>
    <t>Stenhugger og stentekniker, PRAK</t>
  </si>
  <si>
    <t>Stukkatør, DEL-VFU</t>
  </si>
  <si>
    <t>Stukkatør, PRAK</t>
  </si>
  <si>
    <t>Støberitekniker, DEL-VFU</t>
  </si>
  <si>
    <t>Støberitekniker, PRAK</t>
  </si>
  <si>
    <t>Tagdækker, DEL-VFU</t>
  </si>
  <si>
    <t>Tagdækker, PRAK</t>
  </si>
  <si>
    <t>Tandtekniker, DEL-VFU</t>
  </si>
  <si>
    <t>Tandtekniker, PRAK</t>
  </si>
  <si>
    <t>Teater- event- og av-tekniker, DEL-VFU</t>
  </si>
  <si>
    <t>Teater- event- og av-tekniker, PRAK</t>
  </si>
  <si>
    <t>Teknisk designer, DEL-VFU</t>
  </si>
  <si>
    <t>Teknisk designer, PRAK</t>
  </si>
  <si>
    <t>Teknisk isolatør, DEL-VFU</t>
  </si>
  <si>
    <t>Teknisk isolatør, PRAK</t>
  </si>
  <si>
    <t>Togklargøringsuddannelsen, DEL-VFU</t>
  </si>
  <si>
    <t>Togklargøringsuddannelsen, PRAK</t>
  </si>
  <si>
    <t>Træfagenes byggeuddannelse, DEL-VFU</t>
  </si>
  <si>
    <t>Træfagenes byggeuddannelse, PRAK</t>
  </si>
  <si>
    <t>Turistbuschauffør, DEL-VFU</t>
  </si>
  <si>
    <t>Turistbuschauffør, PRAK</t>
  </si>
  <si>
    <t>Urmager, DEL-VFU</t>
  </si>
  <si>
    <t>Urmager, PRAK</t>
  </si>
  <si>
    <t>Vejgodstransportuddannelsen, DEL-VFU</t>
  </si>
  <si>
    <t>Vejgodstransportuddannelsen, PRAK</t>
  </si>
  <si>
    <t>VVS-energi, DEL-VFU</t>
  </si>
  <si>
    <t>VVS-energi, PRAK</t>
  </si>
  <si>
    <t>Værktøjsuddannelsen, DEL-VFU</t>
  </si>
  <si>
    <t>Værktøjsuddannelsen, PRAK</t>
  </si>
  <si>
    <t>Anlægsgartner, DEL-VFU</t>
  </si>
  <si>
    <t>Anlægsgartner, PRAK</t>
  </si>
  <si>
    <t>Bager og konditor, DEL-VFU</t>
  </si>
  <si>
    <t>Bager og konditor, PRAK</t>
  </si>
  <si>
    <t>Dyrepasser, DEL-VFU</t>
  </si>
  <si>
    <t>Dyrepasser, PRAK</t>
  </si>
  <si>
    <t>Ernæringsassistent, DEL-VFU</t>
  </si>
  <si>
    <t>Ernæringsassistent, PRAK</t>
  </si>
  <si>
    <t>Gartner, DEL-VFU</t>
  </si>
  <si>
    <t>Gartner, PRAK</t>
  </si>
  <si>
    <t>Gastronom, DEL-VFU</t>
  </si>
  <si>
    <t>Gastronom, PRAK</t>
  </si>
  <si>
    <t>Gourmetslagter, DEL-VFU</t>
  </si>
  <si>
    <t>Gourmetslagter, PRAK</t>
  </si>
  <si>
    <t>Greenkeeper, DEL-VFU</t>
  </si>
  <si>
    <t>Greenkeeper, PRAK</t>
  </si>
  <si>
    <t>Landbrugsuddannelsen, DEL-VFU</t>
  </si>
  <si>
    <t>Landbrugsuddannelsen, PRAK</t>
  </si>
  <si>
    <t>Mejerist, DEL-VFU</t>
  </si>
  <si>
    <t>Mejerist, PRAK</t>
  </si>
  <si>
    <t>Produktionsgartner, DEL-VFU</t>
  </si>
  <si>
    <t>Produktionsgartner, PRAK</t>
  </si>
  <si>
    <t>Receptionist, DEL-VFU</t>
  </si>
  <si>
    <t>Receptionist, PRAK</t>
  </si>
  <si>
    <t>Skov- og naturtekniker, DEL-VFU</t>
  </si>
  <si>
    <t>Skov- og naturtekniker, PRAK</t>
  </si>
  <si>
    <t>Slagter, DEL-VFU</t>
  </si>
  <si>
    <t>Slagter, PRAK</t>
  </si>
  <si>
    <t>Tarmrenser, DEL-VFU</t>
  </si>
  <si>
    <t>Tarmrenser, PRAK</t>
  </si>
  <si>
    <t>Tjener, DEL-VFU</t>
  </si>
  <si>
    <t>Tjener, PRAK</t>
  </si>
  <si>
    <t>Veterinærsygeplejerske, DEL-VFU</t>
  </si>
  <si>
    <t>Veterinærsygeplejerske, PRAK</t>
  </si>
  <si>
    <t>Væksthusgartner, DEL-VFU</t>
  </si>
  <si>
    <t>Væksthusgartner, PRAK</t>
  </si>
  <si>
    <t>Fitnessuddannelsen, DEL-VFU</t>
  </si>
  <si>
    <t>Fitnessuddannelsen, PRAK</t>
  </si>
  <si>
    <t>Frisør, DEL-VFU</t>
  </si>
  <si>
    <t>Frisør, PRAK</t>
  </si>
  <si>
    <t>Hospitalsteknisk assistent, DEL-VFU</t>
  </si>
  <si>
    <t>Hospitalsteknisk assistent, PRAK</t>
  </si>
  <si>
    <t>Kosmetiker, DEL-VFU</t>
  </si>
  <si>
    <t>Kosmetiker, PRAK</t>
  </si>
  <si>
    <t>Tandklinikassistent, DEL-VFU</t>
  </si>
  <si>
    <t>Tandklinikassistent, PRAK</t>
  </si>
  <si>
    <t>GF+ Kontor, handel og forretningsservice</t>
  </si>
  <si>
    <t>GF+ Fødevarer, jordbrug og oplevelser</t>
  </si>
  <si>
    <t>GF+ Omsorg, sundhed og pædagogik</t>
  </si>
  <si>
    <t>GF+ Teknologi, byggeri og transport</t>
  </si>
  <si>
    <t>Detailhandelsuddannelsen med specialet
"Glas, porcelæn og gaveartikler"</t>
  </si>
  <si>
    <t>Detailhandelsuddannelsen med specialet
"Radio-TV og multimedier"</t>
  </si>
  <si>
    <t>Detailhandelsuddannelsen med specialet
"Sport og fritid"</t>
  </si>
  <si>
    <t>Handelsuddannelse med specialer,
ekskl. specialet "Kundekontaktcenter"</t>
  </si>
  <si>
    <t>Kundekontaktcenteruddannelsen</t>
  </si>
  <si>
    <t>Adgangskurser tll EUD</t>
  </si>
  <si>
    <t>Flyttechauffør (Vejgodstransportuddannelsen)</t>
  </si>
  <si>
    <t>Godschauffør (Vejgodstransportuddannelsen)</t>
  </si>
  <si>
    <t>Kørselsdisponent (Vejgodstransportuddannelsen)</t>
  </si>
  <si>
    <t>Renovationschauffør (Vejgodstransportuddannelsen)</t>
  </si>
  <si>
    <t>Tankbilchauffør (Vejgodstransportuddannelsen)</t>
  </si>
  <si>
    <t>Landbrugets lederuddannelse</t>
  </si>
  <si>
    <t>Industrislagter (Afløb)</t>
  </si>
  <si>
    <t>EGU med EUD-fagelementer</t>
  </si>
  <si>
    <t>FGU-baseret eud, praktiktilskud</t>
  </si>
  <si>
    <t>Spansk begyndersprog</t>
  </si>
  <si>
    <t>Kultur- og samfundsfaggruppe - Historie</t>
  </si>
  <si>
    <t xml:space="preserve">Informatik </t>
  </si>
  <si>
    <t>Spansk fortsættersprog</t>
  </si>
  <si>
    <t>Afsætning, eux</t>
  </si>
  <si>
    <t>Informationsteknologi, eux</t>
  </si>
  <si>
    <t>Spansk, eux</t>
  </si>
  <si>
    <t>AVU-teknologi</t>
  </si>
  <si>
    <t>FVU-dansk, trin 1</t>
  </si>
  <si>
    <t>FVU-dansk, trin 2</t>
  </si>
  <si>
    <t>FVU-dansk, trin 3</t>
  </si>
  <si>
    <t>FVU-dansk, trin 4</t>
  </si>
  <si>
    <t>Cagdas Halitoglu</t>
  </si>
  <si>
    <t>Cagdas.Halitoglu@uvm.dk</t>
  </si>
  <si>
    <t>Henvisningstaxameter:</t>
  </si>
  <si>
    <t>Stx</t>
  </si>
  <si>
    <t>Hf</t>
  </si>
  <si>
    <t>Tillægtakst for 13. og følgende specialundervisningselever på profilskoler</t>
  </si>
  <si>
    <t xml:space="preserve">Offentliggjort mandag den 30. august 2021  </t>
  </si>
  <si>
    <t>Uddannelsesaftaler/aftaler om praktik i udlandet til og med måltallet</t>
  </si>
  <si>
    <t>Uddannelsesaftaler/aftaler om praktik i udlandet over måltallet</t>
  </si>
  <si>
    <t>Skolepraktikydelse:</t>
  </si>
  <si>
    <t>Fyldt 18 og på 1. år af hovedforløbet</t>
  </si>
  <si>
    <t>Fyldt 18 og på 2. år af hovedforløbet</t>
  </si>
  <si>
    <t>Fyldt 18 og på 3. år af hovedforløbet</t>
  </si>
  <si>
    <t>Fyldt 18 og på 4. år af hovedforløbet</t>
  </si>
  <si>
    <t xml:space="preserve">Det fremgår også, at VUC må tilbageholde 400 kr. (2017-PL) pr. tilskudsudløsende deltager på OBU og 190 (2017-PL) pr. tilskudsudløsende deltager på FVU. Satserne PL-reguleres. I 2022 må VUC'er tilbageholde følgende beløb pr. tilskudsudløsende deltager på OBU og FVU: </t>
  </si>
  <si>
    <t xml:space="preserve">Basis- og uddannelsestilskud pr. tilskudsberettiget grundlagsårselev </t>
  </si>
  <si>
    <t>Takstkatalog for Forslag til Finanslov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</si>
</sst>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0\ &quot;kr.&quot;;[Red]\-#,##0\ &quot;kr.&quot;"/>
    <numFmt numFmtId="43" formatCode="_-* #,##0.00_-;\-* #,##0.00_-;_-* &quot;-&quot;??_-;_-@_-"/>
    <numFmt numFmtId="164" formatCode="_ * #,##0.00_ ;_ * \-#,##0.00_ ;_ * &quot;-&quot;??_ ;_ @_ "/>
    <numFmt numFmtId="165" formatCode="_(* #,##0.00_);_(* \(#,##0.00\);_(* &quot;-&quot;??_);_(@_)"/>
    <numFmt numFmtId="166" formatCode="_(* #,##0_);_(* \(#,##0\);_(* &quot;-&quot;??_);_(@_)"/>
    <numFmt numFmtId="167" formatCode="_ * #,##0_ ;_ * \-#,##0_ ;_ * &quot;-&quot;??_ ;_ @_ "/>
    <numFmt numFmtId="168" formatCode="#,##0_ &quot;kr&quot;\.;[Red]\-#,##0\ &quot;kr&quot;\."/>
    <numFmt numFmtId="169" formatCode="_ * #,##0.0_ ;_ * \-#,##0.0_ ;_ * &quot;-&quot;??_ ;_ @_ "/>
    <numFmt numFmtId="170" formatCode="_-* #,##0_-;\-* #,##0_-;_-* &quot;-&quot;????_-;_-@_-"/>
    <numFmt numFmtId="171" formatCode="_-* #,##0_-;\-* #,##0_-;_-* &quot;-&quot;??_-;_-@_-"/>
  </numFmts>
  <fonts count="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b/>
      <sz val="14"/>
      <name val="Arial"/>
      <family val="2"/>
    </font>
    <font>
      <sz val="10"/>
      <color theme="1"/>
      <name val="Calibri"/>
      <family val="2"/>
      <scheme val="minor"/>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2"/>
      <name val="Arial"/>
      <family val="2"/>
    </font>
    <font>
      <u/>
      <sz val="10"/>
      <color theme="10"/>
      <name val="Arial"/>
      <family val="2"/>
    </font>
    <font>
      <b/>
      <sz val="8"/>
      <color indexed="8"/>
      <name val="Arial"/>
      <family val="2"/>
    </font>
    <font>
      <sz val="8"/>
      <color theme="1"/>
      <name val="Times New Roman"/>
      <family val="1"/>
    </font>
    <font>
      <sz val="10"/>
      <color rgb="FFFF0000"/>
      <name val="Arial"/>
      <family val="2"/>
    </font>
    <font>
      <b/>
      <i/>
      <sz val="10"/>
      <color theme="1"/>
      <name val="Arial"/>
      <family val="2"/>
    </font>
    <font>
      <u/>
      <sz val="10"/>
      <name val="Arial"/>
      <family val="2"/>
    </font>
    <font>
      <sz val="10"/>
      <name val="Calibri"/>
      <family val="2"/>
      <scheme val="minor"/>
    </font>
    <font>
      <sz val="9"/>
      <color theme="1"/>
      <name val="Arial"/>
      <family val="2"/>
    </font>
    <font>
      <b/>
      <sz val="12"/>
      <color indexed="10"/>
      <name val="Arial"/>
      <family val="2"/>
    </font>
    <font>
      <sz val="10"/>
      <name val="Arial"/>
    </font>
    <font>
      <b/>
      <sz val="10"/>
      <color rgb="FF0000FF"/>
      <name val="Arial"/>
      <family val="2"/>
    </font>
    <font>
      <b/>
      <i/>
      <sz val="10"/>
      <color rgb="FF0000FF"/>
      <name val="Arial"/>
      <family val="2"/>
    </font>
    <font>
      <b/>
      <sz val="10"/>
      <color rgb="FFFF0000"/>
      <name val="Arial"/>
      <family val="2"/>
    </font>
    <font>
      <b/>
      <i/>
      <sz val="14"/>
      <color rgb="FF0000FF"/>
      <name val="Courier New"/>
      <family val="3"/>
    </font>
    <font>
      <sz val="11"/>
      <name val="Dialog"/>
    </font>
  </fonts>
  <fills count="31">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3" tint="0.89999084444715716"/>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8"/>
      </right>
      <top style="medium">
        <color indexed="64"/>
      </top>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8"/>
      </bottom>
      <diagonal/>
    </border>
  </borders>
  <cellStyleXfs count="20492">
    <xf numFmtId="0" fontId="0" fillId="0" borderId="0"/>
    <xf numFmtId="165" fontId="6" fillId="0" borderId="0" applyFont="0" applyFill="0" applyBorder="0" applyAlignment="0" applyProtection="0"/>
    <xf numFmtId="0" fontId="8" fillId="2"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11"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1"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11" fillId="3"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0" fontId="10" fillId="3" borderId="0" applyNumberFormat="0" applyBorder="0" applyAlignment="0" applyProtection="0"/>
    <xf numFmtId="0" fontId="9" fillId="2" borderId="0" applyNumberFormat="0" applyBorder="0" applyAlignment="0" applyProtection="0"/>
    <xf numFmtId="0" fontId="5" fillId="2" borderId="0" applyNumberFormat="0" applyBorder="0" applyAlignment="0" applyProtection="0"/>
    <xf numFmtId="0" fontId="11" fillId="3"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8" fillId="4"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11"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11" fillId="9"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9" borderId="0" applyNumberFormat="0" applyBorder="0" applyAlignment="0" applyProtection="0"/>
    <xf numFmtId="0" fontId="10" fillId="9" borderId="0" applyNumberFormat="0" applyBorder="0" applyAlignment="0" applyProtection="0"/>
    <xf numFmtId="0" fontId="9" fillId="4" borderId="0" applyNumberFormat="0" applyBorder="0" applyAlignment="0" applyProtection="0"/>
    <xf numFmtId="0" fontId="5" fillId="4" borderId="0" applyNumberFormat="0" applyBorder="0" applyAlignment="0" applyProtection="0"/>
    <xf numFmtId="0" fontId="11" fillId="9"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11"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1"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11"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10" borderId="0" applyNumberFormat="0" applyBorder="0" applyAlignment="0" applyProtection="0"/>
    <xf numFmtId="0" fontId="10" fillId="10" borderId="0" applyNumberFormat="0" applyBorder="0" applyAlignment="0" applyProtection="0"/>
    <xf numFmtId="0" fontId="9" fillId="5" borderId="0" applyNumberFormat="0" applyBorder="0" applyAlignment="0" applyProtection="0"/>
    <xf numFmtId="0" fontId="5" fillId="5" borderId="0" applyNumberFormat="0" applyBorder="0" applyAlignment="0" applyProtection="0"/>
    <xf numFmtId="0" fontId="11" fillId="10"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8" fillId="6"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11"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11"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11" borderId="0" applyNumberFormat="0" applyBorder="0" applyAlignment="0" applyProtection="0"/>
    <xf numFmtId="0" fontId="10" fillId="11" borderId="0" applyNumberFormat="0" applyBorder="0" applyAlignment="0" applyProtection="0"/>
    <xf numFmtId="0" fontId="9" fillId="6" borderId="0" applyNumberFormat="0" applyBorder="0" applyAlignment="0" applyProtection="0"/>
    <xf numFmtId="0" fontId="5" fillId="6" borderId="0" applyNumberFormat="0" applyBorder="0" applyAlignment="0" applyProtection="0"/>
    <xf numFmtId="0" fontId="11" fillId="11"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8" fillId="7"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1"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1"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11"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1" fillId="8" borderId="0" applyNumberFormat="0" applyBorder="0" applyAlignment="0" applyProtection="0"/>
    <xf numFmtId="0" fontId="10" fillId="8" borderId="0" applyNumberFormat="0" applyBorder="0" applyAlignment="0" applyProtection="0"/>
    <xf numFmtId="0" fontId="9" fillId="7" borderId="0" applyNumberFormat="0" applyBorder="0" applyAlignment="0" applyProtection="0"/>
    <xf numFmtId="0" fontId="5" fillId="7" borderId="0" applyNumberFormat="0" applyBorder="0" applyAlignment="0" applyProtection="0"/>
    <xf numFmtId="0" fontId="11" fillId="8"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11"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5"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5"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5"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5"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7" fillId="0" borderId="0" applyFont="0" applyFill="0" applyBorder="0" applyAlignment="0" applyProtection="0"/>
    <xf numFmtId="0" fontId="6" fillId="0" borderId="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43" fillId="19"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6" borderId="0" applyNumberFormat="0" applyBorder="0" applyAlignment="0" applyProtection="0"/>
    <xf numFmtId="0" fontId="37" fillId="0" borderId="0" applyNumberFormat="0" applyFill="0" applyBorder="0" applyAlignment="0" applyProtection="0"/>
    <xf numFmtId="0" fontId="57" fillId="4" borderId="0" applyNumberFormat="0" applyBorder="0" applyAlignment="0" applyProtection="0"/>
    <xf numFmtId="0" fontId="31" fillId="3" borderId="34" applyNumberFormat="0" applyFont="0" applyAlignment="0" applyProtection="0"/>
    <xf numFmtId="0" fontId="44" fillId="27" borderId="35" applyNumberFormat="0" applyAlignment="0" applyProtection="0"/>
    <xf numFmtId="0" fontId="44" fillId="27" borderId="35" applyNumberFormat="0" applyAlignment="0" applyProtection="0"/>
    <xf numFmtId="0" fontId="48" fillId="28" borderId="36" applyNumberFormat="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5" borderId="0" applyNumberFormat="0" applyBorder="0" applyAlignment="0" applyProtection="0"/>
    <xf numFmtId="0" fontId="46" fillId="5" borderId="0" applyNumberFormat="0" applyBorder="0" applyAlignment="0" applyProtection="0"/>
    <xf numFmtId="0" fontId="51" fillId="0" borderId="37" applyNumberFormat="0" applyFill="0" applyAlignment="0" applyProtection="0"/>
    <xf numFmtId="0" fontId="52" fillId="0" borderId="38" applyNumberFormat="0" applyFill="0" applyAlignment="0" applyProtection="0"/>
    <xf numFmtId="0" fontId="53" fillId="0" borderId="39" applyNumberFormat="0" applyFill="0" applyAlignment="0" applyProtection="0"/>
    <xf numFmtId="0" fontId="53" fillId="0" borderId="0" applyNumberFormat="0" applyFill="0" applyBorder="0" applyAlignment="0" applyProtection="0"/>
    <xf numFmtId="0" fontId="42" fillId="0" borderId="0" applyNumberFormat="0" applyFill="0" applyBorder="0" applyAlignment="0" applyProtection="0">
      <alignment vertical="top"/>
      <protection locked="0"/>
    </xf>
    <xf numFmtId="0" fontId="47" fillId="8" borderId="35"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165" fontId="6" fillId="0" borderId="0" applyFont="0" applyFill="0" applyBorder="0" applyAlignment="0" applyProtection="0"/>
    <xf numFmtId="0" fontId="48" fillId="28" borderId="36" applyNumberFormat="0" applyAlignment="0" applyProtection="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4" fillId="0" borderId="40" applyNumberFormat="0" applyFill="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6" borderId="0" applyNumberFormat="0" applyBorder="0" applyAlignment="0" applyProtection="0"/>
    <xf numFmtId="0" fontId="49" fillId="29" borderId="0" applyNumberFormat="0" applyBorder="0" applyAlignment="0" applyProtection="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31" fillId="3" borderId="34" applyNumberFormat="0" applyFont="0" applyAlignment="0" applyProtection="0"/>
    <xf numFmtId="0" fontId="50" fillId="27" borderId="41" applyNumberFormat="0" applyAlignment="0" applyProtection="0"/>
    <xf numFmtId="0" fontId="51" fillId="0" borderId="37" applyNumberFormat="0" applyFill="0" applyAlignment="0" applyProtection="0"/>
    <xf numFmtId="0" fontId="52" fillId="0" borderId="38" applyNumberFormat="0" applyFill="0" applyAlignment="0" applyProtection="0"/>
    <xf numFmtId="0" fontId="53" fillId="0" borderId="39" applyNumberFormat="0" applyFill="0" applyAlignment="0" applyProtection="0"/>
    <xf numFmtId="0" fontId="53" fillId="0" borderId="0" applyNumberFormat="0" applyFill="0" applyBorder="0" applyAlignment="0" applyProtection="0"/>
    <xf numFmtId="9" fontId="6" fillId="0" borderId="0" applyFont="0" applyFill="0" applyBorder="0" applyAlignment="0" applyProtection="0"/>
    <xf numFmtId="0" fontId="54" fillId="0" borderId="40"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42" applyNumberFormat="0" applyFill="0" applyAlignment="0" applyProtection="0"/>
    <xf numFmtId="0" fontId="57" fillId="4" borderId="0" applyNumberFormat="0" applyBorder="0" applyAlignment="0" applyProtection="0"/>
    <xf numFmtId="0" fontId="37" fillId="0" borderId="0" applyNumberFormat="0" applyFill="0" applyBorder="0" applyAlignment="0" applyProtection="0"/>
    <xf numFmtId="0" fontId="64" fillId="0" borderId="0" applyNumberFormat="0" applyFill="0" applyBorder="0" applyAlignment="0" applyProtection="0"/>
    <xf numFmtId="0" fontId="25" fillId="0" borderId="0"/>
    <xf numFmtId="164" fontId="6" fillId="0" borderId="0" applyFont="0" applyFill="0" applyBorder="0" applyAlignment="0" applyProtection="0"/>
    <xf numFmtId="0" fontId="25" fillId="0" borderId="0"/>
    <xf numFmtId="0" fontId="25" fillId="0" borderId="0"/>
    <xf numFmtId="0" fontId="6" fillId="0" borderId="0"/>
    <xf numFmtId="0" fontId="6" fillId="0" borderId="0" applyFont="0" applyFill="0" applyBorder="0" applyAlignment="0" applyProtection="0"/>
    <xf numFmtId="164" fontId="3" fillId="0" borderId="0" applyFont="0" applyFill="0" applyBorder="0" applyAlignment="0" applyProtection="0"/>
    <xf numFmtId="165" fontId="6" fillId="0" borderId="0" applyFont="0" applyFill="0" applyBorder="0" applyAlignment="0" applyProtection="0"/>
    <xf numFmtId="0" fontId="3" fillId="0" borderId="0"/>
    <xf numFmtId="0" fontId="3" fillId="0" borderId="0"/>
    <xf numFmtId="0" fontId="6" fillId="0" borderId="0"/>
    <xf numFmtId="0" fontId="3" fillId="0" borderId="0"/>
    <xf numFmtId="0" fontId="3" fillId="0" borderId="0"/>
    <xf numFmtId="0" fontId="6" fillId="0" borderId="0"/>
    <xf numFmtId="0" fontId="6" fillId="0" borderId="0"/>
    <xf numFmtId="0" fontId="6" fillId="0" borderId="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1" fillId="0" borderId="0"/>
    <xf numFmtId="43" fontId="73" fillId="0" borderId="0" applyFont="0" applyFill="0" applyBorder="0" applyAlignment="0" applyProtection="0"/>
    <xf numFmtId="0" fontId="73" fillId="0" borderId="0" applyFont="0" applyFill="0" applyBorder="0" applyAlignment="0" applyProtection="0"/>
  </cellStyleXfs>
  <cellXfs count="904">
    <xf numFmtId="0" fontId="0" fillId="0" borderId="0" xfId="0"/>
    <xf numFmtId="0" fontId="0" fillId="0" borderId="0" xfId="0"/>
    <xf numFmtId="0" fontId="0" fillId="0" borderId="2" xfId="0" applyBorder="1"/>
    <xf numFmtId="0" fontId="0" fillId="0" borderId="7" xfId="0" applyBorder="1"/>
    <xf numFmtId="0" fontId="0" fillId="0" borderId="10" xfId="0" applyBorder="1"/>
    <xf numFmtId="0" fontId="13" fillId="13" borderId="9" xfId="0" applyFont="1" applyFill="1" applyBorder="1" applyAlignment="1">
      <alignment wrapText="1"/>
    </xf>
    <xf numFmtId="0" fontId="13" fillId="13" borderId="10" xfId="0" applyFont="1" applyFill="1" applyBorder="1"/>
    <xf numFmtId="0" fontId="13" fillId="13" borderId="11" xfId="0" applyFont="1" applyFill="1" applyBorder="1"/>
    <xf numFmtId="0" fontId="0" fillId="0" borderId="13" xfId="0" applyBorder="1"/>
    <xf numFmtId="0" fontId="15" fillId="0" borderId="10" xfId="0" applyFont="1" applyBorder="1"/>
    <xf numFmtId="0" fontId="15" fillId="0" borderId="11" xfId="0" applyFont="1" applyBorder="1"/>
    <xf numFmtId="0" fontId="0" fillId="0" borderId="0" xfId="0" applyAlignment="1">
      <alignment horizontal="right"/>
    </xf>
    <xf numFmtId="3" fontId="0" fillId="0" borderId="0" xfId="0" applyNumberFormat="1"/>
    <xf numFmtId="0" fontId="18" fillId="0" borderId="10" xfId="0" applyFont="1" applyFill="1" applyBorder="1" applyAlignment="1">
      <alignment horizontal="left"/>
    </xf>
    <xf numFmtId="3" fontId="6" fillId="0" borderId="0" xfId="0" applyNumberFormat="1" applyFont="1" applyFill="1" applyBorder="1"/>
    <xf numFmtId="0" fontId="13" fillId="0" borderId="0" xfId="0" applyFont="1" applyBorder="1"/>
    <xf numFmtId="3" fontId="6" fillId="0" borderId="0" xfId="0" applyNumberFormat="1" applyFont="1" applyFill="1" applyBorder="1" applyAlignment="1">
      <alignment horizontal="right"/>
    </xf>
    <xf numFmtId="0" fontId="0" fillId="0" borderId="10" xfId="0" applyFill="1" applyBorder="1"/>
    <xf numFmtId="0" fontId="15" fillId="0" borderId="10" xfId="0" applyFont="1" applyFill="1" applyBorder="1"/>
    <xf numFmtId="0" fontId="15" fillId="0" borderId="11" xfId="0" applyFont="1" applyFill="1" applyBorder="1"/>
    <xf numFmtId="0" fontId="6" fillId="0" borderId="4" xfId="0" applyFont="1" applyFill="1" applyBorder="1" applyAlignment="1">
      <alignment horizontal="left" vertical="center" wrapText="1"/>
    </xf>
    <xf numFmtId="0" fontId="6" fillId="0" borderId="0" xfId="0" applyFont="1" applyFill="1" applyBorder="1" applyAlignment="1">
      <alignment horizontal="right" wrapText="1"/>
    </xf>
    <xf numFmtId="0" fontId="7" fillId="0" borderId="0" xfId="0" applyFont="1" applyFill="1" applyBorder="1" applyAlignment="1">
      <alignment horizontal="center" wrapText="1"/>
    </xf>
    <xf numFmtId="0" fontId="23" fillId="0" borderId="0" xfId="0" applyFont="1" applyFill="1" applyBorder="1" applyAlignment="1">
      <alignment horizontal="right"/>
    </xf>
    <xf numFmtId="0" fontId="23" fillId="0" borderId="5" xfId="0" applyFont="1" applyFill="1" applyBorder="1" applyAlignment="1">
      <alignment horizontal="right"/>
    </xf>
    <xf numFmtId="0" fontId="13" fillId="0" borderId="4" xfId="0" applyFont="1" applyBorder="1"/>
    <xf numFmtId="0" fontId="6" fillId="0" borderId="0" xfId="0" applyFont="1" applyBorder="1" applyAlignment="1">
      <alignment horizontal="left"/>
    </xf>
    <xf numFmtId="0" fontId="7" fillId="0" borderId="0" xfId="0" applyFont="1" applyBorder="1"/>
    <xf numFmtId="0" fontId="7" fillId="0" borderId="5" xfId="0" applyFont="1" applyBorder="1"/>
    <xf numFmtId="0" fontId="6" fillId="0" borderId="4" xfId="0" applyFont="1" applyBorder="1"/>
    <xf numFmtId="166" fontId="7" fillId="0" borderId="5" xfId="0" applyNumberFormat="1" applyFont="1" applyFill="1" applyBorder="1"/>
    <xf numFmtId="166" fontId="0" fillId="0" borderId="0" xfId="0" applyNumberFormat="1" applyBorder="1"/>
    <xf numFmtId="0" fontId="0" fillId="0" borderId="5" xfId="0" applyBorder="1"/>
    <xf numFmtId="0" fontId="6" fillId="0" borderId="6" xfId="0" applyFont="1" applyBorder="1" applyAlignment="1">
      <alignment wrapText="1"/>
    </xf>
    <xf numFmtId="0" fontId="6" fillId="0" borderId="7" xfId="0" applyFont="1" applyBorder="1"/>
    <xf numFmtId="0" fontId="7" fillId="0" borderId="7" xfId="0" applyFont="1" applyBorder="1"/>
    <xf numFmtId="0" fontId="7" fillId="0" borderId="8" xfId="0" applyFont="1" applyBorder="1"/>
    <xf numFmtId="0" fontId="18" fillId="0" borderId="10" xfId="0" applyFont="1" applyFill="1" applyBorder="1" applyAlignment="1"/>
    <xf numFmtId="3" fontId="6" fillId="0" borderId="0" xfId="0" applyNumberFormat="1" applyFont="1" applyBorder="1" applyAlignment="1">
      <alignment horizontal="center"/>
    </xf>
    <xf numFmtId="3" fontId="6" fillId="0" borderId="24" xfId="0" applyNumberFormat="1" applyFont="1" applyBorder="1" applyAlignment="1">
      <alignment horizontal="center"/>
    </xf>
    <xf numFmtId="0" fontId="20" fillId="0" borderId="0" xfId="0" applyFont="1"/>
    <xf numFmtId="0" fontId="32" fillId="0" borderId="0" xfId="0" applyFont="1"/>
    <xf numFmtId="0" fontId="13" fillId="0" borderId="25" xfId="0" applyFont="1" applyBorder="1"/>
    <xf numFmtId="0" fontId="20" fillId="0" borderId="16" xfId="0" applyFont="1" applyBorder="1"/>
    <xf numFmtId="0" fontId="6" fillId="0" borderId="16" xfId="0" applyFont="1" applyBorder="1"/>
    <xf numFmtId="0" fontId="27" fillId="0" borderId="22" xfId="0" applyFont="1" applyBorder="1"/>
    <xf numFmtId="0" fontId="18" fillId="0" borderId="22" xfId="0" applyFont="1" applyFill="1" applyBorder="1"/>
    <xf numFmtId="0" fontId="28" fillId="0" borderId="22" xfId="0" applyFont="1" applyBorder="1"/>
    <xf numFmtId="0" fontId="18" fillId="0" borderId="23" xfId="0" applyFont="1" applyBorder="1"/>
    <xf numFmtId="0" fontId="13" fillId="0" borderId="26" xfId="0" applyFont="1" applyBorder="1" applyAlignment="1">
      <alignment wrapText="1"/>
    </xf>
    <xf numFmtId="0" fontId="13" fillId="0" borderId="18" xfId="0" applyFont="1" applyBorder="1"/>
    <xf numFmtId="0" fontId="13" fillId="0" borderId="19" xfId="0" applyFont="1" applyBorder="1"/>
    <xf numFmtId="0" fontId="13" fillId="0" borderId="0" xfId="0" applyFont="1" applyBorder="1" applyAlignment="1">
      <alignment horizontal="right"/>
    </xf>
    <xf numFmtId="0" fontId="28" fillId="0" borderId="0" xfId="0" applyFont="1"/>
    <xf numFmtId="3" fontId="6" fillId="0" borderId="0" xfId="0" applyNumberFormat="1" applyFont="1" applyFill="1"/>
    <xf numFmtId="0" fontId="6" fillId="0" borderId="0" xfId="0" applyFont="1" applyFill="1"/>
    <xf numFmtId="0" fontId="6" fillId="0" borderId="0" xfId="0" applyFont="1" applyFill="1" applyBorder="1"/>
    <xf numFmtId="0" fontId="0" fillId="0" borderId="0" xfId="0" applyFill="1"/>
    <xf numFmtId="0" fontId="16" fillId="0" borderId="10" xfId="0" applyFont="1" applyBorder="1" applyAlignment="1">
      <alignment horizontal="center" vertical="center"/>
    </xf>
    <xf numFmtId="0" fontId="0" fillId="0" borderId="0" xfId="0"/>
    <xf numFmtId="0" fontId="13" fillId="0" borderId="0" xfId="0" applyFont="1"/>
    <xf numFmtId="0" fontId="6" fillId="0" borderId="0" xfId="0" applyFont="1"/>
    <xf numFmtId="0" fontId="0" fillId="0" borderId="0" xfId="0" applyBorder="1"/>
    <xf numFmtId="0" fontId="6" fillId="0" borderId="0" xfId="0" applyFont="1" applyBorder="1"/>
    <xf numFmtId="0" fontId="0" fillId="0" borderId="22" xfId="0" applyBorder="1"/>
    <xf numFmtId="0" fontId="0" fillId="0" borderId="16" xfId="0" applyBorder="1"/>
    <xf numFmtId="0" fontId="21" fillId="0" borderId="0" xfId="0" applyFont="1"/>
    <xf numFmtId="0" fontId="58" fillId="0" borderId="0" xfId="0" applyFont="1" applyBorder="1"/>
    <xf numFmtId="0" fontId="59" fillId="0" borderId="0" xfId="0" applyFont="1"/>
    <xf numFmtId="0" fontId="61" fillId="0" borderId="0" xfId="0" applyFont="1" applyAlignment="1">
      <alignment horizontal="center"/>
    </xf>
    <xf numFmtId="0" fontId="62" fillId="0" borderId="0" xfId="0" applyFont="1" applyAlignment="1">
      <alignment horizontal="center"/>
    </xf>
    <xf numFmtId="0" fontId="6" fillId="0" borderId="7" xfId="10380" applyFont="1" applyBorder="1"/>
    <xf numFmtId="0" fontId="61" fillId="0" borderId="10" xfId="10380" applyFont="1" applyFill="1" applyBorder="1" applyAlignment="1">
      <alignment horizontal="left"/>
    </xf>
    <xf numFmtId="0" fontId="18" fillId="0" borderId="10" xfId="10380" applyFont="1" applyFill="1" applyBorder="1" applyAlignment="1">
      <alignment horizontal="center"/>
    </xf>
    <xf numFmtId="0" fontId="18" fillId="0" borderId="10" xfId="10380" applyFont="1" applyFill="1" applyBorder="1" applyAlignment="1">
      <alignment horizontal="left"/>
    </xf>
    <xf numFmtId="0" fontId="61" fillId="0" borderId="10" xfId="10380" applyFont="1" applyFill="1" applyBorder="1" applyAlignment="1">
      <alignment horizontal="right"/>
    </xf>
    <xf numFmtId="0" fontId="6" fillId="0" borderId="10" xfId="10380" applyFont="1" applyBorder="1" applyAlignment="1">
      <alignment horizontal="right"/>
    </xf>
    <xf numFmtId="0" fontId="6" fillId="0" borderId="0" xfId="10380"/>
    <xf numFmtId="0" fontId="6" fillId="0" borderId="0" xfId="10380" applyAlignment="1">
      <alignment horizontal="left"/>
    </xf>
    <xf numFmtId="0" fontId="6" fillId="0" borderId="0" xfId="10380" applyAlignment="1">
      <alignment horizontal="right"/>
    </xf>
    <xf numFmtId="0" fontId="13" fillId="0" borderId="0" xfId="10380" applyFont="1" applyBorder="1" applyAlignment="1">
      <alignment horizontal="right"/>
    </xf>
    <xf numFmtId="0" fontId="6" fillId="0" borderId="43" xfId="10380" applyBorder="1" applyAlignment="1">
      <alignment horizontal="right"/>
    </xf>
    <xf numFmtId="0" fontId="6" fillId="0" borderId="2" xfId="10380" applyBorder="1" applyAlignment="1">
      <alignment horizontal="right"/>
    </xf>
    <xf numFmtId="0" fontId="6" fillId="0" borderId="22" xfId="10380" applyBorder="1"/>
    <xf numFmtId="0" fontId="6" fillId="0" borderId="22" xfId="10380" applyFont="1" applyBorder="1" applyAlignment="1">
      <alignment horizontal="center"/>
    </xf>
    <xf numFmtId="0" fontId="18" fillId="0" borderId="18" xfId="10380" applyFont="1" applyFill="1" applyBorder="1" applyAlignment="1">
      <alignment horizontal="left"/>
    </xf>
    <xf numFmtId="0" fontId="24" fillId="0" borderId="18" xfId="10380" applyFont="1" applyFill="1" applyBorder="1" applyAlignment="1">
      <alignment horizontal="right"/>
    </xf>
    <xf numFmtId="0" fontId="6" fillId="0" borderId="18" xfId="10380" applyBorder="1" applyAlignment="1">
      <alignment horizontal="right"/>
    </xf>
    <xf numFmtId="0" fontId="6" fillId="0" borderId="44" xfId="10380" applyBorder="1" applyAlignment="1">
      <alignment horizontal="right"/>
    </xf>
    <xf numFmtId="0" fontId="18" fillId="0" borderId="19" xfId="10380" applyFont="1" applyBorder="1" applyAlignment="1">
      <alignment horizontal="left"/>
    </xf>
    <xf numFmtId="0" fontId="6" fillId="0" borderId="0" xfId="10380" applyBorder="1" applyAlignment="1">
      <alignment horizontal="right"/>
    </xf>
    <xf numFmtId="0" fontId="6" fillId="0" borderId="15" xfId="10380" applyBorder="1"/>
    <xf numFmtId="0" fontId="13" fillId="0" borderId="22" xfId="10380" applyFont="1" applyBorder="1" applyAlignment="1">
      <alignment horizontal="left"/>
    </xf>
    <xf numFmtId="0" fontId="13" fillId="0" borderId="22" xfId="10380" applyFont="1" applyBorder="1"/>
    <xf numFmtId="0" fontId="13" fillId="0" borderId="22" xfId="10380" applyFont="1" applyFill="1" applyBorder="1" applyAlignment="1">
      <alignment horizontal="left" wrapText="1"/>
    </xf>
    <xf numFmtId="0" fontId="13" fillId="0" borderId="22" xfId="10380" applyFont="1" applyBorder="1" applyAlignment="1">
      <alignment wrapText="1"/>
    </xf>
    <xf numFmtId="0" fontId="13" fillId="0" borderId="45" xfId="10380" applyFont="1" applyBorder="1" applyAlignment="1">
      <alignment wrapText="1"/>
    </xf>
    <xf numFmtId="0" fontId="6" fillId="0" borderId="0" xfId="10380" applyBorder="1"/>
    <xf numFmtId="0" fontId="6" fillId="0" borderId="0" xfId="10380" applyFont="1"/>
    <xf numFmtId="0" fontId="6" fillId="0" borderId="0" xfId="10380" applyFill="1"/>
    <xf numFmtId="0" fontId="18" fillId="0" borderId="0" xfId="10380" applyFont="1"/>
    <xf numFmtId="0" fontId="6" fillId="0" borderId="0" xfId="10380" applyFont="1" applyAlignment="1">
      <alignment horizontal="right"/>
    </xf>
    <xf numFmtId="0" fontId="0" fillId="0" borderId="0" xfId="0"/>
    <xf numFmtId="0" fontId="26" fillId="0" borderId="10" xfId="10383" applyFont="1" applyFill="1" applyBorder="1" applyAlignment="1">
      <alignment horizontal="center"/>
    </xf>
    <xf numFmtId="0" fontId="18" fillId="0" borderId="10" xfId="10383" applyFont="1" applyFill="1" applyBorder="1" applyAlignment="1">
      <alignment horizontal="center"/>
    </xf>
    <xf numFmtId="0" fontId="18" fillId="0" borderId="10" xfId="10383" applyFont="1" applyFill="1" applyBorder="1" applyAlignment="1"/>
    <xf numFmtId="0" fontId="26" fillId="0" borderId="10" xfId="10383" applyFont="1" applyFill="1" applyBorder="1" applyAlignment="1"/>
    <xf numFmtId="0" fontId="13" fillId="0" borderId="10" xfId="10383" applyFont="1" applyBorder="1"/>
    <xf numFmtId="0" fontId="6" fillId="0" borderId="10" xfId="10383" applyBorder="1"/>
    <xf numFmtId="0" fontId="6" fillId="0" borderId="0" xfId="10383"/>
    <xf numFmtId="0" fontId="13" fillId="0" borderId="0" xfId="10383" applyFont="1" applyBorder="1"/>
    <xf numFmtId="0" fontId="6" fillId="0" borderId="17" xfId="10383" applyBorder="1"/>
    <xf numFmtId="0" fontId="27" fillId="0" borderId="0" xfId="10383" applyFont="1"/>
    <xf numFmtId="0" fontId="6" fillId="0" borderId="0" xfId="10383" applyFont="1" applyBorder="1" applyAlignment="1">
      <alignment horizontal="center"/>
    </xf>
    <xf numFmtId="0" fontId="18" fillId="0" borderId="18" xfId="10383" applyFont="1" applyFill="1" applyBorder="1"/>
    <xf numFmtId="0" fontId="28" fillId="0" borderId="18" xfId="10383" applyFont="1" applyBorder="1"/>
    <xf numFmtId="0" fontId="18" fillId="0" borderId="19" xfId="10383" applyFont="1" applyBorder="1"/>
    <xf numFmtId="0" fontId="6" fillId="0" borderId="18" xfId="10383" applyBorder="1"/>
    <xf numFmtId="0" fontId="13" fillId="0" borderId="16" xfId="10383" applyFont="1" applyBorder="1" applyAlignment="1">
      <alignment horizontal="left" wrapText="1"/>
    </xf>
    <xf numFmtId="0" fontId="13" fillId="0" borderId="16" xfId="10383" applyFont="1" applyBorder="1"/>
    <xf numFmtId="0" fontId="29" fillId="0" borderId="22" xfId="10383" applyFont="1" applyBorder="1" applyAlignment="1">
      <alignment horizontal="left"/>
    </xf>
    <xf numFmtId="0" fontId="13" fillId="0" borderId="22" xfId="10383" applyFont="1" applyBorder="1"/>
    <xf numFmtId="0" fontId="31" fillId="0" borderId="0" xfId="10383" applyFont="1"/>
    <xf numFmtId="0" fontId="6" fillId="0" borderId="0" xfId="10383" applyFont="1" applyBorder="1"/>
    <xf numFmtId="0" fontId="6" fillId="0" borderId="0" xfId="10383" applyFont="1"/>
    <xf numFmtId="166" fontId="6" fillId="0" borderId="0" xfId="10361" applyNumberFormat="1" applyFont="1" applyBorder="1"/>
    <xf numFmtId="0" fontId="20" fillId="0" borderId="0" xfId="10383" applyFont="1"/>
    <xf numFmtId="0" fontId="13" fillId="0" borderId="0" xfId="10383" applyFont="1"/>
    <xf numFmtId="0" fontId="0" fillId="0" borderId="0" xfId="0" applyAlignment="1">
      <alignment horizontal="left"/>
    </xf>
    <xf numFmtId="0" fontId="31" fillId="0" borderId="0" xfId="10380" applyFont="1"/>
    <xf numFmtId="0" fontId="13" fillId="0" borderId="16" xfId="10380" applyFont="1" applyBorder="1"/>
    <xf numFmtId="0" fontId="6" fillId="0" borderId="0" xfId="10380" applyFont="1" applyBorder="1" applyAlignment="1">
      <alignment horizontal="right"/>
    </xf>
    <xf numFmtId="0" fontId="13" fillId="0" borderId="0" xfId="10380" applyFont="1" applyBorder="1"/>
    <xf numFmtId="3" fontId="13" fillId="0" borderId="0" xfId="10380" applyNumberFormat="1" applyFont="1" applyBorder="1" applyAlignment="1">
      <alignment horizontal="right"/>
    </xf>
    <xf numFmtId="0" fontId="18" fillId="0" borderId="0" xfId="10380" applyFont="1" applyBorder="1"/>
    <xf numFmtId="3" fontId="6" fillId="0" borderId="0" xfId="10380" applyNumberFormat="1" applyFont="1" applyBorder="1" applyAlignment="1">
      <alignment horizontal="right"/>
    </xf>
    <xf numFmtId="3" fontId="6" fillId="0" borderId="0" xfId="10380" applyNumberFormat="1" applyFont="1" applyFill="1" applyBorder="1" applyAlignment="1">
      <alignment horizontal="right"/>
    </xf>
    <xf numFmtId="3" fontId="13" fillId="0" borderId="0" xfId="10380" applyNumberFormat="1" applyFont="1" applyFill="1" applyBorder="1" applyAlignment="1">
      <alignment horizontal="right"/>
    </xf>
    <xf numFmtId="3" fontId="36" fillId="0" borderId="0" xfId="10380" applyNumberFormat="1" applyFont="1" applyFill="1" applyBorder="1" applyAlignment="1">
      <alignment horizontal="right"/>
    </xf>
    <xf numFmtId="0" fontId="6" fillId="0" borderId="0" xfId="10380" applyFont="1" applyBorder="1"/>
    <xf numFmtId="0" fontId="18" fillId="0" borderId="0" xfId="10380" applyFont="1" applyFill="1" applyBorder="1"/>
    <xf numFmtId="0" fontId="0" fillId="0" borderId="0" xfId="0"/>
    <xf numFmtId="0" fontId="18" fillId="0" borderId="10" xfId="0" applyFont="1" applyFill="1" applyBorder="1" applyAlignment="1">
      <alignment horizontal="center"/>
    </xf>
    <xf numFmtId="168" fontId="63" fillId="0" borderId="0" xfId="10282" quotePrefix="1" applyNumberFormat="1" applyFont="1" applyBorder="1" applyAlignment="1">
      <alignment horizontal="right" vertical="center"/>
    </xf>
    <xf numFmtId="3" fontId="6" fillId="0" borderId="0" xfId="10282" applyNumberFormat="1" applyBorder="1"/>
    <xf numFmtId="0" fontId="6" fillId="0" borderId="0" xfId="10282" applyBorder="1"/>
    <xf numFmtId="0" fontId="6" fillId="0" borderId="4" xfId="0" applyFont="1" applyBorder="1" applyAlignment="1">
      <alignment vertical="justify"/>
    </xf>
    <xf numFmtId="0" fontId="18" fillId="0" borderId="5" xfId="0" applyFont="1" applyFill="1" applyBorder="1" applyAlignment="1">
      <alignment horizontal="center"/>
    </xf>
    <xf numFmtId="0" fontId="19" fillId="0" borderId="4" xfId="0" applyFont="1" applyBorder="1"/>
    <xf numFmtId="3" fontId="6" fillId="0" borderId="0" xfId="0" applyNumberFormat="1" applyFont="1" applyBorder="1" applyAlignment="1">
      <alignment horizontal="right" vertical="justify"/>
    </xf>
    <xf numFmtId="170" fontId="31" fillId="0" borderId="5" xfId="0" applyNumberFormat="1" applyFont="1" applyBorder="1" applyAlignment="1">
      <alignment vertical="justify"/>
    </xf>
    <xf numFmtId="0" fontId="6" fillId="0" borderId="4" xfId="0" applyFont="1" applyBorder="1" applyAlignment="1">
      <alignment horizontal="left" vertical="justify"/>
    </xf>
    <xf numFmtId="3" fontId="13" fillId="0" borderId="0" xfId="0" applyNumberFormat="1" applyFont="1" applyBorder="1" applyAlignment="1">
      <alignment horizontal="right" vertical="justify"/>
    </xf>
    <xf numFmtId="0" fontId="19" fillId="0" borderId="4" xfId="0" applyFont="1" applyBorder="1" applyAlignment="1"/>
    <xf numFmtId="3" fontId="65" fillId="0" borderId="5" xfId="0" applyNumberFormat="1" applyFont="1" applyBorder="1"/>
    <xf numFmtId="0" fontId="6" fillId="0" borderId="4" xfId="0" applyFont="1" applyBorder="1" applyAlignment="1">
      <alignment vertical="center" wrapText="1"/>
    </xf>
    <xf numFmtId="0" fontId="6" fillId="0" borderId="4" xfId="0" applyFont="1" applyBorder="1" applyAlignment="1">
      <alignment horizontal="right" vertical="justify"/>
    </xf>
    <xf numFmtId="0" fontId="19" fillId="0" borderId="4" xfId="0" applyFont="1" applyFill="1" applyBorder="1" applyAlignment="1">
      <alignment vertical="center"/>
    </xf>
    <xf numFmtId="166" fontId="6" fillId="0" borderId="0" xfId="10357" applyNumberFormat="1" applyFont="1" applyBorder="1" applyAlignment="1">
      <alignment horizontal="right"/>
    </xf>
    <xf numFmtId="0" fontId="6" fillId="0" borderId="5" xfId="0" applyFont="1" applyBorder="1"/>
    <xf numFmtId="170" fontId="13" fillId="0" borderId="0" xfId="0" applyNumberFormat="1" applyFont="1" applyBorder="1" applyAlignment="1">
      <alignment horizontal="center" vertical="justify"/>
    </xf>
    <xf numFmtId="0" fontId="6" fillId="0" borderId="5" xfId="0" applyFont="1" applyBorder="1" applyAlignment="1">
      <alignment horizontal="right"/>
    </xf>
    <xf numFmtId="0" fontId="6" fillId="0" borderId="0" xfId="0" applyFont="1" applyBorder="1" applyAlignment="1">
      <alignment horizontal="right"/>
    </xf>
    <xf numFmtId="3" fontId="29" fillId="0" borderId="0" xfId="0" applyNumberFormat="1" applyFont="1" applyBorder="1" applyAlignment="1">
      <alignment horizontal="right" vertical="top" wrapText="1"/>
    </xf>
    <xf numFmtId="166" fontId="6" fillId="0" borderId="5" xfId="10357" applyNumberFormat="1" applyFont="1" applyBorder="1" applyAlignment="1">
      <alignment horizontal="right"/>
    </xf>
    <xf numFmtId="0" fontId="6" fillId="0" borderId="4" xfId="0" applyFont="1" applyBorder="1" applyAlignment="1">
      <alignment horizontal="right"/>
    </xf>
    <xf numFmtId="0" fontId="13" fillId="0" borderId="4" xfId="0" applyFont="1" applyBorder="1" applyAlignment="1"/>
    <xf numFmtId="0" fontId="0" fillId="0" borderId="4" xfId="0" applyBorder="1"/>
    <xf numFmtId="0" fontId="6" fillId="0" borderId="4" xfId="0" applyFont="1" applyFill="1" applyBorder="1" applyAlignment="1">
      <alignment vertical="center" wrapText="1"/>
    </xf>
    <xf numFmtId="0" fontId="6" fillId="0" borderId="6" xfId="0" applyFont="1" applyFill="1" applyBorder="1" applyAlignment="1">
      <alignment vertical="center" wrapText="1"/>
    </xf>
    <xf numFmtId="0" fontId="0" fillId="0" borderId="8" xfId="0" applyBorder="1"/>
    <xf numFmtId="166" fontId="7" fillId="0" borderId="0" xfId="10357" applyNumberFormat="1" applyFont="1" applyBorder="1"/>
    <xf numFmtId="3" fontId="20" fillId="0" borderId="0" xfId="10357" applyNumberFormat="1" applyFont="1" applyBorder="1"/>
    <xf numFmtId="0" fontId="25" fillId="0" borderId="0" xfId="10401"/>
    <xf numFmtId="3" fontId="25" fillId="0" borderId="0" xfId="10401" applyNumberFormat="1"/>
    <xf numFmtId="0" fontId="0" fillId="0" borderId="0" xfId="0"/>
    <xf numFmtId="3" fontId="6" fillId="0" borderId="0" xfId="9219" applyNumberFormat="1" applyFont="1" applyFill="1" applyBorder="1"/>
    <xf numFmtId="3" fontId="6" fillId="0" borderId="0" xfId="9219" applyNumberFormat="1" applyFont="1" applyFill="1" applyBorder="1" applyAlignment="1">
      <alignment horizontal="right"/>
    </xf>
    <xf numFmtId="0" fontId="0" fillId="0" borderId="0" xfId="0"/>
    <xf numFmtId="0" fontId="38" fillId="0" borderId="0" xfId="10401" applyFont="1" applyAlignment="1">
      <alignment horizontal="center"/>
    </xf>
    <xf numFmtId="0" fontId="13" fillId="0" borderId="0" xfId="10401" applyFont="1"/>
    <xf numFmtId="0" fontId="13" fillId="0" borderId="26" xfId="10401" applyFont="1" applyBorder="1"/>
    <xf numFmtId="0" fontId="13" fillId="0" borderId="16" xfId="10401" applyFont="1" applyBorder="1"/>
    <xf numFmtId="0" fontId="13" fillId="0" borderId="27" xfId="10401" applyFont="1" applyBorder="1"/>
    <xf numFmtId="0" fontId="13" fillId="0" borderId="24" xfId="10401" applyFont="1" applyBorder="1"/>
    <xf numFmtId="0" fontId="13" fillId="0" borderId="0" xfId="10401" applyFont="1" applyBorder="1"/>
    <xf numFmtId="0" fontId="13" fillId="0" borderId="25" xfId="10401" applyFont="1" applyBorder="1"/>
    <xf numFmtId="0" fontId="25" fillId="0" borderId="24" xfId="10401" applyBorder="1"/>
    <xf numFmtId="0" fontId="25" fillId="0" borderId="0" xfId="10401" applyBorder="1"/>
    <xf numFmtId="0" fontId="25" fillId="0" borderId="25" xfId="10401" applyBorder="1"/>
    <xf numFmtId="3" fontId="25" fillId="0" borderId="23" xfId="10401" applyNumberFormat="1" applyBorder="1"/>
    <xf numFmtId="3" fontId="25" fillId="0" borderId="22" xfId="10401" applyNumberFormat="1" applyBorder="1"/>
    <xf numFmtId="3" fontId="25" fillId="0" borderId="28" xfId="10401" applyNumberFormat="1" applyBorder="1"/>
    <xf numFmtId="0" fontId="26" fillId="0" borderId="10" xfId="10381" applyFont="1" applyFill="1" applyBorder="1" applyAlignment="1">
      <alignment horizontal="center"/>
    </xf>
    <xf numFmtId="0" fontId="18" fillId="0" borderId="10" xfId="10381" applyFont="1" applyFill="1" applyBorder="1" applyAlignment="1">
      <alignment horizontal="center"/>
    </xf>
    <xf numFmtId="0" fontId="18" fillId="0" borderId="10" xfId="10381" applyFont="1" applyFill="1" applyBorder="1" applyAlignment="1"/>
    <xf numFmtId="0" fontId="13" fillId="0" borderId="2" xfId="10381" applyFont="1" applyBorder="1"/>
    <xf numFmtId="0" fontId="6" fillId="0" borderId="0" xfId="10381" applyBorder="1"/>
    <xf numFmtId="0" fontId="6" fillId="0" borderId="0" xfId="10381"/>
    <xf numFmtId="0" fontId="13" fillId="0" borderId="0" xfId="10381" applyFont="1"/>
    <xf numFmtId="0" fontId="27" fillId="0" borderId="4" xfId="10381" applyFont="1" applyBorder="1"/>
    <xf numFmtId="0" fontId="18" fillId="0" borderId="18" xfId="10381" applyFont="1" applyFill="1" applyBorder="1"/>
    <xf numFmtId="0" fontId="28" fillId="0" borderId="18" xfId="10381" applyFont="1" applyBorder="1"/>
    <xf numFmtId="0" fontId="18" fillId="0" borderId="19" xfId="10381" applyFont="1" applyBorder="1"/>
    <xf numFmtId="0" fontId="6" fillId="0" borderId="18" xfId="10381" applyBorder="1"/>
    <xf numFmtId="0" fontId="13" fillId="0" borderId="30" xfId="10381" applyFont="1" applyBorder="1" applyAlignment="1">
      <alignment horizontal="left" wrapText="1"/>
    </xf>
    <xf numFmtId="0" fontId="13" fillId="0" borderId="16" xfId="10381" applyFont="1" applyBorder="1"/>
    <xf numFmtId="0" fontId="13" fillId="0" borderId="0" xfId="10381" applyFont="1" applyBorder="1" applyAlignment="1">
      <alignment wrapText="1"/>
    </xf>
    <xf numFmtId="0" fontId="13" fillId="0" borderId="20" xfId="10381" applyFont="1" applyBorder="1" applyAlignment="1">
      <alignment wrapText="1"/>
    </xf>
    <xf numFmtId="0" fontId="29" fillId="0" borderId="31" xfId="10381" applyFont="1" applyBorder="1" applyAlignment="1">
      <alignment horizontal="left"/>
    </xf>
    <xf numFmtId="0" fontId="6" fillId="0" borderId="22" xfId="10381" applyBorder="1"/>
    <xf numFmtId="0" fontId="13" fillId="0" borderId="22" xfId="10381" applyFont="1" applyBorder="1"/>
    <xf numFmtId="0" fontId="13" fillId="0" borderId="23" xfId="10381" applyFont="1" applyBorder="1"/>
    <xf numFmtId="0" fontId="29" fillId="0" borderId="4" xfId="10381" applyFont="1" applyBorder="1" applyAlignment="1">
      <alignment horizontal="left"/>
    </xf>
    <xf numFmtId="0" fontId="13" fillId="0" borderId="0" xfId="10381" applyFont="1" applyBorder="1"/>
    <xf numFmtId="0" fontId="31" fillId="0" borderId="4" xfId="10381" applyFont="1" applyBorder="1" applyAlignment="1">
      <alignment horizontal="right" vertical="top"/>
    </xf>
    <xf numFmtId="0" fontId="31" fillId="0" borderId="0" xfId="10381" applyFont="1" applyBorder="1" applyAlignment="1"/>
    <xf numFmtId="3" fontId="6" fillId="0" borderId="0" xfId="10381" applyNumberFormat="1" applyFont="1" applyBorder="1"/>
    <xf numFmtId="3" fontId="6" fillId="0" borderId="24" xfId="10381" applyNumberFormat="1" applyFont="1" applyBorder="1"/>
    <xf numFmtId="0" fontId="6" fillId="0" borderId="31" xfId="10381" applyFont="1" applyBorder="1"/>
    <xf numFmtId="0" fontId="6" fillId="0" borderId="22" xfId="10381" applyFont="1" applyBorder="1"/>
    <xf numFmtId="0" fontId="6" fillId="0" borderId="22" xfId="10381" applyFont="1" applyBorder="1" applyProtection="1"/>
    <xf numFmtId="0" fontId="6" fillId="0" borderId="0" xfId="10381" applyFont="1" applyBorder="1"/>
    <xf numFmtId="0" fontId="26" fillId="0" borderId="10" xfId="10380" applyFont="1" applyFill="1" applyBorder="1" applyAlignment="1">
      <alignment horizontal="center"/>
    </xf>
    <xf numFmtId="0" fontId="18" fillId="0" borderId="10" xfId="10380" applyFont="1" applyFill="1" applyBorder="1" applyAlignment="1"/>
    <xf numFmtId="0" fontId="26" fillId="0" borderId="10" xfId="10380" applyFont="1" applyFill="1" applyBorder="1" applyAlignment="1"/>
    <xf numFmtId="0" fontId="13" fillId="0" borderId="10" xfId="10380" applyFont="1" applyBorder="1"/>
    <xf numFmtId="0" fontId="6" fillId="0" borderId="10" xfId="10380" applyBorder="1"/>
    <xf numFmtId="0" fontId="27" fillId="0" borderId="0" xfId="10380" applyFont="1"/>
    <xf numFmtId="0" fontId="24" fillId="0" borderId="18" xfId="10380" applyFont="1" applyFill="1" applyBorder="1"/>
    <xf numFmtId="0" fontId="6" fillId="0" borderId="18" xfId="10380" applyBorder="1"/>
    <xf numFmtId="0" fontId="18" fillId="0" borderId="19" xfId="10380" applyFont="1" applyBorder="1"/>
    <xf numFmtId="0" fontId="13" fillId="0" borderId="16" xfId="10380" applyFont="1" applyBorder="1" applyAlignment="1">
      <alignment horizontal="left" wrapText="1"/>
    </xf>
    <xf numFmtId="0" fontId="13" fillId="0" borderId="16" xfId="10380" applyFont="1" applyBorder="1" applyAlignment="1">
      <alignment wrapText="1"/>
    </xf>
    <xf numFmtId="0" fontId="13" fillId="0" borderId="0" xfId="10380" applyFont="1" applyBorder="1" applyAlignment="1">
      <alignment wrapText="1"/>
    </xf>
    <xf numFmtId="0" fontId="13" fillId="0" borderId="32" xfId="10380" applyFont="1" applyBorder="1" applyAlignment="1">
      <alignment wrapText="1"/>
    </xf>
    <xf numFmtId="0" fontId="29" fillId="0" borderId="22" xfId="10380" applyFont="1" applyBorder="1" applyAlignment="1">
      <alignment horizontal="left"/>
    </xf>
    <xf numFmtId="0" fontId="13" fillId="0" borderId="33" xfId="10380" applyFont="1" applyBorder="1"/>
    <xf numFmtId="0" fontId="30" fillId="0" borderId="0" xfId="10380" applyFont="1"/>
    <xf numFmtId="0" fontId="28" fillId="0" borderId="0" xfId="10380" applyFont="1"/>
    <xf numFmtId="0" fontId="28" fillId="0" borderId="27" xfId="10380" applyFont="1" applyBorder="1"/>
    <xf numFmtId="0" fontId="28" fillId="0" borderId="0" xfId="10380" applyFont="1" applyBorder="1"/>
    <xf numFmtId="0" fontId="31" fillId="0" borderId="0" xfId="10380" applyFont="1" applyAlignment="1">
      <alignment horizontal="right" vertical="top"/>
    </xf>
    <xf numFmtId="3" fontId="6" fillId="0" borderId="0" xfId="10380" applyNumberFormat="1" applyFont="1" applyBorder="1"/>
    <xf numFmtId="3" fontId="6" fillId="0" borderId="25" xfId="10380" applyNumberFormat="1" applyFont="1" applyBorder="1"/>
    <xf numFmtId="0" fontId="20" fillId="0" borderId="0" xfId="10380" applyFont="1" applyBorder="1"/>
    <xf numFmtId="3" fontId="6" fillId="0" borderId="0" xfId="10380" applyNumberFormat="1" applyBorder="1"/>
    <xf numFmtId="0" fontId="24" fillId="0" borderId="0" xfId="10380" applyFont="1"/>
    <xf numFmtId="0" fontId="6" fillId="0" borderId="25" xfId="10380" applyBorder="1"/>
    <xf numFmtId="0" fontId="24" fillId="0" borderId="0" xfId="10380" applyFont="1" applyBorder="1"/>
    <xf numFmtId="0" fontId="6" fillId="0" borderId="0" xfId="10380" applyFill="1" applyBorder="1"/>
    <xf numFmtId="3" fontId="6" fillId="0" borderId="25" xfId="10380" applyNumberFormat="1" applyFill="1" applyBorder="1" applyAlignment="1">
      <alignment horizontal="right"/>
    </xf>
    <xf numFmtId="0" fontId="6" fillId="0" borderId="28" xfId="10380" applyBorder="1"/>
    <xf numFmtId="0" fontId="6" fillId="0" borderId="22" xfId="10380" applyFont="1" applyFill="1" applyBorder="1"/>
    <xf numFmtId="0" fontId="13" fillId="0" borderId="0" xfId="10380" applyFont="1"/>
    <xf numFmtId="0" fontId="15" fillId="0" borderId="0" xfId="10380" applyFont="1"/>
    <xf numFmtId="0" fontId="15" fillId="0" borderId="0" xfId="10380" applyFont="1" applyFill="1"/>
    <xf numFmtId="167" fontId="0" fillId="0" borderId="0" xfId="10402" applyNumberFormat="1" applyFont="1"/>
    <xf numFmtId="0" fontId="0" fillId="0" borderId="0" xfId="0" applyFill="1" applyBorder="1"/>
    <xf numFmtId="0" fontId="28" fillId="0" borderId="0" xfId="0" applyFont="1" applyBorder="1"/>
    <xf numFmtId="3" fontId="6" fillId="0" borderId="24" xfId="0" applyNumberFormat="1" applyFont="1" applyFill="1" applyBorder="1"/>
    <xf numFmtId="166" fontId="6" fillId="0" borderId="0" xfId="10402" applyNumberFormat="1" applyFont="1" applyFill="1" applyBorder="1"/>
    <xf numFmtId="166" fontId="6" fillId="0" borderId="0" xfId="10402" applyNumberFormat="1" applyFont="1" applyBorder="1"/>
    <xf numFmtId="166" fontId="6" fillId="0" borderId="24" xfId="10402" applyNumberFormat="1" applyFont="1" applyFill="1" applyBorder="1"/>
    <xf numFmtId="0" fontId="31" fillId="0" borderId="0" xfId="10416" applyFont="1" applyFill="1"/>
    <xf numFmtId="0" fontId="0" fillId="0" borderId="0" xfId="0"/>
    <xf numFmtId="49" fontId="6" fillId="0" borderId="0" xfId="10380" applyNumberFormat="1" applyFont="1" applyFill="1" applyBorder="1" applyAlignment="1">
      <alignment horizontal="left" wrapText="1"/>
    </xf>
    <xf numFmtId="0" fontId="6" fillId="0" borderId="0" xfId="10380" applyFill="1" applyBorder="1" applyAlignment="1"/>
    <xf numFmtId="0" fontId="0" fillId="0" borderId="0" xfId="10380" applyFont="1" applyFill="1" applyAlignment="1"/>
    <xf numFmtId="0" fontId="13" fillId="0" borderId="0" xfId="10380" applyFont="1" applyFill="1" applyBorder="1"/>
    <xf numFmtId="1" fontId="6" fillId="0" borderId="0" xfId="10380" applyNumberFormat="1" applyFill="1"/>
    <xf numFmtId="0" fontId="66" fillId="0" borderId="0" xfId="10380" applyFont="1" applyAlignment="1">
      <alignment horizontal="right" vertical="center" wrapText="1"/>
    </xf>
    <xf numFmtId="0" fontId="6" fillId="0" borderId="0" xfId="10380" applyFont="1" applyFill="1" applyBorder="1"/>
    <xf numFmtId="49" fontId="13" fillId="0" borderId="0" xfId="10380" applyNumberFormat="1" applyFont="1" applyFill="1" applyBorder="1" applyAlignment="1">
      <alignment horizontal="left" wrapText="1"/>
    </xf>
    <xf numFmtId="166" fontId="6" fillId="0" borderId="0" xfId="19171" applyNumberFormat="1" applyFill="1" applyBorder="1"/>
    <xf numFmtId="166" fontId="6" fillId="0" borderId="0" xfId="19171" applyNumberFormat="1" applyFont="1" applyFill="1" applyBorder="1"/>
    <xf numFmtId="0" fontId="0" fillId="0" borderId="0" xfId="10380" applyFont="1" applyFill="1" applyBorder="1" applyAlignment="1">
      <alignment wrapText="1"/>
    </xf>
    <xf numFmtId="0" fontId="33" fillId="0" borderId="0" xfId="10380" applyFont="1" applyAlignment="1">
      <alignment horizontal="right" vertical="center" wrapText="1"/>
    </xf>
    <xf numFmtId="0" fontId="33" fillId="0" borderId="0" xfId="10380" applyFont="1" applyFill="1" applyAlignment="1">
      <alignment horizontal="right" vertical="center"/>
    </xf>
    <xf numFmtId="3" fontId="66" fillId="0" borderId="0" xfId="10380" applyNumberFormat="1" applyFont="1" applyFill="1" applyBorder="1" applyAlignment="1">
      <alignment horizontal="right" vertical="center" wrapText="1"/>
    </xf>
    <xf numFmtId="0" fontId="0" fillId="0" borderId="0" xfId="10380" applyFont="1" applyFill="1" applyBorder="1"/>
    <xf numFmtId="0" fontId="28" fillId="0" borderId="0" xfId="10380" applyFont="1" applyFill="1" applyBorder="1"/>
    <xf numFmtId="0" fontId="34" fillId="0" borderId="0" xfId="10380" applyFont="1" applyFill="1" applyBorder="1"/>
    <xf numFmtId="0" fontId="6" fillId="0" borderId="0" xfId="10380" applyFill="1" applyAlignment="1">
      <alignment wrapText="1"/>
    </xf>
    <xf numFmtId="3" fontId="66" fillId="0" borderId="0" xfId="10380" applyNumberFormat="1" applyFont="1" applyAlignment="1">
      <alignment horizontal="right" vertical="center" wrapText="1"/>
    </xf>
    <xf numFmtId="3" fontId="6" fillId="0" borderId="0" xfId="10380" applyNumberFormat="1" applyFont="1" applyFill="1"/>
    <xf numFmtId="3" fontId="6" fillId="0" borderId="0" xfId="10380" applyNumberFormat="1"/>
    <xf numFmtId="3" fontId="66" fillId="0" borderId="0" xfId="10380" applyNumberFormat="1" applyFont="1" applyBorder="1" applyAlignment="1">
      <alignment horizontal="right" vertical="center" wrapText="1"/>
    </xf>
    <xf numFmtId="0" fontId="0" fillId="0" borderId="0" xfId="10380" applyFont="1" applyFill="1"/>
    <xf numFmtId="3" fontId="6" fillId="0" borderId="0" xfId="10380" applyNumberFormat="1" applyFill="1" applyAlignment="1">
      <alignment horizontal="right"/>
    </xf>
    <xf numFmtId="49" fontId="0" fillId="0" borderId="0" xfId="10380" applyNumberFormat="1" applyFont="1" applyFill="1" applyBorder="1" applyAlignment="1">
      <alignment horizontal="left" wrapText="1"/>
    </xf>
    <xf numFmtId="0" fontId="6" fillId="0" borderId="0" xfId="10380" applyFont="1" applyFill="1"/>
    <xf numFmtId="0" fontId="6" fillId="14" borderId="0" xfId="10383" applyFont="1" applyFill="1" applyBorder="1"/>
    <xf numFmtId="0" fontId="35" fillId="14" borderId="0" xfId="10383" applyFont="1" applyFill="1" applyBorder="1"/>
    <xf numFmtId="0" fontId="0" fillId="0" borderId="0" xfId="10380" applyFont="1" applyFill="1" applyAlignment="1">
      <alignment vertical="top"/>
    </xf>
    <xf numFmtId="0" fontId="6" fillId="0" borderId="0" xfId="10416"/>
    <xf numFmtId="0" fontId="15" fillId="0" borderId="11" xfId="10416" applyFont="1" applyBorder="1"/>
    <xf numFmtId="0" fontId="15" fillId="0" borderId="10" xfId="10416" applyFont="1" applyBorder="1"/>
    <xf numFmtId="0" fontId="6" fillId="0" borderId="10" xfId="10416" applyBorder="1"/>
    <xf numFmtId="3" fontId="6" fillId="0" borderId="0" xfId="10416" applyNumberFormat="1" applyFont="1" applyFill="1" applyBorder="1" applyAlignment="1">
      <alignment horizontal="right"/>
    </xf>
    <xf numFmtId="3" fontId="6" fillId="0" borderId="0" xfId="10416" applyNumberFormat="1" applyFont="1" applyFill="1" applyAlignment="1">
      <alignment horizontal="center"/>
    </xf>
    <xf numFmtId="3" fontId="6" fillId="0" borderId="24" xfId="10416" applyNumberFormat="1" applyFont="1" applyFill="1" applyBorder="1" applyAlignment="1">
      <alignment horizontal="right"/>
    </xf>
    <xf numFmtId="166" fontId="6" fillId="0" borderId="0" xfId="19205" applyNumberFormat="1" applyFont="1" applyFill="1" applyAlignment="1">
      <alignment horizontal="right"/>
    </xf>
    <xf numFmtId="0" fontId="13" fillId="0" borderId="29" xfId="10380" applyFont="1" applyBorder="1" applyAlignment="1">
      <alignment wrapText="1"/>
    </xf>
    <xf numFmtId="0" fontId="13" fillId="0" borderId="28" xfId="10380" applyFont="1" applyBorder="1"/>
    <xf numFmtId="0" fontId="0" fillId="0" borderId="0" xfId="0"/>
    <xf numFmtId="167" fontId="0" fillId="0" borderId="0" xfId="10402" applyNumberFormat="1" applyFont="1" applyFill="1"/>
    <xf numFmtId="0" fontId="6" fillId="0" borderId="0" xfId="10405" applyFont="1" applyFill="1"/>
    <xf numFmtId="0" fontId="6" fillId="0" borderId="0" xfId="10405" applyFill="1" applyBorder="1"/>
    <xf numFmtId="0" fontId="39" fillId="0" borderId="0" xfId="10405" applyFont="1" applyBorder="1" applyAlignment="1">
      <alignment vertical="center"/>
    </xf>
    <xf numFmtId="0" fontId="6" fillId="0" borderId="0" xfId="10405" applyBorder="1" applyAlignment="1">
      <alignment horizontal="right"/>
    </xf>
    <xf numFmtId="0" fontId="41" fillId="0" borderId="0" xfId="10405" applyFont="1" applyBorder="1" applyAlignment="1">
      <alignment vertical="center"/>
    </xf>
    <xf numFmtId="0" fontId="6" fillId="0" borderId="0" xfId="20486"/>
    <xf numFmtId="0" fontId="6" fillId="0" borderId="16" xfId="20486" applyBorder="1"/>
    <xf numFmtId="167" fontId="6" fillId="0" borderId="0" xfId="19205" applyNumberFormat="1" applyFont="1" applyFill="1" applyBorder="1"/>
    <xf numFmtId="167" fontId="6" fillId="0" borderId="0" xfId="19199" applyNumberFormat="1" applyFont="1" applyFill="1" applyBorder="1"/>
    <xf numFmtId="167" fontId="31" fillId="0" borderId="24" xfId="19205" applyNumberFormat="1" applyFont="1" applyFill="1" applyBorder="1"/>
    <xf numFmtId="166" fontId="31" fillId="0" borderId="0" xfId="10402" applyNumberFormat="1" applyFont="1" applyFill="1" applyBorder="1"/>
    <xf numFmtId="167" fontId="31" fillId="0" borderId="0" xfId="19205" applyNumberFormat="1" applyFont="1" applyFill="1" applyBorder="1"/>
    <xf numFmtId="0" fontId="37" fillId="14" borderId="0" xfId="20324" applyFont="1" applyFill="1" applyBorder="1"/>
    <xf numFmtId="167" fontId="37" fillId="14" borderId="0" xfId="19205" applyNumberFormat="1" applyFont="1" applyFill="1" applyBorder="1"/>
    <xf numFmtId="1" fontId="6" fillId="0" borderId="0" xfId="0" applyNumberFormat="1" applyFont="1" applyBorder="1"/>
    <xf numFmtId="3" fontId="6" fillId="0" borderId="25" xfId="0" applyNumberFormat="1" applyFont="1" applyBorder="1"/>
    <xf numFmtId="167" fontId="6" fillId="0" borderId="0" xfId="19199" applyNumberFormat="1" applyFont="1" applyFill="1"/>
    <xf numFmtId="0" fontId="6" fillId="0" borderId="0" xfId="10416" applyFont="1" applyFill="1"/>
    <xf numFmtId="3" fontId="6" fillId="0" borderId="0" xfId="10416" applyNumberFormat="1" applyFont="1" applyFill="1" applyBorder="1"/>
    <xf numFmtId="167" fontId="6" fillId="0" borderId="24" xfId="10402" applyNumberFormat="1" applyFont="1" applyFill="1" applyBorder="1"/>
    <xf numFmtId="167" fontId="6" fillId="0" borderId="0" xfId="10402" applyNumberFormat="1" applyFont="1" applyFill="1" applyBorder="1"/>
    <xf numFmtId="167" fontId="35" fillId="0" borderId="0" xfId="10402" applyNumberFormat="1" applyFont="1"/>
    <xf numFmtId="167" fontId="35" fillId="0" borderId="0" xfId="10402" applyNumberFormat="1" applyFont="1" applyAlignment="1">
      <alignment horizontal="right" vertical="top"/>
    </xf>
    <xf numFmtId="0" fontId="6" fillId="0" borderId="0" xfId="19444"/>
    <xf numFmtId="0" fontId="6" fillId="0" borderId="0" xfId="19444" applyFont="1"/>
    <xf numFmtId="167" fontId="35" fillId="0" borderId="0" xfId="20487" applyNumberFormat="1" applyFont="1"/>
    <xf numFmtId="0" fontId="13" fillId="0" borderId="0" xfId="19444" applyFont="1"/>
    <xf numFmtId="0" fontId="6" fillId="0" borderId="23" xfId="0" applyFont="1" applyBorder="1"/>
    <xf numFmtId="169" fontId="0" fillId="0" borderId="0" xfId="10402" applyNumberFormat="1" applyFont="1"/>
    <xf numFmtId="164" fontId="0" fillId="0" borderId="0" xfId="10402" applyNumberFormat="1" applyFont="1"/>
    <xf numFmtId="167" fontId="6" fillId="0" borderId="0" xfId="10402" applyNumberFormat="1" applyFont="1"/>
    <xf numFmtId="0" fontId="18" fillId="0" borderId="10" xfId="19444" applyFont="1" applyFill="1" applyBorder="1" applyAlignment="1">
      <alignment horizontal="left"/>
    </xf>
    <xf numFmtId="0" fontId="13" fillId="0" borderId="10" xfId="19444" applyFont="1" applyFill="1" applyBorder="1" applyAlignment="1">
      <alignment horizontal="center"/>
    </xf>
    <xf numFmtId="166" fontId="6" fillId="0" borderId="0" xfId="19171" applyNumberFormat="1" applyFont="1" applyBorder="1"/>
    <xf numFmtId="3" fontId="6" fillId="0" borderId="0" xfId="19444" applyNumberFormat="1" applyFont="1" applyFill="1" applyBorder="1"/>
    <xf numFmtId="0" fontId="6" fillId="0" borderId="0" xfId="19444" applyBorder="1"/>
    <xf numFmtId="3" fontId="7" fillId="0" borderId="0" xfId="19444" applyNumberFormat="1" applyFont="1" applyFill="1" applyBorder="1"/>
    <xf numFmtId="0" fontId="22" fillId="0" borderId="0" xfId="19444" applyFont="1" applyBorder="1"/>
    <xf numFmtId="0" fontId="68" fillId="0" borderId="0" xfId="19444" applyFont="1" applyBorder="1" applyAlignment="1">
      <alignment horizontal="justify" vertical="center" wrapText="1"/>
    </xf>
    <xf numFmtId="0" fontId="68" fillId="0" borderId="0" xfId="19444" applyFont="1" applyAlignment="1">
      <alignment vertical="center" wrapText="1"/>
    </xf>
    <xf numFmtId="3" fontId="6" fillId="0" borderId="0" xfId="19171" applyNumberFormat="1" applyBorder="1"/>
    <xf numFmtId="3" fontId="13" fillId="0" borderId="0" xfId="19444" applyNumberFormat="1" applyFont="1" applyBorder="1"/>
    <xf numFmtId="3" fontId="6" fillId="0" borderId="0" xfId="19171" applyNumberFormat="1" applyFont="1" applyBorder="1"/>
    <xf numFmtId="0" fontId="20" fillId="0" borderId="47" xfId="19444" applyFont="1" applyBorder="1"/>
    <xf numFmtId="0" fontId="20" fillId="0" borderId="0" xfId="19444" applyFont="1" applyBorder="1"/>
    <xf numFmtId="0" fontId="20" fillId="0" borderId="7" xfId="19444" applyFont="1" applyBorder="1"/>
    <xf numFmtId="0" fontId="13" fillId="0" borderId="2" xfId="19444" applyFont="1" applyBorder="1" applyAlignment="1">
      <alignment vertical="top" wrapText="1"/>
    </xf>
    <xf numFmtId="0" fontId="6" fillId="0" borderId="0" xfId="19444" applyFont="1" applyBorder="1" applyAlignment="1">
      <alignment horizontal="center" vertical="top" wrapText="1"/>
    </xf>
    <xf numFmtId="0" fontId="6" fillId="0" borderId="10" xfId="19444" applyFont="1" applyBorder="1" applyAlignment="1">
      <alignment horizontal="center" vertical="top" wrapText="1"/>
    </xf>
    <xf numFmtId="0" fontId="15" fillId="0" borderId="2" xfId="19444" applyFont="1" applyBorder="1" applyAlignment="1">
      <alignment vertical="top" wrapText="1"/>
    </xf>
    <xf numFmtId="3" fontId="6" fillId="0" borderId="2" xfId="19444" applyNumberFormat="1" applyFont="1" applyBorder="1" applyAlignment="1">
      <alignment vertical="top" wrapText="1"/>
    </xf>
    <xf numFmtId="0" fontId="6" fillId="0" borderId="0" xfId="19444" applyFont="1" applyBorder="1" applyAlignment="1">
      <alignment vertical="top" wrapText="1"/>
    </xf>
    <xf numFmtId="3" fontId="6" fillId="0" borderId="0" xfId="19444" applyNumberFormat="1" applyFont="1" applyBorder="1" applyAlignment="1">
      <alignment vertical="top" wrapText="1"/>
    </xf>
    <xf numFmtId="3" fontId="6" fillId="0" borderId="0" xfId="19171" applyNumberFormat="1" applyFont="1" applyFill="1" applyBorder="1"/>
    <xf numFmtId="0" fontId="13" fillId="0" borderId="0" xfId="19444" applyFont="1" applyFill="1" applyBorder="1" applyAlignment="1">
      <alignment horizontal="right"/>
    </xf>
    <xf numFmtId="3" fontId="13" fillId="0" borderId="0" xfId="19444" applyNumberFormat="1" applyFont="1" applyFill="1" applyBorder="1" applyAlignment="1">
      <alignment horizontal="center"/>
    </xf>
    <xf numFmtId="0" fontId="13" fillId="0" borderId="0" xfId="10282" applyFont="1" applyFill="1" applyBorder="1"/>
    <xf numFmtId="3" fontId="6" fillId="0" borderId="0" xfId="19444" applyNumberFormat="1" applyFont="1" applyFill="1" applyBorder="1" applyAlignment="1">
      <alignment horizontal="right"/>
    </xf>
    <xf numFmtId="3" fontId="6" fillId="0" borderId="0" xfId="19444" applyNumberFormat="1" applyFont="1" applyFill="1" applyBorder="1" applyAlignment="1">
      <alignment horizontal="center"/>
    </xf>
    <xf numFmtId="0" fontId="13" fillId="0" borderId="0" xfId="19444" applyFont="1" applyBorder="1"/>
    <xf numFmtId="0" fontId="6" fillId="0" borderId="0" xfId="19444" applyFont="1" applyFill="1" applyBorder="1"/>
    <xf numFmtId="3" fontId="6" fillId="0" borderId="0" xfId="19444" applyNumberFormat="1" applyBorder="1"/>
    <xf numFmtId="3" fontId="19" fillId="0" borderId="0" xfId="19444" applyNumberFormat="1" applyFont="1" applyFill="1" applyBorder="1"/>
    <xf numFmtId="3" fontId="6" fillId="0" borderId="0" xfId="19444" applyNumberFormat="1" applyFont="1" applyFill="1" applyBorder="1" applyAlignment="1">
      <alignment horizontal="left"/>
    </xf>
    <xf numFmtId="0" fontId="6" fillId="0" borderId="0" xfId="19444" applyBorder="1" applyAlignment="1">
      <alignment horizontal="right"/>
    </xf>
    <xf numFmtId="166" fontId="6" fillId="0" borderId="7" xfId="19171" applyNumberFormat="1" applyFont="1" applyBorder="1"/>
    <xf numFmtId="0" fontId="13" fillId="0" borderId="10" xfId="19444" applyFont="1" applyBorder="1" applyAlignment="1">
      <alignment vertical="top" wrapText="1"/>
    </xf>
    <xf numFmtId="0" fontId="6" fillId="0" borderId="2" xfId="19444" applyBorder="1"/>
    <xf numFmtId="3" fontId="15" fillId="0" borderId="0" xfId="19171" applyNumberFormat="1" applyFont="1" applyBorder="1"/>
    <xf numFmtId="3" fontId="15" fillId="0" borderId="0" xfId="19171" applyNumberFormat="1" applyFont="1" applyBorder="1" applyAlignment="1">
      <alignment horizontal="center"/>
    </xf>
    <xf numFmtId="0" fontId="13" fillId="0" borderId="10" xfId="19444" applyFont="1" applyFill="1" applyBorder="1" applyAlignment="1">
      <alignment horizontal="right"/>
    </xf>
    <xf numFmtId="1" fontId="6" fillId="0" borderId="0" xfId="19444" applyNumberFormat="1" applyFont="1" applyBorder="1" applyAlignment="1">
      <alignment horizontal="right" vertical="top" wrapText="1"/>
    </xf>
    <xf numFmtId="0" fontId="6" fillId="0" borderId="0" xfId="19444" applyNumberFormat="1" applyFont="1" applyBorder="1" applyAlignment="1">
      <alignment horizontal="right" vertical="top" wrapText="1"/>
    </xf>
    <xf numFmtId="0" fontId="6" fillId="0" borderId="0" xfId="10385" applyFont="1" applyFill="1"/>
    <xf numFmtId="3" fontId="6" fillId="0" borderId="0" xfId="20139" applyNumberFormat="1" applyFont="1" applyFill="1"/>
    <xf numFmtId="3" fontId="6" fillId="0" borderId="24" xfId="20139" applyNumberFormat="1" applyFont="1" applyFill="1" applyBorder="1"/>
    <xf numFmtId="3" fontId="6" fillId="0" borderId="0" xfId="20139" applyNumberFormat="1" applyFont="1" applyFill="1" applyBorder="1"/>
    <xf numFmtId="0" fontId="6" fillId="0" borderId="0" xfId="20139" applyFont="1" applyFill="1"/>
    <xf numFmtId="0" fontId="13" fillId="0" borderId="0" xfId="20139" applyFont="1" applyFill="1"/>
    <xf numFmtId="167" fontId="6" fillId="0" borderId="0" xfId="19205" applyNumberFormat="1" applyFont="1" applyFill="1"/>
    <xf numFmtId="0" fontId="18" fillId="0" borderId="10" xfId="19487" applyFont="1" applyFill="1" applyBorder="1" applyAlignment="1">
      <alignment horizontal="left"/>
    </xf>
    <xf numFmtId="0" fontId="6" fillId="14" borderId="1" xfId="19487" applyFill="1" applyBorder="1"/>
    <xf numFmtId="0" fontId="6" fillId="14" borderId="2" xfId="19487" applyFill="1" applyBorder="1"/>
    <xf numFmtId="0" fontId="6" fillId="14" borderId="3" xfId="19487" applyFill="1" applyBorder="1"/>
    <xf numFmtId="0" fontId="6" fillId="14" borderId="4" xfId="19487" applyFill="1" applyBorder="1"/>
    <xf numFmtId="0" fontId="6" fillId="14" borderId="0" xfId="19487" applyFill="1" applyBorder="1"/>
    <xf numFmtId="0" fontId="6" fillId="14" borderId="5" xfId="19487" applyFill="1" applyBorder="1"/>
    <xf numFmtId="0" fontId="6" fillId="14" borderId="0" xfId="19487" applyFont="1" applyFill="1" applyBorder="1"/>
    <xf numFmtId="0" fontId="6" fillId="14" borderId="5" xfId="19487" applyFont="1" applyFill="1" applyBorder="1"/>
    <xf numFmtId="0" fontId="6" fillId="0" borderId="26" xfId="19487" applyBorder="1"/>
    <xf numFmtId="0" fontId="6" fillId="0" borderId="16" xfId="19487" applyBorder="1"/>
    <xf numFmtId="0" fontId="13" fillId="0" borderId="16" xfId="19487" applyFont="1" applyBorder="1"/>
    <xf numFmtId="0" fontId="6" fillId="0" borderId="27" xfId="19487" applyBorder="1"/>
    <xf numFmtId="0" fontId="13" fillId="0" borderId="24" xfId="19487" applyFont="1" applyBorder="1"/>
    <xf numFmtId="0" fontId="6" fillId="0" borderId="0" xfId="19487" applyBorder="1"/>
    <xf numFmtId="0" fontId="6" fillId="0" borderId="25" xfId="19487" applyBorder="1"/>
    <xf numFmtId="0" fontId="6" fillId="0" borderId="24" xfId="19487" applyFont="1" applyBorder="1"/>
    <xf numFmtId="0" fontId="6" fillId="0" borderId="24" xfId="19487" applyBorder="1"/>
    <xf numFmtId="3" fontId="6" fillId="0" borderId="0" xfId="19487" applyNumberFormat="1" applyBorder="1"/>
    <xf numFmtId="0" fontId="6" fillId="0" borderId="23" xfId="19487" applyBorder="1"/>
    <xf numFmtId="0" fontId="6" fillId="0" borderId="22" xfId="19487" applyBorder="1"/>
    <xf numFmtId="0" fontId="6" fillId="0" borderId="28" xfId="19487" applyBorder="1"/>
    <xf numFmtId="0" fontId="18" fillId="0" borderId="2" xfId="19444" applyFont="1" applyFill="1" applyBorder="1" applyAlignment="1">
      <alignment horizontal="center"/>
    </xf>
    <xf numFmtId="0" fontId="18" fillId="0" borderId="2" xfId="19444" applyFont="1" applyFill="1" applyBorder="1" applyAlignment="1"/>
    <xf numFmtId="0" fontId="6" fillId="0" borderId="0" xfId="19491"/>
    <xf numFmtId="0" fontId="6" fillId="0" borderId="0" xfId="20488"/>
    <xf numFmtId="0" fontId="6" fillId="0" borderId="0" xfId="19491" applyBorder="1"/>
    <xf numFmtId="0" fontId="18" fillId="0" borderId="22" xfId="19444" applyFont="1" applyFill="1" applyBorder="1" applyAlignment="1">
      <alignment horizontal="center"/>
    </xf>
    <xf numFmtId="0" fontId="6" fillId="0" borderId="22" xfId="19491" applyBorder="1"/>
    <xf numFmtId="0" fontId="6" fillId="0" borderId="26" xfId="19491" applyFont="1" applyBorder="1"/>
    <xf numFmtId="0" fontId="6" fillId="0" borderId="16" xfId="19491" applyBorder="1"/>
    <xf numFmtId="0" fontId="13" fillId="0" borderId="27" xfId="19491" applyFont="1" applyBorder="1"/>
    <xf numFmtId="0" fontId="6" fillId="0" borderId="23" xfId="19491" applyFont="1" applyBorder="1"/>
    <xf numFmtId="3" fontId="6" fillId="0" borderId="28" xfId="19487" applyNumberFormat="1" applyBorder="1"/>
    <xf numFmtId="0" fontId="6" fillId="0" borderId="0" xfId="19491" applyFont="1" applyBorder="1"/>
    <xf numFmtId="0" fontId="13" fillId="0" borderId="0" xfId="19491" applyFont="1" applyBorder="1"/>
    <xf numFmtId="3" fontId="6" fillId="0" borderId="22" xfId="19487" applyNumberFormat="1" applyBorder="1"/>
    <xf numFmtId="0" fontId="13" fillId="0" borderId="22" xfId="19491" applyFont="1" applyBorder="1"/>
    <xf numFmtId="0" fontId="6" fillId="0" borderId="27" xfId="19491" applyBorder="1"/>
    <xf numFmtId="0" fontId="6" fillId="0" borderId="28" xfId="19491" applyBorder="1"/>
    <xf numFmtId="0" fontId="6" fillId="0" borderId="0" xfId="10380" applyFont="1" applyFill="1" applyAlignment="1">
      <alignment vertical="top"/>
    </xf>
    <xf numFmtId="0" fontId="13" fillId="0" borderId="13" xfId="0" applyFont="1" applyBorder="1"/>
    <xf numFmtId="0" fontId="13" fillId="0" borderId="13" xfId="0" applyFont="1" applyFill="1" applyBorder="1"/>
    <xf numFmtId="0" fontId="13" fillId="0" borderId="12" xfId="0" applyFont="1" applyBorder="1"/>
    <xf numFmtId="0" fontId="13" fillId="0" borderId="14" xfId="0" applyFont="1" applyBorder="1"/>
    <xf numFmtId="0" fontId="69" fillId="0" borderId="13" xfId="10400" applyFont="1" applyFill="1" applyBorder="1"/>
    <xf numFmtId="0" fontId="0" fillId="0" borderId="0" xfId="0"/>
    <xf numFmtId="3" fontId="6" fillId="0" borderId="0" xfId="0" applyNumberFormat="1" applyFont="1" applyFill="1" applyAlignment="1">
      <alignment horizontal="right"/>
    </xf>
    <xf numFmtId="3" fontId="70" fillId="0" borderId="24" xfId="20139" applyNumberFormat="1" applyFont="1" applyFill="1" applyBorder="1"/>
    <xf numFmtId="3" fontId="70" fillId="0" borderId="0" xfId="20139" applyNumberFormat="1" applyFont="1" applyFill="1" applyBorder="1"/>
    <xf numFmtId="0" fontId="13" fillId="0" borderId="0" xfId="10416" applyFont="1" applyFill="1" applyAlignment="1">
      <alignment horizontal="right"/>
    </xf>
    <xf numFmtId="0" fontId="31" fillId="0" borderId="0" xfId="10416" applyFont="1" applyFill="1" applyAlignment="1"/>
    <xf numFmtId="0" fontId="6" fillId="0" borderId="0" xfId="10416" applyFont="1" applyFill="1" applyAlignment="1">
      <alignment horizontal="right"/>
    </xf>
    <xf numFmtId="0" fontId="6" fillId="0" borderId="0" xfId="10416" applyFont="1" applyFill="1" applyAlignment="1">
      <alignment horizontal="left"/>
    </xf>
    <xf numFmtId="0" fontId="18" fillId="0" borderId="0" xfId="10385" applyFont="1" applyFill="1"/>
    <xf numFmtId="0" fontId="6" fillId="0" borderId="0" xfId="10385" applyFont="1" applyFill="1" applyAlignment="1">
      <alignment horizontal="right"/>
    </xf>
    <xf numFmtId="0" fontId="6" fillId="0" borderId="0" xfId="10380" applyFill="1" applyAlignment="1">
      <alignment horizontal="right"/>
    </xf>
    <xf numFmtId="0" fontId="31" fillId="0" borderId="0" xfId="10380" applyFont="1" applyFill="1" applyAlignment="1"/>
    <xf numFmtId="0" fontId="6" fillId="0" borderId="0" xfId="10380" applyFont="1" applyFill="1" applyAlignment="1">
      <alignment horizontal="left"/>
    </xf>
    <xf numFmtId="0" fontId="6" fillId="0" borderId="0" xfId="10380" applyFont="1" applyFill="1" applyAlignment="1">
      <alignment horizontal="right"/>
    </xf>
    <xf numFmtId="0" fontId="13" fillId="0" borderId="0" xfId="10380" applyFont="1" applyFill="1" applyAlignment="1">
      <alignment horizontal="right"/>
    </xf>
    <xf numFmtId="0" fontId="6" fillId="0" borderId="0" xfId="0" applyFont="1" applyFill="1" applyBorder="1" applyAlignment="1">
      <alignment horizontal="right"/>
    </xf>
    <xf numFmtId="166" fontId="6" fillId="0" borderId="0" xfId="10402" applyNumberFormat="1" applyFont="1" applyFill="1" applyBorder="1" applyAlignment="1">
      <alignment horizontal="right"/>
    </xf>
    <xf numFmtId="3" fontId="6" fillId="0" borderId="0" xfId="10402" applyNumberFormat="1" applyFont="1" applyFill="1" applyBorder="1" applyAlignment="1">
      <alignment horizontal="right"/>
    </xf>
    <xf numFmtId="166" fontId="67" fillId="0" borderId="0" xfId="10402" applyNumberFormat="1" applyFont="1" applyFill="1" applyAlignment="1">
      <alignment horizontal="right"/>
    </xf>
    <xf numFmtId="0" fontId="34" fillId="0" borderId="22" xfId="10380" applyFont="1" applyFill="1" applyBorder="1"/>
    <xf numFmtId="0" fontId="6" fillId="0" borderId="22" xfId="10380" applyFont="1" applyFill="1" applyBorder="1" applyAlignment="1">
      <alignment horizontal="right"/>
    </xf>
    <xf numFmtId="0" fontId="6" fillId="0" borderId="0" xfId="10380" applyFont="1" applyFill="1" applyBorder="1" applyAlignment="1">
      <alignment horizontal="center"/>
    </xf>
    <xf numFmtId="0" fontId="6" fillId="0" borderId="18" xfId="10380" applyFill="1" applyBorder="1" applyAlignment="1">
      <alignment horizontal="right"/>
    </xf>
    <xf numFmtId="0" fontId="18" fillId="0" borderId="46" xfId="10380" applyFont="1" applyFill="1" applyBorder="1" applyAlignment="1">
      <alignment horizontal="left"/>
    </xf>
    <xf numFmtId="0" fontId="13" fillId="0" borderId="16" xfId="10380" applyFont="1" applyFill="1" applyBorder="1"/>
    <xf numFmtId="0" fontId="13" fillId="0" borderId="0" xfId="10380" applyFont="1" applyFill="1" applyBorder="1" applyAlignment="1">
      <alignment horizontal="left" wrapText="1"/>
    </xf>
    <xf numFmtId="0" fontId="13" fillId="0" borderId="24" xfId="10380" applyFont="1" applyFill="1" applyBorder="1" applyAlignment="1">
      <alignment horizontal="left" wrapText="1"/>
    </xf>
    <xf numFmtId="0" fontId="13" fillId="0" borderId="22" xfId="10380" applyFont="1" applyFill="1" applyBorder="1"/>
    <xf numFmtId="0" fontId="13" fillId="0" borderId="22" xfId="10380" applyFont="1" applyFill="1" applyBorder="1" applyAlignment="1">
      <alignment horizontal="left"/>
    </xf>
    <xf numFmtId="0" fontId="13" fillId="0" borderId="23" xfId="10380" applyFont="1" applyFill="1" applyBorder="1" applyAlignment="1">
      <alignment horizontal="left"/>
    </xf>
    <xf numFmtId="0" fontId="6" fillId="0" borderId="0" xfId="10380" applyFont="1" applyFill="1" applyProtection="1"/>
    <xf numFmtId="0" fontId="6" fillId="0" borderId="0" xfId="10380" applyFont="1" applyFill="1" applyAlignment="1" applyProtection="1">
      <alignment horizontal="right"/>
    </xf>
    <xf numFmtId="0" fontId="6" fillId="0" borderId="24" xfId="10380" applyFont="1" applyFill="1" applyBorder="1" applyAlignment="1">
      <alignment horizontal="right"/>
    </xf>
    <xf numFmtId="0" fontId="6" fillId="0" borderId="0" xfId="10380" applyFont="1" applyFill="1" applyBorder="1" applyAlignment="1">
      <alignment horizontal="right"/>
    </xf>
    <xf numFmtId="0" fontId="18" fillId="0" borderId="0" xfId="10380" applyFont="1" applyFill="1" applyAlignment="1">
      <alignment horizontal="left"/>
    </xf>
    <xf numFmtId="0" fontId="6" fillId="0" borderId="24" xfId="20139" applyFont="1" applyFill="1" applyBorder="1"/>
    <xf numFmtId="0" fontId="13" fillId="0" borderId="0" xfId="10380" applyFont="1" applyFill="1"/>
    <xf numFmtId="0" fontId="6" fillId="0" borderId="0" xfId="20139" applyFill="1"/>
    <xf numFmtId="0" fontId="6" fillId="0" borderId="0" xfId="10380" applyFont="1" applyFill="1" applyAlignment="1" applyProtection="1">
      <alignment horizontal="left"/>
    </xf>
    <xf numFmtId="166" fontId="6" fillId="0" borderId="0" xfId="19205" applyNumberFormat="1" applyFont="1" applyFill="1" applyBorder="1" applyAlignment="1">
      <alignment horizontal="right"/>
    </xf>
    <xf numFmtId="3" fontId="13" fillId="0" borderId="22" xfId="10380" applyNumberFormat="1" applyFont="1" applyFill="1" applyBorder="1" applyAlignment="1">
      <alignment horizontal="right"/>
    </xf>
    <xf numFmtId="0" fontId="31" fillId="0" borderId="0" xfId="10380" applyFont="1" applyFill="1"/>
    <xf numFmtId="0" fontId="13" fillId="0" borderId="0" xfId="10380" applyFont="1" applyFill="1" applyBorder="1" applyAlignment="1">
      <alignment horizontal="right"/>
    </xf>
    <xf numFmtId="0" fontId="13" fillId="0" borderId="0" xfId="10383" applyFont="1" applyBorder="1" applyAlignment="1">
      <alignment horizontal="center" vertical="top" wrapText="1"/>
    </xf>
    <xf numFmtId="0" fontId="13" fillId="0" borderId="21" xfId="10383" applyFont="1" applyBorder="1" applyAlignment="1">
      <alignment horizontal="center" vertical="top" wrapText="1"/>
    </xf>
    <xf numFmtId="0" fontId="13" fillId="0" borderId="32" xfId="10383" applyFont="1" applyBorder="1" applyAlignment="1">
      <alignment horizontal="center" vertical="top" wrapText="1"/>
    </xf>
    <xf numFmtId="0" fontId="13" fillId="0" borderId="16" xfId="10383" applyFont="1" applyBorder="1" applyAlignment="1">
      <alignment horizontal="center" vertical="top" wrapText="1"/>
    </xf>
    <xf numFmtId="0" fontId="13" fillId="0" borderId="22" xfId="10383" applyFont="1" applyBorder="1" applyAlignment="1">
      <alignment horizontal="center"/>
    </xf>
    <xf numFmtId="0" fontId="13" fillId="0" borderId="33" xfId="10383" applyFont="1" applyBorder="1" applyAlignment="1">
      <alignment horizontal="center"/>
    </xf>
    <xf numFmtId="0" fontId="31" fillId="0" borderId="0" xfId="10383" applyFont="1" applyAlignment="1">
      <alignment wrapText="1"/>
    </xf>
    <xf numFmtId="3" fontId="6" fillId="0" borderId="0" xfId="10383" applyNumberFormat="1" applyFont="1" applyFill="1" applyBorder="1" applyAlignment="1">
      <alignment horizontal="center" vertical="center"/>
    </xf>
    <xf numFmtId="3" fontId="6" fillId="0" borderId="0" xfId="10383" applyNumberFormat="1" applyFont="1" applyFill="1" applyAlignment="1">
      <alignment horizontal="center" vertical="center"/>
    </xf>
    <xf numFmtId="3" fontId="6" fillId="0" borderId="0" xfId="10383" applyNumberFormat="1" applyFont="1" applyFill="1" applyAlignment="1">
      <alignment horizontal="right" vertical="center"/>
    </xf>
    <xf numFmtId="3" fontId="6" fillId="0" borderId="24" xfId="10383" applyNumberFormat="1" applyFont="1" applyFill="1" applyBorder="1" applyAlignment="1">
      <alignment horizontal="center" vertical="center"/>
    </xf>
    <xf numFmtId="3" fontId="6" fillId="0" borderId="0" xfId="10383" applyNumberFormat="1" applyFont="1" applyFill="1" applyBorder="1" applyAlignment="1">
      <alignment horizontal="right" vertical="center"/>
    </xf>
    <xf numFmtId="3" fontId="6" fillId="0" borderId="24" xfId="10383" applyNumberFormat="1" applyFont="1" applyFill="1" applyBorder="1" applyAlignment="1">
      <alignment horizontal="right" vertical="center"/>
    </xf>
    <xf numFmtId="3" fontId="6" fillId="0" borderId="22" xfId="10383" applyNumberFormat="1" applyFont="1" applyFill="1" applyBorder="1" applyAlignment="1">
      <alignment horizontal="right" vertical="center"/>
    </xf>
    <xf numFmtId="3" fontId="6" fillId="0" borderId="22" xfId="10383" applyNumberFormat="1" applyFont="1" applyFill="1" applyBorder="1" applyAlignment="1">
      <alignment horizontal="center" vertical="center"/>
    </xf>
    <xf numFmtId="3" fontId="6" fillId="0" borderId="22" xfId="10383" applyNumberFormat="1" applyFont="1" applyFill="1" applyBorder="1" applyAlignment="1">
      <alignment horizontal="right"/>
    </xf>
    <xf numFmtId="0" fontId="6" fillId="0" borderId="7" xfId="19444" applyBorder="1"/>
    <xf numFmtId="0" fontId="6" fillId="0" borderId="7" xfId="19444" applyFont="1" applyBorder="1"/>
    <xf numFmtId="0" fontId="6" fillId="0" borderId="0" xfId="19444" applyFont="1" applyBorder="1"/>
    <xf numFmtId="0" fontId="6" fillId="0" borderId="0" xfId="10282" applyFont="1" applyBorder="1" applyAlignment="1">
      <alignment wrapText="1"/>
    </xf>
    <xf numFmtId="167" fontId="6" fillId="0" borderId="0" xfId="19199" applyNumberFormat="1" applyFont="1" applyFill="1" applyAlignment="1">
      <alignment horizontal="right"/>
    </xf>
    <xf numFmtId="0" fontId="1" fillId="0" borderId="0" xfId="20489"/>
    <xf numFmtId="3" fontId="1" fillId="0" borderId="0" xfId="20489" applyNumberFormat="1"/>
    <xf numFmtId="0" fontId="1" fillId="0" borderId="0" xfId="20489" applyAlignment="1">
      <alignment horizontal="left"/>
    </xf>
    <xf numFmtId="3" fontId="1" fillId="0" borderId="0" xfId="20489" applyNumberFormat="1" applyFill="1"/>
    <xf numFmtId="0" fontId="1" fillId="0" borderId="0" xfId="20489" applyFill="1"/>
    <xf numFmtId="0" fontId="1" fillId="0" borderId="10" xfId="20489" applyBorder="1"/>
    <xf numFmtId="0" fontId="26" fillId="0" borderId="10" xfId="20489" applyFont="1" applyFill="1" applyBorder="1" applyAlignment="1">
      <alignment horizontal="center"/>
    </xf>
    <xf numFmtId="0" fontId="26" fillId="0" borderId="10" xfId="20489" applyFont="1" applyFill="1" applyBorder="1" applyAlignment="1"/>
    <xf numFmtId="0" fontId="18" fillId="0" borderId="10" xfId="20489" applyFont="1" applyFill="1" applyBorder="1" applyAlignment="1"/>
    <xf numFmtId="0" fontId="18" fillId="0" borderId="10" xfId="20489" applyFont="1" applyFill="1" applyBorder="1" applyAlignment="1">
      <alignment horizontal="center"/>
    </xf>
    <xf numFmtId="0" fontId="1" fillId="0" borderId="7" xfId="20489" applyBorder="1"/>
    <xf numFmtId="0" fontId="1" fillId="0" borderId="6" xfId="20489" applyBorder="1"/>
    <xf numFmtId="0" fontId="15" fillId="0" borderId="11" xfId="20489" applyFont="1" applyBorder="1"/>
    <xf numFmtId="0" fontId="15" fillId="0" borderId="10" xfId="20489" applyFont="1" applyBorder="1"/>
    <xf numFmtId="0" fontId="0" fillId="0" borderId="0" xfId="0"/>
    <xf numFmtId="0" fontId="13" fillId="0" borderId="0" xfId="10383" applyFont="1" applyBorder="1" applyAlignment="1">
      <alignment horizontal="center"/>
    </xf>
    <xf numFmtId="0" fontId="35" fillId="0" borderId="0" xfId="10383" applyFont="1" applyAlignment="1">
      <alignment horizontal="left" vertical="center"/>
    </xf>
    <xf numFmtId="0" fontId="6" fillId="0" borderId="0" xfId="19444" applyAlignment="1">
      <alignment horizontal="right" vertical="center"/>
    </xf>
    <xf numFmtId="3" fontId="6" fillId="0" borderId="27" xfId="10383" applyNumberFormat="1" applyFont="1" applyFill="1" applyBorder="1" applyAlignment="1">
      <alignment horizontal="right" vertical="center"/>
    </xf>
    <xf numFmtId="3" fontId="6" fillId="0" borderId="16" xfId="10383" applyNumberFormat="1" applyFont="1" applyFill="1" applyBorder="1" applyAlignment="1">
      <alignment horizontal="right" vertical="center"/>
    </xf>
    <xf numFmtId="0" fontId="35" fillId="0" borderId="16" xfId="10383" applyFont="1" applyBorder="1" applyAlignment="1">
      <alignment horizontal="left" vertical="center"/>
    </xf>
    <xf numFmtId="0" fontId="6" fillId="0" borderId="16" xfId="19444" applyBorder="1" applyAlignment="1">
      <alignment horizontal="right" vertical="center"/>
    </xf>
    <xf numFmtId="3" fontId="6" fillId="0" borderId="16" xfId="10383" applyNumberFormat="1" applyFont="1" applyFill="1" applyBorder="1" applyAlignment="1">
      <alignment horizontal="center" vertical="center"/>
    </xf>
    <xf numFmtId="3" fontId="6" fillId="0" borderId="16" xfId="10383" applyNumberFormat="1" applyFont="1" applyFill="1" applyBorder="1" applyAlignment="1">
      <alignment horizontal="right"/>
    </xf>
    <xf numFmtId="0" fontId="35" fillId="0" borderId="0" xfId="10383" applyFont="1" applyBorder="1" applyAlignment="1">
      <alignment horizontal="left" vertical="center"/>
    </xf>
    <xf numFmtId="3" fontId="6" fillId="0" borderId="0" xfId="19444" applyNumberFormat="1" applyAlignment="1">
      <alignment horizontal="center" vertical="center"/>
    </xf>
    <xf numFmtId="0" fontId="6" fillId="0" borderId="24" xfId="19444" applyBorder="1" applyAlignment="1">
      <alignment horizontal="right" vertical="center"/>
    </xf>
    <xf numFmtId="0" fontId="6" fillId="0" borderId="22" xfId="10383" applyFont="1" applyBorder="1" applyAlignment="1">
      <alignment horizontal="left"/>
    </xf>
    <xf numFmtId="3" fontId="6" fillId="0" borderId="23" xfId="10383" applyNumberFormat="1" applyFont="1" applyFill="1" applyBorder="1" applyAlignment="1">
      <alignment horizontal="center" vertical="center"/>
    </xf>
    <xf numFmtId="0" fontId="0" fillId="0" borderId="0" xfId="0"/>
    <xf numFmtId="0" fontId="0" fillId="0" borderId="0" xfId="0" applyFont="1"/>
    <xf numFmtId="0" fontId="0" fillId="0" borderId="0" xfId="0"/>
    <xf numFmtId="0" fontId="6" fillId="0" borderId="10" xfId="0" applyFont="1" applyBorder="1"/>
    <xf numFmtId="0" fontId="6" fillId="0" borderId="2" xfId="0" applyFont="1" applyFill="1" applyBorder="1"/>
    <xf numFmtId="0" fontId="0" fillId="0" borderId="2" xfId="0" applyFill="1" applyBorder="1"/>
    <xf numFmtId="0" fontId="40" fillId="0" borderId="0" xfId="10405" applyFont="1" applyBorder="1" applyAlignment="1">
      <alignment vertical="center" wrapText="1"/>
    </xf>
    <xf numFmtId="0" fontId="0" fillId="0" borderId="0" xfId="0"/>
    <xf numFmtId="170" fontId="13" fillId="0" borderId="0" xfId="10357" applyNumberFormat="1" applyFont="1" applyFill="1" applyBorder="1" applyAlignment="1">
      <alignment horizontal="center" vertical="justify"/>
    </xf>
    <xf numFmtId="166" fontId="13" fillId="0" borderId="0" xfId="10357" applyNumberFormat="1" applyFont="1" applyFill="1" applyBorder="1" applyAlignment="1">
      <alignment horizontal="center" vertical="justify"/>
    </xf>
    <xf numFmtId="0" fontId="36" fillId="0" borderId="0" xfId="0" applyFont="1" applyFill="1" applyBorder="1" applyAlignment="1">
      <alignment horizontal="center"/>
    </xf>
    <xf numFmtId="170" fontId="13" fillId="0" borderId="0" xfId="0" applyNumberFormat="1" applyFont="1" applyFill="1" applyBorder="1" applyAlignment="1">
      <alignment horizontal="center" vertical="justify"/>
    </xf>
    <xf numFmtId="166" fontId="36" fillId="0" borderId="0" xfId="10357" applyNumberFormat="1" applyFont="1" applyFill="1" applyBorder="1" applyAlignment="1">
      <alignment horizontal="right"/>
    </xf>
    <xf numFmtId="0" fontId="36" fillId="0" borderId="0" xfId="0" applyFont="1" applyFill="1" applyBorder="1" applyAlignment="1">
      <alignment horizontal="right"/>
    </xf>
    <xf numFmtId="166" fontId="13" fillId="0" borderId="0" xfId="10357" applyNumberFormat="1" applyFont="1" applyFill="1" applyBorder="1" applyAlignment="1">
      <alignment horizontal="right"/>
    </xf>
    <xf numFmtId="166" fontId="13" fillId="0" borderId="0" xfId="10357" applyNumberFormat="1" applyFont="1" applyFill="1" applyBorder="1"/>
    <xf numFmtId="3" fontId="13" fillId="0" borderId="0" xfId="0" applyNumberFormat="1" applyFont="1" applyFill="1" applyBorder="1"/>
    <xf numFmtId="3" fontId="13" fillId="0" borderId="7" xfId="0" applyNumberFormat="1" applyFont="1" applyFill="1" applyBorder="1"/>
    <xf numFmtId="167" fontId="6" fillId="0" borderId="0" xfId="20487" applyNumberFormat="1" applyFont="1"/>
    <xf numFmtId="0" fontId="72" fillId="0" borderId="0" xfId="0" applyFont="1"/>
    <xf numFmtId="0" fontId="0" fillId="0" borderId="26" xfId="0" applyBorder="1"/>
    <xf numFmtId="0" fontId="0" fillId="0" borderId="48" xfId="0" applyBorder="1"/>
    <xf numFmtId="0" fontId="0" fillId="0" borderId="27" xfId="0" applyBorder="1"/>
    <xf numFmtId="0" fontId="0" fillId="0" borderId="23" xfId="0" applyBorder="1"/>
    <xf numFmtId="0" fontId="0" fillId="0" borderId="49" xfId="0" applyBorder="1"/>
    <xf numFmtId="0" fontId="0" fillId="0" borderId="28" xfId="0" applyBorder="1"/>
    <xf numFmtId="0" fontId="0" fillId="0" borderId="24" xfId="0" applyBorder="1"/>
    <xf numFmtId="0" fontId="0" fillId="0" borderId="50" xfId="0" applyBorder="1"/>
    <xf numFmtId="0" fontId="0" fillId="0" borderId="25" xfId="0" applyBorder="1"/>
    <xf numFmtId="0" fontId="13" fillId="0" borderId="26" xfId="0" applyFont="1" applyBorder="1"/>
    <xf numFmtId="0" fontId="6" fillId="0" borderId="48" xfId="0" applyFont="1" applyBorder="1"/>
    <xf numFmtId="0" fontId="6" fillId="0" borderId="27" xfId="0" applyFont="1" applyBorder="1"/>
    <xf numFmtId="0" fontId="13" fillId="0" borderId="24" xfId="0" applyFont="1" applyBorder="1"/>
    <xf numFmtId="3" fontId="6" fillId="0" borderId="50" xfId="0" applyNumberFormat="1" applyFont="1" applyBorder="1"/>
    <xf numFmtId="3" fontId="0" fillId="0" borderId="25" xfId="0" applyNumberFormat="1" applyBorder="1"/>
    <xf numFmtId="0" fontId="6" fillId="0" borderId="50" xfId="0" applyFont="1" applyBorder="1"/>
    <xf numFmtId="0" fontId="6" fillId="0" borderId="25" xfId="0" applyFont="1" applyBorder="1"/>
    <xf numFmtId="3" fontId="6" fillId="0" borderId="49" xfId="0" applyNumberFormat="1" applyFont="1" applyBorder="1"/>
    <xf numFmtId="3" fontId="6" fillId="0" borderId="28" xfId="0" applyNumberFormat="1" applyFont="1" applyBorder="1"/>
    <xf numFmtId="3" fontId="0" fillId="0" borderId="28" xfId="0" applyNumberFormat="1" applyBorder="1"/>
    <xf numFmtId="3" fontId="0" fillId="0" borderId="0" xfId="0" applyNumberFormat="1" applyBorder="1"/>
    <xf numFmtId="3" fontId="0" fillId="0" borderId="16" xfId="0" applyNumberFormat="1" applyBorder="1"/>
    <xf numFmtId="3" fontId="0" fillId="0" borderId="22" xfId="0" applyNumberFormat="1" applyBorder="1"/>
    <xf numFmtId="0" fontId="15" fillId="0" borderId="26" xfId="0" applyFont="1" applyBorder="1"/>
    <xf numFmtId="0" fontId="15" fillId="0" borderId="24" xfId="0" applyFont="1" applyBorder="1"/>
    <xf numFmtId="0" fontId="0" fillId="0" borderId="51" xfId="0" applyBorder="1"/>
    <xf numFmtId="0" fontId="0" fillId="0" borderId="15" xfId="0" applyBorder="1"/>
    <xf numFmtId="0" fontId="0" fillId="0" borderId="52" xfId="0" applyBorder="1"/>
    <xf numFmtId="171" fontId="0" fillId="0" borderId="28" xfId="20490" applyNumberFormat="1" applyFont="1" applyBorder="1"/>
    <xf numFmtId="171" fontId="0" fillId="0" borderId="25" xfId="20490" applyNumberFormat="1" applyFont="1" applyBorder="1"/>
    <xf numFmtId="171" fontId="0" fillId="0" borderId="27" xfId="20490" applyNumberFormat="1" applyFont="1" applyBorder="1"/>
    <xf numFmtId="171" fontId="0" fillId="0" borderId="50" xfId="20490" applyNumberFormat="1" applyFont="1" applyBorder="1"/>
    <xf numFmtId="171" fontId="0" fillId="0" borderId="22" xfId="20490" applyNumberFormat="1" applyFont="1" applyBorder="1"/>
    <xf numFmtId="171" fontId="0" fillId="0" borderId="23" xfId="20490" applyNumberFormat="1" applyFont="1" applyBorder="1"/>
    <xf numFmtId="171" fontId="0" fillId="0" borderId="0" xfId="20490" applyNumberFormat="1" applyFont="1" applyBorder="1"/>
    <xf numFmtId="171" fontId="0" fillId="0" borderId="24" xfId="20490" applyNumberFormat="1" applyFont="1" applyBorder="1"/>
    <xf numFmtId="171" fontId="0" fillId="0" borderId="16" xfId="20490" applyNumberFormat="1" applyFont="1" applyBorder="1"/>
    <xf numFmtId="171" fontId="0" fillId="0" borderId="26" xfId="20490" applyNumberFormat="1" applyFont="1" applyBorder="1"/>
    <xf numFmtId="0" fontId="15" fillId="0" borderId="0" xfId="0" applyFont="1"/>
    <xf numFmtId="6" fontId="6" fillId="0" borderId="0" xfId="19444" applyNumberFormat="1" applyFont="1" applyFill="1" applyBorder="1" applyAlignment="1">
      <alignment horizontal="right"/>
    </xf>
    <xf numFmtId="0" fontId="6" fillId="0" borderId="0" xfId="19444" applyNumberFormat="1" applyFont="1" applyFill="1" applyBorder="1" applyAlignment="1">
      <alignment horizontal="right"/>
    </xf>
    <xf numFmtId="167" fontId="6" fillId="0" borderId="0" xfId="10402" applyNumberFormat="1" applyFont="1" applyAlignment="1">
      <alignment horizontal="right" vertical="top"/>
    </xf>
    <xf numFmtId="0" fontId="18" fillId="0" borderId="10" xfId="19444" applyFont="1" applyFill="1" applyBorder="1" applyAlignment="1">
      <alignment horizontal="center"/>
    </xf>
    <xf numFmtId="0" fontId="18" fillId="0" borderId="10" xfId="19444" applyFont="1" applyFill="1" applyBorder="1" applyAlignment="1"/>
    <xf numFmtId="3" fontId="6" fillId="0" borderId="0" xfId="19444" applyNumberFormat="1" applyFont="1"/>
    <xf numFmtId="0" fontId="20" fillId="0" borderId="0" xfId="19444" applyFont="1"/>
    <xf numFmtId="166" fontId="6" fillId="0" borderId="0" xfId="10358" applyNumberFormat="1" applyFont="1" applyBorder="1"/>
    <xf numFmtId="0" fontId="13" fillId="0" borderId="32" xfId="0" applyFont="1" applyBorder="1" applyAlignment="1">
      <alignment wrapText="1"/>
    </xf>
    <xf numFmtId="0" fontId="26" fillId="0" borderId="10" xfId="0" applyFont="1" applyFill="1" applyBorder="1" applyAlignment="1">
      <alignment horizontal="center"/>
    </xf>
    <xf numFmtId="0" fontId="26" fillId="0" borderId="10" xfId="0" applyFont="1" applyFill="1" applyBorder="1" applyAlignment="1"/>
    <xf numFmtId="0" fontId="13" fillId="0" borderId="10" xfId="0" applyFont="1" applyBorder="1"/>
    <xf numFmtId="0" fontId="0" fillId="0" borderId="10" xfId="0" applyBorder="1"/>
    <xf numFmtId="0" fontId="0" fillId="0" borderId="0" xfId="0" applyBorder="1"/>
    <xf numFmtId="0" fontId="13" fillId="0" borderId="0" xfId="0" applyFont="1" applyBorder="1"/>
    <xf numFmtId="0" fontId="0" fillId="0" borderId="17" xfId="0" applyBorder="1"/>
    <xf numFmtId="0" fontId="27" fillId="0" borderId="0" xfId="0" applyFont="1"/>
    <xf numFmtId="0" fontId="13" fillId="0" borderId="0" xfId="0" applyFont="1" applyBorder="1" applyAlignment="1">
      <alignment wrapText="1"/>
    </xf>
    <xf numFmtId="0" fontId="31" fillId="0" borderId="0" xfId="0" applyFont="1"/>
    <xf numFmtId="3" fontId="6" fillId="0" borderId="0" xfId="0" applyNumberFormat="1" applyFont="1" applyBorder="1"/>
    <xf numFmtId="3" fontId="6" fillId="0" borderId="0" xfId="0" applyNumberFormat="1" applyFont="1"/>
    <xf numFmtId="3" fontId="6" fillId="0" borderId="24" xfId="0" applyNumberFormat="1" applyFont="1" applyBorder="1"/>
    <xf numFmtId="0" fontId="13" fillId="0" borderId="16" xfId="0" applyFont="1" applyBorder="1"/>
    <xf numFmtId="0" fontId="13" fillId="0" borderId="20" xfId="0" applyFont="1" applyBorder="1" applyAlignment="1">
      <alignment wrapText="1"/>
    </xf>
    <xf numFmtId="0" fontId="18" fillId="0" borderId="18" xfId="0" applyFont="1" applyFill="1" applyBorder="1"/>
    <xf numFmtId="0" fontId="0" fillId="0" borderId="18" xfId="0" applyBorder="1"/>
    <xf numFmtId="0" fontId="31" fillId="0" borderId="0" xfId="0" applyFont="1" applyAlignment="1">
      <alignment horizontal="left" vertical="top"/>
    </xf>
    <xf numFmtId="0" fontId="18" fillId="0" borderId="19" xfId="0" applyFont="1" applyBorder="1"/>
    <xf numFmtId="0" fontId="28" fillId="0" borderId="18" xfId="0" applyFont="1" applyBorder="1"/>
    <xf numFmtId="0" fontId="13" fillId="0" borderId="21" xfId="0" applyFont="1" applyBorder="1" applyAlignment="1">
      <alignment wrapText="1"/>
    </xf>
    <xf numFmtId="0" fontId="73" fillId="0" borderId="0" xfId="0" applyFont="1" applyBorder="1" applyAlignment="1">
      <alignment horizontal="center"/>
    </xf>
    <xf numFmtId="0" fontId="18" fillId="0" borderId="10" xfId="0" applyFont="1" applyFill="1" applyBorder="1" applyAlignment="1"/>
    <xf numFmtId="0" fontId="18" fillId="0" borderId="10" xfId="0" applyFont="1" applyFill="1" applyBorder="1" applyAlignment="1">
      <alignment horizontal="center"/>
    </xf>
    <xf numFmtId="0" fontId="13" fillId="0" borderId="22" xfId="0" applyFont="1" applyBorder="1"/>
    <xf numFmtId="0" fontId="18" fillId="0" borderId="18" xfId="0" applyFont="1" applyBorder="1"/>
    <xf numFmtId="0" fontId="29" fillId="0" borderId="22" xfId="0" applyFont="1" applyBorder="1" applyAlignment="1">
      <alignment horizontal="left"/>
    </xf>
    <xf numFmtId="0" fontId="13" fillId="0" borderId="16" xfId="0" applyFont="1" applyBorder="1" applyAlignment="1">
      <alignment horizontal="left" wrapText="1"/>
    </xf>
    <xf numFmtId="0" fontId="13" fillId="0" borderId="23" xfId="0" applyFont="1" applyBorder="1"/>
    <xf numFmtId="0" fontId="73" fillId="0" borderId="16" xfId="0" applyFont="1" applyBorder="1"/>
    <xf numFmtId="0" fontId="73" fillId="0" borderId="0" xfId="0" applyFont="1" applyBorder="1"/>
    <xf numFmtId="0" fontId="73" fillId="0" borderId="0" xfId="0" applyFont="1"/>
    <xf numFmtId="166" fontId="73" fillId="0" borderId="0" xfId="10281" applyNumberFormat="1" applyFont="1"/>
    <xf numFmtId="166" fontId="73" fillId="0" borderId="0" xfId="10281" applyNumberFormat="1" applyFont="1" applyBorder="1"/>
    <xf numFmtId="0" fontId="14" fillId="0" borderId="0" xfId="19444" applyFont="1" applyFill="1"/>
    <xf numFmtId="0" fontId="60" fillId="0" borderId="0" xfId="19444" applyFont="1"/>
    <xf numFmtId="0" fontId="18" fillId="0" borderId="0" xfId="19444" applyFont="1" applyAlignment="1">
      <alignment horizontal="right"/>
    </xf>
    <xf numFmtId="3" fontId="6" fillId="0" borderId="0" xfId="19444" applyNumberFormat="1"/>
    <xf numFmtId="0" fontId="14" fillId="0" borderId="0" xfId="19444" applyFont="1"/>
    <xf numFmtId="0" fontId="26" fillId="0" borderId="15" xfId="19444" applyFont="1" applyBorder="1" applyAlignment="1">
      <alignment horizontal="center"/>
    </xf>
    <xf numFmtId="0" fontId="6" fillId="13" borderId="11" xfId="0" applyFont="1" applyFill="1" applyBorder="1"/>
    <xf numFmtId="0" fontId="0" fillId="0" borderId="0" xfId="0"/>
    <xf numFmtId="0" fontId="26" fillId="0" borderId="10" xfId="19444" applyFont="1" applyFill="1" applyBorder="1" applyAlignment="1">
      <alignment horizontal="left"/>
    </xf>
    <xf numFmtId="0" fontId="26" fillId="0" borderId="10" xfId="19444" applyFont="1" applyFill="1" applyBorder="1" applyAlignment="1">
      <alignment horizontal="right"/>
    </xf>
    <xf numFmtId="0" fontId="6" fillId="0" borderId="10" xfId="19444" applyFill="1" applyBorder="1" applyAlignment="1">
      <alignment horizontal="right"/>
    </xf>
    <xf numFmtId="0" fontId="6" fillId="0" borderId="0" xfId="19444" applyFill="1" applyAlignment="1">
      <alignment horizontal="left"/>
    </xf>
    <xf numFmtId="0" fontId="6" fillId="0" borderId="0" xfId="19444" applyFill="1"/>
    <xf numFmtId="0" fontId="6" fillId="0" borderId="0" xfId="19444" applyFill="1" applyAlignment="1">
      <alignment horizontal="right"/>
    </xf>
    <xf numFmtId="0" fontId="6" fillId="0" borderId="43" xfId="19444" applyFill="1" applyBorder="1" applyAlignment="1">
      <alignment horizontal="right"/>
    </xf>
    <xf numFmtId="0" fontId="6" fillId="0" borderId="2" xfId="19444" applyFill="1" applyBorder="1" applyAlignment="1">
      <alignment horizontal="right"/>
    </xf>
    <xf numFmtId="0" fontId="27" fillId="0" borderId="0" xfId="19444" applyFont="1" applyFill="1" applyAlignment="1">
      <alignment horizontal="left"/>
    </xf>
    <xf numFmtId="0" fontId="6" fillId="0" borderId="0" xfId="19444" applyFont="1" applyFill="1" applyBorder="1" applyAlignment="1">
      <alignment horizontal="center"/>
    </xf>
    <xf numFmtId="0" fontId="18" fillId="0" borderId="18" xfId="19444" applyFont="1" applyFill="1" applyBorder="1" applyAlignment="1">
      <alignment horizontal="left"/>
    </xf>
    <xf numFmtId="0" fontId="24" fillId="0" borderId="18" xfId="19444" applyFont="1" applyFill="1" applyBorder="1" applyAlignment="1">
      <alignment horizontal="right"/>
    </xf>
    <xf numFmtId="0" fontId="6" fillId="0" borderId="18" xfId="19444" applyFill="1" applyBorder="1" applyAlignment="1">
      <alignment horizontal="right"/>
    </xf>
    <xf numFmtId="0" fontId="6" fillId="0" borderId="44" xfId="19444" applyFill="1" applyBorder="1" applyAlignment="1">
      <alignment horizontal="right"/>
    </xf>
    <xf numFmtId="0" fontId="18" fillId="0" borderId="19" xfId="19444" applyFont="1" applyFill="1" applyBorder="1" applyAlignment="1">
      <alignment horizontal="left"/>
    </xf>
    <xf numFmtId="0" fontId="13" fillId="0" borderId="16" xfId="19444" applyFont="1" applyFill="1" applyBorder="1" applyAlignment="1">
      <alignment horizontal="left" wrapText="1"/>
    </xf>
    <xf numFmtId="0" fontId="13" fillId="0" borderId="16" xfId="19444" applyFont="1" applyFill="1" applyBorder="1"/>
    <xf numFmtId="0" fontId="13" fillId="0" borderId="0" xfId="19444" applyFont="1" applyFill="1" applyBorder="1" applyAlignment="1">
      <alignment horizontal="left" wrapText="1"/>
    </xf>
    <xf numFmtId="0" fontId="13" fillId="0" borderId="20" xfId="19444" applyFont="1" applyFill="1" applyBorder="1" applyAlignment="1">
      <alignment horizontal="left" wrapText="1"/>
    </xf>
    <xf numFmtId="0" fontId="29" fillId="0" borderId="22" xfId="19444" applyFont="1" applyFill="1" applyBorder="1" applyAlignment="1">
      <alignment horizontal="left"/>
    </xf>
    <xf numFmtId="0" fontId="13" fillId="0" borderId="22" xfId="19444" applyFont="1" applyFill="1" applyBorder="1"/>
    <xf numFmtId="0" fontId="13" fillId="0" borderId="22" xfId="19444" applyFont="1" applyFill="1" applyBorder="1" applyAlignment="1">
      <alignment horizontal="left"/>
    </xf>
    <xf numFmtId="0" fontId="13" fillId="0" borderId="33" xfId="19444" applyFont="1" applyFill="1" applyBorder="1" applyAlignment="1">
      <alignment horizontal="left"/>
    </xf>
    <xf numFmtId="0" fontId="31" fillId="0" borderId="0" xfId="19444" applyFont="1" applyFill="1" applyAlignment="1">
      <alignment horizontal="left" vertical="top"/>
    </xf>
    <xf numFmtId="0" fontId="31" fillId="0" borderId="0" xfId="19444" applyFont="1" applyFill="1"/>
    <xf numFmtId="3" fontId="6" fillId="0" borderId="0" xfId="19444" applyNumberFormat="1" applyFont="1" applyFill="1" applyAlignment="1">
      <alignment horizontal="right"/>
    </xf>
    <xf numFmtId="3" fontId="6" fillId="0" borderId="0" xfId="19444" applyNumberFormat="1" applyFont="1" applyFill="1" applyAlignment="1">
      <alignment horizontal="center"/>
    </xf>
    <xf numFmtId="0" fontId="13" fillId="0" borderId="0" xfId="19444" applyFont="1" applyFill="1" applyBorder="1"/>
    <xf numFmtId="0" fontId="13" fillId="0" borderId="0" xfId="19444" applyFont="1" applyFill="1" applyBorder="1" applyAlignment="1">
      <alignment horizontal="left"/>
    </xf>
    <xf numFmtId="0" fontId="31" fillId="0" borderId="0" xfId="19444" applyFont="1" applyFill="1" applyAlignment="1">
      <alignment wrapText="1"/>
    </xf>
    <xf numFmtId="0" fontId="6" fillId="0" borderId="0" xfId="19444" applyFont="1" applyFill="1" applyAlignment="1">
      <alignment horizontal="left" vertical="top"/>
    </xf>
    <xf numFmtId="0" fontId="6" fillId="0" borderId="0" xfId="19444" applyFont="1" applyFill="1"/>
    <xf numFmtId="0" fontId="34" fillId="0" borderId="0" xfId="19444" applyFont="1" applyFill="1" applyBorder="1"/>
    <xf numFmtId="0" fontId="6" fillId="0" borderId="0" xfId="19444" applyFont="1" applyFill="1" applyBorder="1" applyAlignment="1">
      <alignment horizontal="right"/>
    </xf>
    <xf numFmtId="0" fontId="6" fillId="0" borderId="22" xfId="19444" applyFont="1" applyFill="1" applyBorder="1" applyAlignment="1">
      <alignment horizontal="right"/>
    </xf>
    <xf numFmtId="3" fontId="13" fillId="0" borderId="22" xfId="19444" applyNumberFormat="1" applyFont="1" applyFill="1" applyBorder="1" applyAlignment="1">
      <alignment horizontal="right"/>
    </xf>
    <xf numFmtId="3" fontId="13" fillId="0" borderId="0" xfId="19444" applyNumberFormat="1" applyFont="1" applyFill="1" applyBorder="1" applyAlignment="1">
      <alignment horizontal="right"/>
    </xf>
    <xf numFmtId="0" fontId="18" fillId="0" borderId="0" xfId="19444" applyFont="1" applyFill="1" applyBorder="1"/>
    <xf numFmtId="0" fontId="6" fillId="0" borderId="0" xfId="19444" applyFont="1" applyFill="1" applyAlignment="1">
      <alignment horizontal="left"/>
    </xf>
    <xf numFmtId="0" fontId="6" fillId="0" borderId="0" xfId="19444" applyFont="1" applyFill="1" applyAlignment="1">
      <alignment horizontal="right"/>
    </xf>
    <xf numFmtId="0" fontId="7" fillId="0" borderId="0" xfId="19444" applyFont="1" applyFill="1" applyBorder="1"/>
    <xf numFmtId="0" fontId="18" fillId="0" borderId="0" xfId="19444" applyFont="1" applyFill="1" applyAlignment="1">
      <alignment horizontal="left"/>
    </xf>
    <xf numFmtId="0" fontId="31" fillId="0" borderId="0" xfId="19444" applyFont="1" applyFill="1" applyAlignment="1">
      <alignment horizontal="left"/>
    </xf>
    <xf numFmtId="0" fontId="13" fillId="0" borderId="0" xfId="19444" applyFont="1" applyFill="1" applyAlignment="1">
      <alignment horizontal="right"/>
    </xf>
    <xf numFmtId="3" fontId="67" fillId="0" borderId="0" xfId="19444" applyNumberFormat="1" applyFont="1" applyFill="1" applyAlignment="1">
      <alignment horizontal="right"/>
    </xf>
    <xf numFmtId="0" fontId="18" fillId="0" borderId="0" xfId="19444" applyFont="1" applyFill="1"/>
    <xf numFmtId="3" fontId="36" fillId="0" borderId="0" xfId="19444" applyNumberFormat="1" applyFont="1" applyFill="1" applyAlignment="1">
      <alignment horizontal="right"/>
    </xf>
    <xf numFmtId="0" fontId="6" fillId="0" borderId="22" xfId="19444" applyFill="1" applyBorder="1" applyAlignment="1">
      <alignment horizontal="left"/>
    </xf>
    <xf numFmtId="0" fontId="13" fillId="0" borderId="0" xfId="19444" applyFont="1" applyFill="1" applyAlignment="1">
      <alignment horizontal="left"/>
    </xf>
    <xf numFmtId="0" fontId="0" fillId="30" borderId="0" xfId="0" applyFill="1"/>
    <xf numFmtId="0" fontId="14" fillId="30" borderId="0" xfId="0" applyFont="1" applyFill="1"/>
    <xf numFmtId="0" fontId="15" fillId="30" borderId="0" xfId="0" applyFont="1" applyFill="1" applyAlignment="1">
      <alignment horizontal="right"/>
    </xf>
    <xf numFmtId="0" fontId="13" fillId="30" borderId="0" xfId="0" applyFont="1" applyFill="1" applyAlignment="1">
      <alignment vertical="center"/>
    </xf>
    <xf numFmtId="0" fontId="15" fillId="30" borderId="0" xfId="0" applyFont="1" applyFill="1" applyAlignment="1">
      <alignment vertical="center"/>
    </xf>
    <xf numFmtId="0" fontId="0" fillId="30" borderId="0" xfId="0" applyFill="1" applyBorder="1"/>
    <xf numFmtId="0" fontId="6" fillId="30" borderId="25" xfId="0" applyFont="1" applyFill="1" applyBorder="1"/>
    <xf numFmtId="0" fontId="69" fillId="30" borderId="24" xfId="10400" applyFont="1" applyFill="1" applyBorder="1"/>
    <xf numFmtId="0" fontId="69" fillId="30" borderId="25" xfId="10400" applyFont="1" applyFill="1" applyBorder="1"/>
    <xf numFmtId="0" fontId="69" fillId="30" borderId="28" xfId="10400" applyFont="1" applyFill="1" applyBorder="1"/>
    <xf numFmtId="0" fontId="6" fillId="30" borderId="0" xfId="0" applyFont="1" applyFill="1"/>
    <xf numFmtId="166" fontId="24" fillId="0" borderId="0" xfId="10357" applyNumberFormat="1" applyFont="1" applyFill="1" applyBorder="1" applyAlignment="1">
      <alignment horizontal="right"/>
    </xf>
    <xf numFmtId="0" fontId="0" fillId="0" borderId="0" xfId="0"/>
    <xf numFmtId="0" fontId="6" fillId="30" borderId="26" xfId="0" applyFont="1" applyFill="1" applyBorder="1"/>
    <xf numFmtId="0" fontId="6" fillId="30" borderId="16" xfId="0" applyFont="1" applyFill="1" applyBorder="1"/>
    <xf numFmtId="0" fontId="69" fillId="30" borderId="27" xfId="10400" applyFont="1" applyFill="1" applyBorder="1"/>
    <xf numFmtId="0" fontId="6" fillId="30" borderId="24" xfId="0" applyFont="1" applyFill="1" applyBorder="1"/>
    <xf numFmtId="0" fontId="6" fillId="30" borderId="0" xfId="0" applyFont="1" applyFill="1" applyBorder="1"/>
    <xf numFmtId="0" fontId="69" fillId="30" borderId="23" xfId="10400" applyFont="1" applyFill="1" applyBorder="1"/>
    <xf numFmtId="0" fontId="6" fillId="30" borderId="22" xfId="0" applyFont="1" applyFill="1" applyBorder="1"/>
    <xf numFmtId="0" fontId="0" fillId="0" borderId="0" xfId="0"/>
    <xf numFmtId="0" fontId="0" fillId="0" borderId="0" xfId="0"/>
    <xf numFmtId="3" fontId="6" fillId="0" borderId="0" xfId="19171" applyNumberFormat="1" applyFont="1" applyBorder="1" applyAlignment="1">
      <alignment horizontal="right"/>
    </xf>
    <xf numFmtId="167" fontId="6" fillId="0" borderId="0" xfId="19444" applyNumberFormat="1"/>
    <xf numFmtId="0" fontId="13" fillId="0" borderId="10" xfId="0" applyFont="1" applyFill="1" applyBorder="1"/>
    <xf numFmtId="0" fontId="13" fillId="0" borderId="0" xfId="0" applyFont="1" applyFill="1" applyBorder="1"/>
    <xf numFmtId="0" fontId="27" fillId="0" borderId="22" xfId="0" applyFont="1" applyFill="1" applyBorder="1"/>
    <xf numFmtId="0" fontId="73" fillId="0" borderId="22" xfId="0" applyFont="1" applyFill="1" applyBorder="1" applyAlignment="1">
      <alignment horizontal="center"/>
    </xf>
    <xf numFmtId="0" fontId="28" fillId="0" borderId="22" xfId="0" applyFont="1" applyFill="1" applyBorder="1"/>
    <xf numFmtId="0" fontId="18" fillId="0" borderId="23" xfId="0" applyFont="1" applyFill="1" applyBorder="1"/>
    <xf numFmtId="0" fontId="0" fillId="0" borderId="22" xfId="0" applyFill="1" applyBorder="1"/>
    <xf numFmtId="0" fontId="13" fillId="0" borderId="0" xfId="0" applyFont="1" applyFill="1" applyBorder="1" applyAlignment="1">
      <alignment horizontal="left" wrapText="1"/>
    </xf>
    <xf numFmtId="0" fontId="13" fillId="0" borderId="0" xfId="0" applyFont="1" applyFill="1" applyBorder="1" applyAlignment="1">
      <alignment wrapText="1"/>
    </xf>
    <xf numFmtId="0" fontId="13" fillId="0" borderId="24" xfId="0" applyFont="1" applyFill="1" applyBorder="1" applyAlignment="1">
      <alignment wrapText="1"/>
    </xf>
    <xf numFmtId="0" fontId="29" fillId="0" borderId="22" xfId="0" applyFont="1" applyFill="1" applyBorder="1" applyAlignment="1">
      <alignment horizontal="left"/>
    </xf>
    <xf numFmtId="0" fontId="13" fillId="0" borderId="22" xfId="0" applyFont="1" applyFill="1" applyBorder="1"/>
    <xf numFmtId="0" fontId="13" fillId="0" borderId="18" xfId="0" applyFont="1" applyFill="1" applyBorder="1"/>
    <xf numFmtId="0" fontId="13" fillId="0" borderId="23" xfId="0" applyFont="1" applyFill="1" applyBorder="1"/>
    <xf numFmtId="167" fontId="6" fillId="0" borderId="0" xfId="10402" applyNumberFormat="1" applyFont="1" applyBorder="1"/>
    <xf numFmtId="167" fontId="6" fillId="0" borderId="24" xfId="10402" applyNumberFormat="1" applyFont="1" applyBorder="1"/>
    <xf numFmtId="0" fontId="73" fillId="0" borderId="0" xfId="0" applyFont="1" applyFill="1" applyBorder="1"/>
    <xf numFmtId="0" fontId="13" fillId="0" borderId="0" xfId="0" applyFont="1" applyFill="1" applyBorder="1" applyAlignment="1">
      <alignment horizontal="right"/>
    </xf>
    <xf numFmtId="0" fontId="29" fillId="0" borderId="0" xfId="0" applyFont="1" applyFill="1"/>
    <xf numFmtId="3" fontId="0" fillId="0" borderId="0" xfId="0" applyNumberFormat="1" applyFill="1" applyBorder="1"/>
    <xf numFmtId="166" fontId="73" fillId="0" borderId="0" xfId="10402" applyNumberFormat="1" applyFont="1" applyFill="1" applyBorder="1"/>
    <xf numFmtId="0" fontId="31" fillId="0" borderId="24" xfId="0" applyFont="1" applyFill="1" applyBorder="1"/>
    <xf numFmtId="3" fontId="6" fillId="0" borderId="25" xfId="0" applyNumberFormat="1" applyFont="1" applyFill="1" applyBorder="1"/>
    <xf numFmtId="0" fontId="6" fillId="0" borderId="24" xfId="10401" applyFont="1" applyFill="1" applyBorder="1"/>
    <xf numFmtId="0" fontId="25" fillId="0" borderId="24" xfId="10401" applyFill="1" applyBorder="1"/>
    <xf numFmtId="0" fontId="31" fillId="0" borderId="23" xfId="0" applyFont="1" applyFill="1" applyBorder="1"/>
    <xf numFmtId="3" fontId="6" fillId="0" borderId="28" xfId="0" applyNumberFormat="1" applyFont="1" applyFill="1" applyBorder="1"/>
    <xf numFmtId="0" fontId="31" fillId="0" borderId="0" xfId="0" applyFont="1" applyFill="1" applyBorder="1"/>
    <xf numFmtId="0" fontId="25" fillId="0" borderId="0" xfId="10401" applyFill="1"/>
    <xf numFmtId="167" fontId="6" fillId="0" borderId="0" xfId="10402" applyNumberFormat="1" applyFont="1" applyFill="1"/>
    <xf numFmtId="0" fontId="6" fillId="0" borderId="0" xfId="10401" applyFont="1" applyFill="1"/>
    <xf numFmtId="3" fontId="35" fillId="0" borderId="0" xfId="19444" applyNumberFormat="1" applyFont="1"/>
    <xf numFmtId="3" fontId="35" fillId="0" borderId="0" xfId="19444" applyNumberFormat="1" applyFont="1" applyFill="1"/>
    <xf numFmtId="171" fontId="6" fillId="0" borderId="0" xfId="10402" applyNumberFormat="1" applyFont="1" applyFill="1"/>
    <xf numFmtId="167" fontId="6" fillId="0" borderId="0" xfId="19205" applyNumberFormat="1" applyFont="1" applyFill="1" applyAlignment="1">
      <alignment horizontal="right"/>
    </xf>
    <xf numFmtId="167" fontId="35" fillId="0" borderId="0" xfId="10402" applyNumberFormat="1" applyFont="1" applyFill="1"/>
    <xf numFmtId="167" fontId="6" fillId="0" borderId="0" xfId="10380" applyNumberFormat="1" applyFill="1"/>
    <xf numFmtId="171" fontId="6" fillId="0" borderId="0" xfId="19444" applyNumberFormat="1" applyFill="1"/>
    <xf numFmtId="0" fontId="0" fillId="0" borderId="0" xfId="0"/>
    <xf numFmtId="0" fontId="74" fillId="0" borderId="7" xfId="0" applyFont="1" applyBorder="1"/>
    <xf numFmtId="0" fontId="74" fillId="0" borderId="0" xfId="0" applyFont="1"/>
    <xf numFmtId="0" fontId="13" fillId="0" borderId="16" xfId="0" applyFont="1" applyBorder="1" applyAlignment="1">
      <alignment wrapText="1"/>
    </xf>
    <xf numFmtId="0" fontId="75" fillId="0" borderId="0" xfId="0" applyFont="1"/>
    <xf numFmtId="167" fontId="0" fillId="0" borderId="22" xfId="10402" applyNumberFormat="1" applyFont="1" applyBorder="1"/>
    <xf numFmtId="0" fontId="74" fillId="0" borderId="10" xfId="10380" applyFont="1" applyFill="1" applyBorder="1" applyAlignment="1">
      <alignment horizontal="center"/>
    </xf>
    <xf numFmtId="0" fontId="76" fillId="0" borderId="0" xfId="10380" applyFont="1"/>
    <xf numFmtId="0" fontId="77" fillId="0" borderId="0" xfId="10380" applyFont="1" applyAlignment="1">
      <alignment vertical="top" wrapText="1"/>
    </xf>
    <xf numFmtId="0" fontId="6" fillId="0" borderId="0" xfId="10380" applyFont="1" applyAlignment="1">
      <alignment horizontal="right" vertical="top"/>
    </xf>
    <xf numFmtId="3" fontId="33" fillId="0" borderId="2" xfId="10380" applyNumberFormat="1" applyFont="1" applyBorder="1" applyAlignment="1">
      <alignment horizontal="right" vertical="center" wrapText="1"/>
    </xf>
    <xf numFmtId="3" fontId="33" fillId="0" borderId="0" xfId="10380" applyNumberFormat="1" applyFont="1" applyAlignment="1">
      <alignment horizontal="right" vertical="center" wrapText="1"/>
    </xf>
    <xf numFmtId="49" fontId="28" fillId="0" borderId="0" xfId="10380" applyNumberFormat="1" applyFont="1" applyFill="1" applyBorder="1" applyAlignment="1">
      <alignment horizontal="left" wrapText="1"/>
    </xf>
    <xf numFmtId="3" fontId="33" fillId="0" borderId="0" xfId="10380" applyNumberFormat="1" applyFont="1" applyFill="1" applyBorder="1" applyAlignment="1">
      <alignment horizontal="right" vertical="center" wrapText="1"/>
    </xf>
    <xf numFmtId="0" fontId="33" fillId="0" borderId="0" xfId="10380" applyFont="1" applyFill="1" applyBorder="1" applyAlignment="1">
      <alignment horizontal="right" vertical="center" wrapText="1"/>
    </xf>
    <xf numFmtId="3" fontId="33" fillId="0" borderId="0" xfId="10380" applyNumberFormat="1" applyFont="1" applyBorder="1" applyAlignment="1">
      <alignment horizontal="right" vertical="center" wrapText="1"/>
    </xf>
    <xf numFmtId="0" fontId="6" fillId="0" borderId="0" xfId="0" applyFont="1" applyBorder="1" applyAlignment="1">
      <alignment horizontal="center"/>
    </xf>
    <xf numFmtId="0" fontId="6" fillId="0" borderId="22" xfId="0" applyFont="1" applyBorder="1"/>
    <xf numFmtId="0" fontId="64" fillId="0" borderId="13" xfId="10400" applyFill="1" applyBorder="1"/>
    <xf numFmtId="0" fontId="6" fillId="0" borderId="13" xfId="10400" applyFont="1" applyFill="1" applyBorder="1"/>
    <xf numFmtId="0" fontId="6" fillId="0" borderId="7" xfId="0" applyFont="1" applyFill="1" applyBorder="1"/>
    <xf numFmtId="0" fontId="0" fillId="0" borderId="7" xfId="0" applyFill="1" applyBorder="1"/>
    <xf numFmtId="0" fontId="69" fillId="0" borderId="14" xfId="10400" applyFont="1" applyFill="1" applyBorder="1"/>
    <xf numFmtId="0" fontId="78" fillId="0" borderId="0" xfId="0" applyFont="1" applyAlignment="1">
      <alignment horizontal="right"/>
    </xf>
    <xf numFmtId="3" fontId="78" fillId="0" borderId="0" xfId="0" applyNumberFormat="1" applyFont="1" applyAlignment="1">
      <alignment horizontal="right"/>
    </xf>
    <xf numFmtId="0" fontId="0" fillId="0" borderId="0" xfId="0"/>
    <xf numFmtId="3" fontId="13" fillId="0" borderId="0" xfId="0" applyNumberFormat="1" applyFont="1" applyFill="1" applyBorder="1" applyAlignment="1">
      <alignment horizontal="right"/>
    </xf>
    <xf numFmtId="3" fontId="36" fillId="0" borderId="0" xfId="0" applyNumberFormat="1" applyFont="1" applyFill="1" applyBorder="1" applyAlignment="1">
      <alignment horizontal="right"/>
    </xf>
    <xf numFmtId="166" fontId="6" fillId="0" borderId="0" xfId="10402" applyNumberFormat="1" applyFont="1" applyFill="1" applyAlignment="1">
      <alignment horizontal="right"/>
    </xf>
    <xf numFmtId="0" fontId="0" fillId="0" borderId="0" xfId="0"/>
    <xf numFmtId="0" fontId="0" fillId="0" borderId="0" xfId="0"/>
    <xf numFmtId="0" fontId="0" fillId="0" borderId="0" xfId="0"/>
    <xf numFmtId="166" fontId="6" fillId="0" borderId="16" xfId="10402" applyNumberFormat="1" applyFont="1" applyBorder="1"/>
    <xf numFmtId="1" fontId="0" fillId="0" borderId="0" xfId="0" applyNumberFormat="1"/>
    <xf numFmtId="0" fontId="13" fillId="0" borderId="0" xfId="0" applyFont="1" applyFill="1"/>
    <xf numFmtId="3" fontId="0" fillId="0" borderId="0" xfId="0" applyNumberFormat="1" applyFill="1"/>
    <xf numFmtId="0" fontId="6" fillId="0" borderId="22" xfId="0" applyFont="1" applyBorder="1" applyAlignment="1">
      <alignment horizontal="center"/>
    </xf>
    <xf numFmtId="0" fontId="13" fillId="0" borderId="26" xfId="0" applyFont="1" applyBorder="1" applyAlignment="1">
      <alignment horizontal="left" wrapText="1"/>
    </xf>
    <xf numFmtId="0" fontId="13" fillId="0" borderId="27" xfId="0" applyFont="1" applyBorder="1" applyAlignment="1">
      <alignment wrapText="1"/>
    </xf>
    <xf numFmtId="0" fontId="29" fillId="0" borderId="23" xfId="0" applyFont="1" applyBorder="1" applyAlignment="1">
      <alignment horizontal="left"/>
    </xf>
    <xf numFmtId="0" fontId="13" fillId="0" borderId="53" xfId="0" applyFont="1" applyBorder="1"/>
    <xf numFmtId="0" fontId="31" fillId="0" borderId="24" xfId="0" applyFont="1" applyBorder="1" applyAlignment="1">
      <alignment horizontal="left" vertical="top"/>
    </xf>
    <xf numFmtId="0" fontId="31" fillId="0" borderId="0" xfId="0" applyFont="1" applyBorder="1"/>
    <xf numFmtId="3" fontId="6" fillId="0" borderId="25" xfId="0" applyNumberFormat="1" applyFont="1" applyBorder="1" applyAlignment="1">
      <alignment horizontal="center"/>
    </xf>
    <xf numFmtId="0" fontId="6" fillId="0" borderId="28" xfId="0" applyFont="1" applyBorder="1"/>
    <xf numFmtId="0" fontId="0" fillId="0" borderId="0" xfId="0"/>
    <xf numFmtId="0" fontId="26" fillId="0" borderId="10" xfId="9219" applyFont="1" applyFill="1" applyBorder="1" applyAlignment="1">
      <alignment horizontal="center"/>
    </xf>
    <xf numFmtId="0" fontId="18" fillId="0" borderId="10" xfId="9219" applyFont="1" applyFill="1" applyBorder="1" applyAlignment="1">
      <alignment horizontal="center"/>
    </xf>
    <xf numFmtId="0" fontId="18" fillId="0" borderId="10" xfId="9219" applyFont="1" applyFill="1" applyBorder="1" applyAlignment="1"/>
    <xf numFmtId="0" fontId="26" fillId="0" borderId="10" xfId="9219" applyFont="1" applyFill="1" applyBorder="1" applyAlignment="1"/>
    <xf numFmtId="0" fontId="13" fillId="0" borderId="10" xfId="9219" applyFont="1" applyBorder="1"/>
    <xf numFmtId="0" fontId="12" fillId="0" borderId="10" xfId="9219" applyBorder="1"/>
    <xf numFmtId="0" fontId="6" fillId="0" borderId="0" xfId="9219" applyFont="1"/>
    <xf numFmtId="0" fontId="27" fillId="0" borderId="0" xfId="9219" applyFont="1"/>
    <xf numFmtId="0" fontId="12" fillId="0" borderId="0" xfId="9219"/>
    <xf numFmtId="0" fontId="18" fillId="0" borderId="18" xfId="9219" applyFont="1" applyFill="1" applyBorder="1"/>
    <xf numFmtId="0" fontId="12" fillId="0" borderId="18" xfId="9219" applyBorder="1"/>
    <xf numFmtId="0" fontId="18" fillId="0" borderId="19" xfId="9219" applyFont="1" applyBorder="1"/>
    <xf numFmtId="0" fontId="13" fillId="0" borderId="0" xfId="9219" applyFont="1" applyBorder="1" applyAlignment="1">
      <alignment horizontal="left" wrapText="1"/>
    </xf>
    <xf numFmtId="0" fontId="13" fillId="0" borderId="0" xfId="9219" applyFont="1" applyBorder="1"/>
    <xf numFmtId="0" fontId="13" fillId="0" borderId="0" xfId="9219" applyFont="1" applyBorder="1" applyAlignment="1">
      <alignment wrapText="1"/>
    </xf>
    <xf numFmtId="0" fontId="13" fillId="0" borderId="29" xfId="9219" applyFont="1" applyBorder="1" applyAlignment="1">
      <alignment wrapText="1"/>
    </xf>
    <xf numFmtId="0" fontId="29" fillId="0" borderId="0" xfId="9219" applyFont="1" applyAlignment="1">
      <alignment horizontal="left"/>
    </xf>
    <xf numFmtId="0" fontId="13" fillId="0" borderId="25" xfId="9219" applyFont="1" applyBorder="1"/>
    <xf numFmtId="0" fontId="13" fillId="0" borderId="0" xfId="9219" applyFont="1"/>
    <xf numFmtId="0" fontId="18" fillId="0" borderId="0" xfId="9219" applyFont="1"/>
    <xf numFmtId="0" fontId="30" fillId="0" borderId="0" xfId="9219" applyFont="1"/>
    <xf numFmtId="0" fontId="28" fillId="0" borderId="0" xfId="9219" applyFont="1"/>
    <xf numFmtId="0" fontId="6" fillId="0" borderId="0" xfId="9219" applyFont="1" applyBorder="1"/>
    <xf numFmtId="0" fontId="28" fillId="0" borderId="25" xfId="9219" applyFont="1" applyBorder="1"/>
    <xf numFmtId="0" fontId="28" fillId="0" borderId="0" xfId="9219" applyFont="1" applyBorder="1"/>
    <xf numFmtId="0" fontId="28" fillId="0" borderId="0" xfId="9219" applyFont="1" applyFill="1" applyBorder="1"/>
    <xf numFmtId="0" fontId="31" fillId="0" borderId="0" xfId="9219" applyFont="1" applyAlignment="1">
      <alignment horizontal="right" vertical="top"/>
    </xf>
    <xf numFmtId="0" fontId="31" fillId="0" borderId="0" xfId="9219" applyFont="1"/>
    <xf numFmtId="3" fontId="36" fillId="0" borderId="0" xfId="9219" applyNumberFormat="1" applyFont="1" applyFill="1" applyBorder="1"/>
    <xf numFmtId="3" fontId="6" fillId="14" borderId="0" xfId="9219" applyNumberFormat="1" applyFont="1" applyFill="1" applyBorder="1"/>
    <xf numFmtId="3" fontId="6" fillId="0" borderId="24" xfId="9219" applyNumberFormat="1" applyFont="1" applyFill="1" applyBorder="1"/>
    <xf numFmtId="1" fontId="6" fillId="0" borderId="0" xfId="9219" applyNumberFormat="1" applyFont="1" applyBorder="1"/>
    <xf numFmtId="0" fontId="6" fillId="0" borderId="0" xfId="9219" applyFont="1" applyFill="1" applyBorder="1"/>
    <xf numFmtId="3" fontId="6" fillId="0" borderId="0" xfId="9219" applyNumberFormat="1" applyFont="1" applyBorder="1"/>
    <xf numFmtId="3" fontId="6" fillId="0" borderId="25" xfId="9219" applyNumberFormat="1" applyFont="1" applyBorder="1"/>
    <xf numFmtId="3" fontId="36" fillId="0" borderId="25" xfId="9219" applyNumberFormat="1" applyFont="1" applyFill="1" applyBorder="1"/>
    <xf numFmtId="0" fontId="28" fillId="0" borderId="25" xfId="9219" applyFont="1" applyFill="1" applyBorder="1"/>
    <xf numFmtId="3" fontId="6" fillId="0" borderId="0" xfId="9219" applyNumberFormat="1" applyFont="1" applyFill="1" applyBorder="1" applyAlignment="1">
      <alignment horizontal="center"/>
    </xf>
    <xf numFmtId="3" fontId="6" fillId="0" borderId="24" xfId="9219" applyNumberFormat="1" applyFont="1" applyFill="1" applyBorder="1" applyAlignment="1">
      <alignment horizontal="center"/>
    </xf>
    <xf numFmtId="0" fontId="6" fillId="0" borderId="0" xfId="9219" applyFont="1" applyFill="1"/>
    <xf numFmtId="0" fontId="6" fillId="0" borderId="0" xfId="9219" applyFont="1" applyFill="1" applyAlignment="1">
      <alignment horizontal="right"/>
    </xf>
    <xf numFmtId="0" fontId="6" fillId="0" borderId="24" xfId="9219" applyFont="1" applyFill="1" applyBorder="1"/>
    <xf numFmtId="0" fontId="18" fillId="0" borderId="0" xfId="9219" applyFont="1" applyFill="1" applyBorder="1"/>
    <xf numFmtId="0" fontId="18" fillId="0" borderId="24" xfId="9219" applyFont="1" applyFill="1" applyBorder="1"/>
    <xf numFmtId="0" fontId="71" fillId="0" borderId="0" xfId="9219" applyFont="1"/>
    <xf numFmtId="3" fontId="6" fillId="0" borderId="25" xfId="9219" applyNumberFormat="1" applyFont="1" applyFill="1" applyBorder="1" applyAlignment="1">
      <alignment horizontal="center"/>
    </xf>
    <xf numFmtId="0" fontId="12" fillId="0" borderId="0" xfId="9219" applyFill="1" applyBorder="1"/>
    <xf numFmtId="0" fontId="12" fillId="0" borderId="0" xfId="9219" applyFill="1"/>
    <xf numFmtId="0" fontId="28" fillId="0" borderId="0" xfId="9219" applyFont="1" applyFill="1"/>
    <xf numFmtId="0" fontId="18" fillId="0" borderId="24" xfId="9219" applyFont="1" applyFill="1" applyBorder="1" applyAlignment="1">
      <alignment horizontal="left" vertical="top"/>
    </xf>
    <xf numFmtId="0" fontId="6" fillId="0" borderId="0" xfId="9219" applyFont="1" applyFill="1" applyBorder="1" applyAlignment="1">
      <alignment horizontal="left" vertical="top"/>
    </xf>
    <xf numFmtId="3" fontId="6" fillId="0" borderId="0" xfId="9219" applyNumberFormat="1" applyFont="1" applyFill="1"/>
    <xf numFmtId="0" fontId="6" fillId="0" borderId="0" xfId="9219" applyFont="1" applyFill="1" applyAlignment="1">
      <alignment wrapText="1"/>
    </xf>
    <xf numFmtId="0" fontId="67" fillId="0" borderId="0" xfId="9219" applyFont="1" applyFill="1"/>
    <xf numFmtId="0" fontId="35" fillId="0" borderId="0" xfId="9219" applyFont="1"/>
    <xf numFmtId="0" fontId="6" fillId="0" borderId="0" xfId="9219" applyFont="1" applyAlignment="1">
      <alignment horizontal="left" vertical="top"/>
    </xf>
    <xf numFmtId="0" fontId="6" fillId="0" borderId="0" xfId="9219" applyFont="1" applyAlignment="1">
      <alignment horizontal="left" vertical="top" wrapText="1"/>
    </xf>
    <xf numFmtId="0" fontId="22" fillId="0" borderId="0" xfId="9219" applyFont="1"/>
    <xf numFmtId="0" fontId="13" fillId="0" borderId="22" xfId="9219" applyFont="1" applyBorder="1"/>
    <xf numFmtId="0" fontId="12" fillId="0" borderId="22" xfId="9219" applyBorder="1"/>
    <xf numFmtId="0" fontId="13" fillId="0" borderId="22" xfId="9219" applyFont="1" applyBorder="1" applyAlignment="1">
      <alignment horizontal="right"/>
    </xf>
    <xf numFmtId="0" fontId="35" fillId="0" borderId="0" xfId="9219" applyFont="1" applyAlignment="1">
      <alignment horizontal="left" vertical="top"/>
    </xf>
    <xf numFmtId="0" fontId="6" fillId="0" borderId="0" xfId="9219" applyFont="1" applyAlignment="1">
      <alignment vertical="top"/>
    </xf>
    <xf numFmtId="0" fontId="16" fillId="30" borderId="9" xfId="0" applyFont="1" applyFill="1" applyBorder="1" applyAlignment="1">
      <alignment horizontal="center" vertical="center"/>
    </xf>
    <xf numFmtId="0" fontId="16" fillId="30" borderId="10" xfId="0" applyFont="1" applyFill="1" applyBorder="1" applyAlignment="1">
      <alignment horizontal="center" vertical="center"/>
    </xf>
    <xf numFmtId="0" fontId="16" fillId="30" borderId="11" xfId="0" applyFont="1" applyFill="1" applyBorder="1" applyAlignment="1">
      <alignment horizontal="center" vertical="center"/>
    </xf>
    <xf numFmtId="0" fontId="16" fillId="13" borderId="9" xfId="0" applyFont="1" applyFill="1" applyBorder="1" applyAlignment="1">
      <alignment horizontal="center"/>
    </xf>
    <xf numFmtId="0" fontId="16" fillId="13" borderId="10" xfId="0" applyFont="1" applyFill="1" applyBorder="1" applyAlignment="1">
      <alignment horizontal="center"/>
    </xf>
    <xf numFmtId="0" fontId="0" fillId="0" borderId="0" xfId="0"/>
    <xf numFmtId="0" fontId="18" fillId="0" borderId="9" xfId="0" applyFont="1" applyFill="1" applyBorder="1" applyAlignment="1">
      <alignment horizontal="center"/>
    </xf>
    <xf numFmtId="0" fontId="0" fillId="0" borderId="10" xfId="0" applyBorder="1" applyAlignment="1"/>
    <xf numFmtId="0" fontId="0" fillId="0" borderId="11" xfId="0" applyBorder="1" applyAlignment="1"/>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3" fontId="15" fillId="0" borderId="22" xfId="19444" applyNumberFormat="1"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1" fillId="0" borderId="16" xfId="10383" applyFont="1" applyBorder="1" applyAlignment="1">
      <alignment vertical="center" wrapText="1"/>
    </xf>
    <xf numFmtId="0" fontId="31" fillId="0" borderId="0" xfId="10383" applyFont="1" applyBorder="1" applyAlignment="1">
      <alignment vertical="center" wrapText="1"/>
    </xf>
    <xf numFmtId="0" fontId="31" fillId="0" borderId="16" xfId="10383" applyFont="1" applyBorder="1" applyAlignment="1">
      <alignment vertical="center"/>
    </xf>
    <xf numFmtId="0" fontId="31" fillId="0" borderId="0" xfId="10383" applyFont="1" applyBorder="1" applyAlignment="1">
      <alignment vertical="center"/>
    </xf>
    <xf numFmtId="0" fontId="31" fillId="0" borderId="22" xfId="10383" applyFont="1" applyBorder="1" applyAlignment="1">
      <alignment vertical="center"/>
    </xf>
    <xf numFmtId="0" fontId="30" fillId="0" borderId="0" xfId="0" applyFont="1" applyAlignment="1"/>
    <xf numFmtId="0" fontId="0" fillId="0" borderId="0" xfId="0" applyAlignment="1"/>
    <xf numFmtId="0" fontId="31" fillId="0" borderId="51" xfId="0" applyFont="1" applyFill="1" applyBorder="1" applyAlignment="1">
      <alignment wrapText="1"/>
    </xf>
    <xf numFmtId="0" fontId="0" fillId="0" borderId="52" xfId="0" applyFill="1" applyBorder="1" applyAlignment="1">
      <alignment wrapText="1"/>
    </xf>
    <xf numFmtId="0" fontId="16" fillId="0" borderId="9" xfId="10416" applyFont="1" applyBorder="1" applyAlignment="1">
      <alignment horizontal="center" vertical="center"/>
    </xf>
    <xf numFmtId="0" fontId="16" fillId="0" borderId="10" xfId="10416" applyFont="1" applyBorder="1" applyAlignment="1">
      <alignment horizontal="center" vertical="center"/>
    </xf>
    <xf numFmtId="0" fontId="13" fillId="0" borderId="27" xfId="0" applyFont="1" applyBorder="1" applyAlignment="1">
      <alignment vertical="center" wrapText="1"/>
    </xf>
    <xf numFmtId="0" fontId="13" fillId="0" borderId="25" xfId="0" applyFont="1" applyBorder="1" applyAlignment="1">
      <alignment vertical="center" wrapText="1"/>
    </xf>
    <xf numFmtId="0" fontId="13" fillId="0" borderId="28" xfId="0" applyFont="1" applyBorder="1" applyAlignment="1">
      <alignment vertical="center" wrapText="1"/>
    </xf>
    <xf numFmtId="0" fontId="13" fillId="0" borderId="48" xfId="0" applyFont="1" applyBorder="1" applyAlignment="1">
      <alignment horizontal="left" vertical="center"/>
    </xf>
    <xf numFmtId="0" fontId="13" fillId="0" borderId="50" xfId="0" applyFont="1" applyBorder="1" applyAlignment="1">
      <alignment horizontal="left" vertical="center"/>
    </xf>
    <xf numFmtId="0" fontId="13" fillId="0" borderId="49" xfId="0" applyFont="1" applyBorder="1" applyAlignment="1">
      <alignment horizontal="left" vertical="center"/>
    </xf>
    <xf numFmtId="0" fontId="13" fillId="0" borderId="48" xfId="0" applyFont="1" applyBorder="1" applyAlignment="1">
      <alignment vertical="center" wrapText="1"/>
    </xf>
    <xf numFmtId="0" fontId="13" fillId="0" borderId="50" xfId="0" applyFont="1" applyBorder="1" applyAlignment="1">
      <alignment vertical="center" wrapText="1"/>
    </xf>
    <xf numFmtId="0" fontId="13" fillId="0" borderId="49" xfId="0" applyFont="1" applyBorder="1" applyAlignment="1">
      <alignment vertical="center" wrapText="1"/>
    </xf>
    <xf numFmtId="0" fontId="6" fillId="0" borderId="0" xfId="9219" applyFont="1" applyAlignment="1">
      <alignment horizontal="left" vertical="top" wrapText="1"/>
    </xf>
    <xf numFmtId="0" fontId="30" fillId="0" borderId="0" xfId="9219" applyFont="1" applyAlignment="1">
      <alignment horizontal="left" vertical="top" wrapText="1"/>
    </xf>
    <xf numFmtId="0" fontId="30" fillId="0" borderId="25" xfId="9219" applyFont="1" applyBorder="1" applyAlignment="1">
      <alignment horizontal="left" vertical="top" wrapText="1"/>
    </xf>
    <xf numFmtId="0" fontId="30" fillId="0" borderId="0" xfId="9219" applyFont="1" applyFill="1" applyAlignment="1">
      <alignment horizontal="left" vertical="top" wrapText="1"/>
    </xf>
    <xf numFmtId="0" fontId="30" fillId="0" borderId="25" xfId="9219" applyFont="1" applyFill="1" applyBorder="1" applyAlignment="1">
      <alignment horizontal="left" vertical="top" wrapText="1"/>
    </xf>
    <xf numFmtId="0" fontId="16" fillId="0" borderId="9" xfId="20489" applyFont="1" applyBorder="1" applyAlignment="1">
      <alignment horizontal="center" vertical="center" wrapText="1"/>
    </xf>
    <xf numFmtId="0" fontId="16" fillId="0" borderId="10" xfId="20489" applyFont="1" applyBorder="1" applyAlignment="1">
      <alignment horizontal="center" vertical="center" wrapText="1"/>
    </xf>
    <xf numFmtId="0" fontId="30" fillId="0" borderId="0" xfId="10381" applyFont="1" applyBorder="1" applyAlignment="1"/>
    <xf numFmtId="0" fontId="6" fillId="0" borderId="0" xfId="10381" applyBorder="1" applyAlignment="1"/>
    <xf numFmtId="0" fontId="18" fillId="0" borderId="0" xfId="10380" applyFont="1" applyAlignment="1">
      <alignment wrapText="1"/>
    </xf>
    <xf numFmtId="0" fontId="6" fillId="0" borderId="0" xfId="20486" applyAlignment="1">
      <alignment wrapText="1"/>
    </xf>
    <xf numFmtId="0" fontId="6" fillId="0" borderId="25" xfId="20486" applyBorder="1" applyAlignment="1">
      <alignment wrapText="1"/>
    </xf>
  </cellXfs>
  <cellStyles count="20492">
    <cellStyle name="1000-sep (2 dec) 2" xfId="1"/>
    <cellStyle name="20 % - Farve1" xfId="2" builtinId="30" customBuiltin="1"/>
    <cellStyle name="20 % - Farve2" xfId="716" builtinId="34" customBuiltin="1"/>
    <cellStyle name="20 % - Farve3" xfId="1430" builtinId="38" customBuiltin="1"/>
    <cellStyle name="20 % - Farve4" xfId="2144" builtinId="42" customBuiltin="1"/>
    <cellStyle name="20 % - Farve5" xfId="2858" builtinId="46" customBuiltin="1"/>
    <cellStyle name="20 % - Farve6" xfId="3572" builtinId="50" customBuiltin="1"/>
    <cellStyle name="20 % - Markeringsfarve1 10" xfId="3"/>
    <cellStyle name="20 % - Markeringsfarve1 11" xfId="4"/>
    <cellStyle name="20 % - Markeringsfarve1 11 2" xfId="5"/>
    <cellStyle name="20 % - Markeringsfarve1 11 2 2" xfId="10418"/>
    <cellStyle name="20 % - Markeringsfarve1 11 3" xfId="10417"/>
    <cellStyle name="20 % - Markeringsfarve1 12" xfId="6"/>
    <cellStyle name="20 % - Markeringsfarve1 12 2" xfId="10419"/>
    <cellStyle name="20 % - Markeringsfarve1 13" xfId="7"/>
    <cellStyle name="20 % - Markeringsfarve1 13 2" xfId="10420"/>
    <cellStyle name="20 % - Markeringsfarve1 14" xfId="8"/>
    <cellStyle name="20 % - Markeringsfarve1 15" xfId="9"/>
    <cellStyle name="20 % - Markeringsfarve1 16" xfId="10"/>
    <cellStyle name="20 % - Markeringsfarve1 17" xfId="11"/>
    <cellStyle name="20 % - Markeringsfarve1 18" xfId="12"/>
    <cellStyle name="20 % - Markeringsfarve1 18 2" xfId="10421"/>
    <cellStyle name="20 % - Markeringsfarve1 19" xfId="13"/>
    <cellStyle name="20 % - Markeringsfarve1 19 2" xfId="10422"/>
    <cellStyle name="20 % - Markeringsfarve1 2" xfId="14"/>
    <cellStyle name="20 % - Markeringsfarve1 2 10" xfId="15"/>
    <cellStyle name="20 % - Markeringsfarve1 2 10 2" xfId="10423"/>
    <cellStyle name="20 % - Markeringsfarve1 2 11" xfId="16"/>
    <cellStyle name="20 % - Markeringsfarve1 2 11 2" xfId="10424"/>
    <cellStyle name="20 % - Markeringsfarve1 2 12" xfId="17"/>
    <cellStyle name="20 % - Markeringsfarve1 2 12 2" xfId="10425"/>
    <cellStyle name="20 % - Markeringsfarve1 2 13" xfId="18"/>
    <cellStyle name="20 % - Markeringsfarve1 2 13 2" xfId="10426"/>
    <cellStyle name="20 % - Markeringsfarve1 2 14" xfId="19"/>
    <cellStyle name="20 % - Markeringsfarve1 2 14 2" xfId="10427"/>
    <cellStyle name="20 % - Markeringsfarve1 2 15" xfId="20"/>
    <cellStyle name="20 % - Markeringsfarve1 2 15 2" xfId="10428"/>
    <cellStyle name="20 % - Markeringsfarve1 2 16" xfId="21"/>
    <cellStyle name="20 % - Markeringsfarve1 2 17" xfId="22"/>
    <cellStyle name="20 % - Markeringsfarve1 2 17 2" xfId="10429"/>
    <cellStyle name="20 % - Markeringsfarve1 2 2" xfId="23"/>
    <cellStyle name="20 % - Markeringsfarve1 2 2 10" xfId="24"/>
    <cellStyle name="20 % - Markeringsfarve1 2 2 10 2" xfId="10431"/>
    <cellStyle name="20 % - Markeringsfarve1 2 2 11" xfId="25"/>
    <cellStyle name="20 % - Markeringsfarve1 2 2 11 2" xfId="10432"/>
    <cellStyle name="20 % - Markeringsfarve1 2 2 12" xfId="26"/>
    <cellStyle name="20 % - Markeringsfarve1 2 2 12 2" xfId="10433"/>
    <cellStyle name="20 % - Markeringsfarve1 2 2 13" xfId="27"/>
    <cellStyle name="20 % - Markeringsfarve1 2 2 13 2" xfId="10434"/>
    <cellStyle name="20 % - Markeringsfarve1 2 2 14" xfId="28"/>
    <cellStyle name="20 % - Markeringsfarve1 2 2 15" xfId="10430"/>
    <cellStyle name="20 % - Markeringsfarve1 2 2 2" xfId="29"/>
    <cellStyle name="20 % - Markeringsfarve1 2 2 2 10" xfId="30"/>
    <cellStyle name="20 % - Markeringsfarve1 2 2 2 10 2" xfId="10436"/>
    <cellStyle name="20 % - Markeringsfarve1 2 2 2 11" xfId="31"/>
    <cellStyle name="20 % - Markeringsfarve1 2 2 2 11 2" xfId="10437"/>
    <cellStyle name="20 % - Markeringsfarve1 2 2 2 12" xfId="32"/>
    <cellStyle name="20 % - Markeringsfarve1 2 2 2 12 2" xfId="10438"/>
    <cellStyle name="20 % - Markeringsfarve1 2 2 2 13" xfId="10435"/>
    <cellStyle name="20 % - Markeringsfarve1 2 2 2 2" xfId="33"/>
    <cellStyle name="20 % - Markeringsfarve1 2 2 2 2 10" xfId="34"/>
    <cellStyle name="20 % - Markeringsfarve1 2 2 2 2 10 2" xfId="10440"/>
    <cellStyle name="20 % - Markeringsfarve1 2 2 2 2 11" xfId="35"/>
    <cellStyle name="20 % - Markeringsfarve1 2 2 2 2 11 2" xfId="10441"/>
    <cellStyle name="20 % - Markeringsfarve1 2 2 2 2 12" xfId="10439"/>
    <cellStyle name="20 % - Markeringsfarve1 2 2 2 2 2" xfId="36"/>
    <cellStyle name="20 % - Markeringsfarve1 2 2 2 2 2 10" xfId="37"/>
    <cellStyle name="20 % - Markeringsfarve1 2 2 2 2 2 10 2" xfId="10443"/>
    <cellStyle name="20 % - Markeringsfarve1 2 2 2 2 2 11" xfId="10442"/>
    <cellStyle name="20 % - Markeringsfarve1 2 2 2 2 2 2" xfId="38"/>
    <cellStyle name="20 % - Markeringsfarve1 2 2 2 2 2 2 2" xfId="39"/>
    <cellStyle name="20 % - Markeringsfarve1 2 2 2 2 2 2 2 2" xfId="10445"/>
    <cellStyle name="20 % - Markeringsfarve1 2 2 2 2 2 2 3" xfId="40"/>
    <cellStyle name="20 % - Markeringsfarve1 2 2 2 2 2 2 3 2" xfId="10446"/>
    <cellStyle name="20 % - Markeringsfarve1 2 2 2 2 2 2 4" xfId="41"/>
    <cellStyle name="20 % - Markeringsfarve1 2 2 2 2 2 2 4 2" xfId="10447"/>
    <cellStyle name="20 % - Markeringsfarve1 2 2 2 2 2 2 5" xfId="42"/>
    <cellStyle name="20 % - Markeringsfarve1 2 2 2 2 2 2 5 2" xfId="10448"/>
    <cellStyle name="20 % - Markeringsfarve1 2 2 2 2 2 2 6" xfId="43"/>
    <cellStyle name="20 % - Markeringsfarve1 2 2 2 2 2 2 6 2" xfId="10449"/>
    <cellStyle name="20 % - Markeringsfarve1 2 2 2 2 2 2 7" xfId="10444"/>
    <cellStyle name="20 % - Markeringsfarve1 2 2 2 2 2 3" xfId="44"/>
    <cellStyle name="20 % - Markeringsfarve1 2 2 2 2 2 3 2" xfId="45"/>
    <cellStyle name="20 % - Markeringsfarve1 2 2 2 2 2 3 2 2" xfId="10451"/>
    <cellStyle name="20 % - Markeringsfarve1 2 2 2 2 2 3 3" xfId="46"/>
    <cellStyle name="20 % - Markeringsfarve1 2 2 2 2 2 3 3 2" xfId="10452"/>
    <cellStyle name="20 % - Markeringsfarve1 2 2 2 2 2 3 4" xfId="47"/>
    <cellStyle name="20 % - Markeringsfarve1 2 2 2 2 2 3 4 2" xfId="10453"/>
    <cellStyle name="20 % - Markeringsfarve1 2 2 2 2 2 3 5" xfId="48"/>
    <cellStyle name="20 % - Markeringsfarve1 2 2 2 2 2 3 5 2" xfId="10454"/>
    <cellStyle name="20 % - Markeringsfarve1 2 2 2 2 2 3 6" xfId="49"/>
    <cellStyle name="20 % - Markeringsfarve1 2 2 2 2 2 3 6 2" xfId="10455"/>
    <cellStyle name="20 % - Markeringsfarve1 2 2 2 2 2 3 7" xfId="10450"/>
    <cellStyle name="20 % - Markeringsfarve1 2 2 2 2 2 4" xfId="50"/>
    <cellStyle name="20 % - Markeringsfarve1 2 2 2 2 2 4 2" xfId="51"/>
    <cellStyle name="20 % - Markeringsfarve1 2 2 2 2 2 4 2 2" xfId="10457"/>
    <cellStyle name="20 % - Markeringsfarve1 2 2 2 2 2 4 3" xfId="52"/>
    <cellStyle name="20 % - Markeringsfarve1 2 2 2 2 2 4 3 2" xfId="10458"/>
    <cellStyle name="20 % - Markeringsfarve1 2 2 2 2 2 4 4" xfId="53"/>
    <cellStyle name="20 % - Markeringsfarve1 2 2 2 2 2 4 4 2" xfId="10459"/>
    <cellStyle name="20 % - Markeringsfarve1 2 2 2 2 2 4 5" xfId="54"/>
    <cellStyle name="20 % - Markeringsfarve1 2 2 2 2 2 4 5 2" xfId="10460"/>
    <cellStyle name="20 % - Markeringsfarve1 2 2 2 2 2 4 6" xfId="55"/>
    <cellStyle name="20 % - Markeringsfarve1 2 2 2 2 2 4 6 2" xfId="10461"/>
    <cellStyle name="20 % - Markeringsfarve1 2 2 2 2 2 4 7" xfId="10456"/>
    <cellStyle name="20 % - Markeringsfarve1 2 2 2 2 2 5" xfId="56"/>
    <cellStyle name="20 % - Markeringsfarve1 2 2 2 2 2 5 2" xfId="57"/>
    <cellStyle name="20 % - Markeringsfarve1 2 2 2 2 2 5 2 2" xfId="10463"/>
    <cellStyle name="20 % - Markeringsfarve1 2 2 2 2 2 5 3" xfId="58"/>
    <cellStyle name="20 % - Markeringsfarve1 2 2 2 2 2 5 3 2" xfId="10464"/>
    <cellStyle name="20 % - Markeringsfarve1 2 2 2 2 2 5 4" xfId="59"/>
    <cellStyle name="20 % - Markeringsfarve1 2 2 2 2 2 5 4 2" xfId="10465"/>
    <cellStyle name="20 % - Markeringsfarve1 2 2 2 2 2 5 5" xfId="60"/>
    <cellStyle name="20 % - Markeringsfarve1 2 2 2 2 2 5 5 2" xfId="10466"/>
    <cellStyle name="20 % - Markeringsfarve1 2 2 2 2 2 5 6" xfId="61"/>
    <cellStyle name="20 % - Markeringsfarve1 2 2 2 2 2 5 6 2" xfId="10467"/>
    <cellStyle name="20 % - Markeringsfarve1 2 2 2 2 2 5 7" xfId="10462"/>
    <cellStyle name="20 % - Markeringsfarve1 2 2 2 2 2 6" xfId="62"/>
    <cellStyle name="20 % - Markeringsfarve1 2 2 2 2 2 6 2" xfId="10468"/>
    <cellStyle name="20 % - Markeringsfarve1 2 2 2 2 2 7" xfId="63"/>
    <cellStyle name="20 % - Markeringsfarve1 2 2 2 2 2 7 2" xfId="10469"/>
    <cellStyle name="20 % - Markeringsfarve1 2 2 2 2 2 8" xfId="64"/>
    <cellStyle name="20 % - Markeringsfarve1 2 2 2 2 2 8 2" xfId="10470"/>
    <cellStyle name="20 % - Markeringsfarve1 2 2 2 2 2 9" xfId="65"/>
    <cellStyle name="20 % - Markeringsfarve1 2 2 2 2 2 9 2" xfId="10471"/>
    <cellStyle name="20 % - Markeringsfarve1 2 2 2 2 3" xfId="66"/>
    <cellStyle name="20 % - Markeringsfarve1 2 2 2 2 3 2" xfId="67"/>
    <cellStyle name="20 % - Markeringsfarve1 2 2 2 2 3 2 2" xfId="10473"/>
    <cellStyle name="20 % - Markeringsfarve1 2 2 2 2 3 3" xfId="68"/>
    <cellStyle name="20 % - Markeringsfarve1 2 2 2 2 3 3 2" xfId="10474"/>
    <cellStyle name="20 % - Markeringsfarve1 2 2 2 2 3 4" xfId="69"/>
    <cellStyle name="20 % - Markeringsfarve1 2 2 2 2 3 4 2" xfId="10475"/>
    <cellStyle name="20 % - Markeringsfarve1 2 2 2 2 3 5" xfId="70"/>
    <cellStyle name="20 % - Markeringsfarve1 2 2 2 2 3 5 2" xfId="10476"/>
    <cellStyle name="20 % - Markeringsfarve1 2 2 2 2 3 6" xfId="71"/>
    <cellStyle name="20 % - Markeringsfarve1 2 2 2 2 3 6 2" xfId="10477"/>
    <cellStyle name="20 % - Markeringsfarve1 2 2 2 2 3 7" xfId="10472"/>
    <cellStyle name="20 % - Markeringsfarve1 2 2 2 2 4" xfId="72"/>
    <cellStyle name="20 % - Markeringsfarve1 2 2 2 2 4 2" xfId="73"/>
    <cellStyle name="20 % - Markeringsfarve1 2 2 2 2 4 2 2" xfId="10479"/>
    <cellStyle name="20 % - Markeringsfarve1 2 2 2 2 4 3" xfId="74"/>
    <cellStyle name="20 % - Markeringsfarve1 2 2 2 2 4 3 2" xfId="10480"/>
    <cellStyle name="20 % - Markeringsfarve1 2 2 2 2 4 4" xfId="75"/>
    <cellStyle name="20 % - Markeringsfarve1 2 2 2 2 4 4 2" xfId="10481"/>
    <cellStyle name="20 % - Markeringsfarve1 2 2 2 2 4 5" xfId="76"/>
    <cellStyle name="20 % - Markeringsfarve1 2 2 2 2 4 5 2" xfId="10482"/>
    <cellStyle name="20 % - Markeringsfarve1 2 2 2 2 4 6" xfId="77"/>
    <cellStyle name="20 % - Markeringsfarve1 2 2 2 2 4 6 2" xfId="10483"/>
    <cellStyle name="20 % - Markeringsfarve1 2 2 2 2 4 7" xfId="10478"/>
    <cellStyle name="20 % - Markeringsfarve1 2 2 2 2 5" xfId="78"/>
    <cellStyle name="20 % - Markeringsfarve1 2 2 2 2 5 2" xfId="79"/>
    <cellStyle name="20 % - Markeringsfarve1 2 2 2 2 5 2 2" xfId="10485"/>
    <cellStyle name="20 % - Markeringsfarve1 2 2 2 2 5 3" xfId="80"/>
    <cellStyle name="20 % - Markeringsfarve1 2 2 2 2 5 3 2" xfId="10486"/>
    <cellStyle name="20 % - Markeringsfarve1 2 2 2 2 5 4" xfId="81"/>
    <cellStyle name="20 % - Markeringsfarve1 2 2 2 2 5 4 2" xfId="10487"/>
    <cellStyle name="20 % - Markeringsfarve1 2 2 2 2 5 5" xfId="82"/>
    <cellStyle name="20 % - Markeringsfarve1 2 2 2 2 5 5 2" xfId="10488"/>
    <cellStyle name="20 % - Markeringsfarve1 2 2 2 2 5 6" xfId="83"/>
    <cellStyle name="20 % - Markeringsfarve1 2 2 2 2 5 6 2" xfId="10489"/>
    <cellStyle name="20 % - Markeringsfarve1 2 2 2 2 5 7" xfId="10484"/>
    <cellStyle name="20 % - Markeringsfarve1 2 2 2 2 6" xfId="84"/>
    <cellStyle name="20 % - Markeringsfarve1 2 2 2 2 6 2" xfId="85"/>
    <cellStyle name="20 % - Markeringsfarve1 2 2 2 2 6 2 2" xfId="10491"/>
    <cellStyle name="20 % - Markeringsfarve1 2 2 2 2 6 3" xfId="86"/>
    <cellStyle name="20 % - Markeringsfarve1 2 2 2 2 6 3 2" xfId="10492"/>
    <cellStyle name="20 % - Markeringsfarve1 2 2 2 2 6 4" xfId="87"/>
    <cellStyle name="20 % - Markeringsfarve1 2 2 2 2 6 4 2" xfId="10493"/>
    <cellStyle name="20 % - Markeringsfarve1 2 2 2 2 6 5" xfId="88"/>
    <cellStyle name="20 % - Markeringsfarve1 2 2 2 2 6 5 2" xfId="10494"/>
    <cellStyle name="20 % - Markeringsfarve1 2 2 2 2 6 6" xfId="89"/>
    <cellStyle name="20 % - Markeringsfarve1 2 2 2 2 6 6 2" xfId="10495"/>
    <cellStyle name="20 % - Markeringsfarve1 2 2 2 2 6 7" xfId="10490"/>
    <cellStyle name="20 % - Markeringsfarve1 2 2 2 2 7" xfId="90"/>
    <cellStyle name="20 % - Markeringsfarve1 2 2 2 2 7 2" xfId="10496"/>
    <cellStyle name="20 % - Markeringsfarve1 2 2 2 2 8" xfId="91"/>
    <cellStyle name="20 % - Markeringsfarve1 2 2 2 2 8 2" xfId="10497"/>
    <cellStyle name="20 % - Markeringsfarve1 2 2 2 2 9" xfId="92"/>
    <cellStyle name="20 % - Markeringsfarve1 2 2 2 2 9 2" xfId="10498"/>
    <cellStyle name="20 % - Markeringsfarve1 2 2 2 3" xfId="93"/>
    <cellStyle name="20 % - Markeringsfarve1 2 2 2 3 10" xfId="94"/>
    <cellStyle name="20 % - Markeringsfarve1 2 2 2 3 10 2" xfId="10500"/>
    <cellStyle name="20 % - Markeringsfarve1 2 2 2 3 11" xfId="10499"/>
    <cellStyle name="20 % - Markeringsfarve1 2 2 2 3 2" xfId="95"/>
    <cellStyle name="20 % - Markeringsfarve1 2 2 2 3 2 2" xfId="96"/>
    <cellStyle name="20 % - Markeringsfarve1 2 2 2 3 2 2 2" xfId="10502"/>
    <cellStyle name="20 % - Markeringsfarve1 2 2 2 3 2 3" xfId="97"/>
    <cellStyle name="20 % - Markeringsfarve1 2 2 2 3 2 3 2" xfId="10503"/>
    <cellStyle name="20 % - Markeringsfarve1 2 2 2 3 2 4" xfId="98"/>
    <cellStyle name="20 % - Markeringsfarve1 2 2 2 3 2 4 2" xfId="10504"/>
    <cellStyle name="20 % - Markeringsfarve1 2 2 2 3 2 5" xfId="99"/>
    <cellStyle name="20 % - Markeringsfarve1 2 2 2 3 2 5 2" xfId="10505"/>
    <cellStyle name="20 % - Markeringsfarve1 2 2 2 3 2 6" xfId="100"/>
    <cellStyle name="20 % - Markeringsfarve1 2 2 2 3 2 6 2" xfId="10506"/>
    <cellStyle name="20 % - Markeringsfarve1 2 2 2 3 2 7" xfId="10501"/>
    <cellStyle name="20 % - Markeringsfarve1 2 2 2 3 3" xfId="101"/>
    <cellStyle name="20 % - Markeringsfarve1 2 2 2 3 3 2" xfId="102"/>
    <cellStyle name="20 % - Markeringsfarve1 2 2 2 3 3 2 2" xfId="10508"/>
    <cellStyle name="20 % - Markeringsfarve1 2 2 2 3 3 3" xfId="103"/>
    <cellStyle name="20 % - Markeringsfarve1 2 2 2 3 3 3 2" xfId="10509"/>
    <cellStyle name="20 % - Markeringsfarve1 2 2 2 3 3 4" xfId="104"/>
    <cellStyle name="20 % - Markeringsfarve1 2 2 2 3 3 4 2" xfId="10510"/>
    <cellStyle name="20 % - Markeringsfarve1 2 2 2 3 3 5" xfId="105"/>
    <cellStyle name="20 % - Markeringsfarve1 2 2 2 3 3 5 2" xfId="10511"/>
    <cellStyle name="20 % - Markeringsfarve1 2 2 2 3 3 6" xfId="106"/>
    <cellStyle name="20 % - Markeringsfarve1 2 2 2 3 3 6 2" xfId="10512"/>
    <cellStyle name="20 % - Markeringsfarve1 2 2 2 3 3 7" xfId="10507"/>
    <cellStyle name="20 % - Markeringsfarve1 2 2 2 3 4" xfId="107"/>
    <cellStyle name="20 % - Markeringsfarve1 2 2 2 3 4 2" xfId="108"/>
    <cellStyle name="20 % - Markeringsfarve1 2 2 2 3 4 2 2" xfId="10514"/>
    <cellStyle name="20 % - Markeringsfarve1 2 2 2 3 4 3" xfId="109"/>
    <cellStyle name="20 % - Markeringsfarve1 2 2 2 3 4 3 2" xfId="10515"/>
    <cellStyle name="20 % - Markeringsfarve1 2 2 2 3 4 4" xfId="110"/>
    <cellStyle name="20 % - Markeringsfarve1 2 2 2 3 4 4 2" xfId="10516"/>
    <cellStyle name="20 % - Markeringsfarve1 2 2 2 3 4 5" xfId="111"/>
    <cellStyle name="20 % - Markeringsfarve1 2 2 2 3 4 5 2" xfId="10517"/>
    <cellStyle name="20 % - Markeringsfarve1 2 2 2 3 4 6" xfId="112"/>
    <cellStyle name="20 % - Markeringsfarve1 2 2 2 3 4 6 2" xfId="10518"/>
    <cellStyle name="20 % - Markeringsfarve1 2 2 2 3 4 7" xfId="10513"/>
    <cellStyle name="20 % - Markeringsfarve1 2 2 2 3 5" xfId="113"/>
    <cellStyle name="20 % - Markeringsfarve1 2 2 2 3 5 2" xfId="114"/>
    <cellStyle name="20 % - Markeringsfarve1 2 2 2 3 5 2 2" xfId="10520"/>
    <cellStyle name="20 % - Markeringsfarve1 2 2 2 3 5 3" xfId="115"/>
    <cellStyle name="20 % - Markeringsfarve1 2 2 2 3 5 3 2" xfId="10521"/>
    <cellStyle name="20 % - Markeringsfarve1 2 2 2 3 5 4" xfId="116"/>
    <cellStyle name="20 % - Markeringsfarve1 2 2 2 3 5 4 2" xfId="10522"/>
    <cellStyle name="20 % - Markeringsfarve1 2 2 2 3 5 5" xfId="117"/>
    <cellStyle name="20 % - Markeringsfarve1 2 2 2 3 5 5 2" xfId="10523"/>
    <cellStyle name="20 % - Markeringsfarve1 2 2 2 3 5 6" xfId="118"/>
    <cellStyle name="20 % - Markeringsfarve1 2 2 2 3 5 6 2" xfId="10524"/>
    <cellStyle name="20 % - Markeringsfarve1 2 2 2 3 5 7" xfId="10519"/>
    <cellStyle name="20 % - Markeringsfarve1 2 2 2 3 6" xfId="119"/>
    <cellStyle name="20 % - Markeringsfarve1 2 2 2 3 6 2" xfId="10525"/>
    <cellStyle name="20 % - Markeringsfarve1 2 2 2 3 7" xfId="120"/>
    <cellStyle name="20 % - Markeringsfarve1 2 2 2 3 7 2" xfId="10526"/>
    <cellStyle name="20 % - Markeringsfarve1 2 2 2 3 8" xfId="121"/>
    <cellStyle name="20 % - Markeringsfarve1 2 2 2 3 8 2" xfId="10527"/>
    <cellStyle name="20 % - Markeringsfarve1 2 2 2 3 9" xfId="122"/>
    <cellStyle name="20 % - Markeringsfarve1 2 2 2 3 9 2" xfId="10528"/>
    <cellStyle name="20 % - Markeringsfarve1 2 2 2 4" xfId="123"/>
    <cellStyle name="20 % - Markeringsfarve1 2 2 2 4 2" xfId="124"/>
    <cellStyle name="20 % - Markeringsfarve1 2 2 2 4 2 2" xfId="10530"/>
    <cellStyle name="20 % - Markeringsfarve1 2 2 2 4 3" xfId="125"/>
    <cellStyle name="20 % - Markeringsfarve1 2 2 2 4 3 2" xfId="10531"/>
    <cellStyle name="20 % - Markeringsfarve1 2 2 2 4 4" xfId="126"/>
    <cellStyle name="20 % - Markeringsfarve1 2 2 2 4 4 2" xfId="10532"/>
    <cellStyle name="20 % - Markeringsfarve1 2 2 2 4 5" xfId="127"/>
    <cellStyle name="20 % - Markeringsfarve1 2 2 2 4 5 2" xfId="10533"/>
    <cellStyle name="20 % - Markeringsfarve1 2 2 2 4 6" xfId="128"/>
    <cellStyle name="20 % - Markeringsfarve1 2 2 2 4 6 2" xfId="10534"/>
    <cellStyle name="20 % - Markeringsfarve1 2 2 2 4 7" xfId="10529"/>
    <cellStyle name="20 % - Markeringsfarve1 2 2 2 5" xfId="129"/>
    <cellStyle name="20 % - Markeringsfarve1 2 2 2 5 2" xfId="130"/>
    <cellStyle name="20 % - Markeringsfarve1 2 2 2 5 2 2" xfId="10536"/>
    <cellStyle name="20 % - Markeringsfarve1 2 2 2 5 3" xfId="131"/>
    <cellStyle name="20 % - Markeringsfarve1 2 2 2 5 3 2" xfId="10537"/>
    <cellStyle name="20 % - Markeringsfarve1 2 2 2 5 4" xfId="132"/>
    <cellStyle name="20 % - Markeringsfarve1 2 2 2 5 4 2" xfId="10538"/>
    <cellStyle name="20 % - Markeringsfarve1 2 2 2 5 5" xfId="133"/>
    <cellStyle name="20 % - Markeringsfarve1 2 2 2 5 5 2" xfId="10539"/>
    <cellStyle name="20 % - Markeringsfarve1 2 2 2 5 6" xfId="134"/>
    <cellStyle name="20 % - Markeringsfarve1 2 2 2 5 6 2" xfId="10540"/>
    <cellStyle name="20 % - Markeringsfarve1 2 2 2 5 7" xfId="10535"/>
    <cellStyle name="20 % - Markeringsfarve1 2 2 2 6" xfId="135"/>
    <cellStyle name="20 % - Markeringsfarve1 2 2 2 6 2" xfId="136"/>
    <cellStyle name="20 % - Markeringsfarve1 2 2 2 6 2 2" xfId="10542"/>
    <cellStyle name="20 % - Markeringsfarve1 2 2 2 6 3" xfId="137"/>
    <cellStyle name="20 % - Markeringsfarve1 2 2 2 6 3 2" xfId="10543"/>
    <cellStyle name="20 % - Markeringsfarve1 2 2 2 6 4" xfId="138"/>
    <cellStyle name="20 % - Markeringsfarve1 2 2 2 6 4 2" xfId="10544"/>
    <cellStyle name="20 % - Markeringsfarve1 2 2 2 6 5" xfId="139"/>
    <cellStyle name="20 % - Markeringsfarve1 2 2 2 6 5 2" xfId="10545"/>
    <cellStyle name="20 % - Markeringsfarve1 2 2 2 6 6" xfId="140"/>
    <cellStyle name="20 % - Markeringsfarve1 2 2 2 6 6 2" xfId="10546"/>
    <cellStyle name="20 % - Markeringsfarve1 2 2 2 6 7" xfId="10541"/>
    <cellStyle name="20 % - Markeringsfarve1 2 2 2 7" xfId="141"/>
    <cellStyle name="20 % - Markeringsfarve1 2 2 2 7 2" xfId="142"/>
    <cellStyle name="20 % - Markeringsfarve1 2 2 2 7 2 2" xfId="10548"/>
    <cellStyle name="20 % - Markeringsfarve1 2 2 2 7 3" xfId="143"/>
    <cellStyle name="20 % - Markeringsfarve1 2 2 2 7 3 2" xfId="10549"/>
    <cellStyle name="20 % - Markeringsfarve1 2 2 2 7 4" xfId="144"/>
    <cellStyle name="20 % - Markeringsfarve1 2 2 2 7 4 2" xfId="10550"/>
    <cellStyle name="20 % - Markeringsfarve1 2 2 2 7 5" xfId="145"/>
    <cellStyle name="20 % - Markeringsfarve1 2 2 2 7 5 2" xfId="10551"/>
    <cellStyle name="20 % - Markeringsfarve1 2 2 2 7 6" xfId="146"/>
    <cellStyle name="20 % - Markeringsfarve1 2 2 2 7 6 2" xfId="10552"/>
    <cellStyle name="20 % - Markeringsfarve1 2 2 2 7 7" xfId="10547"/>
    <cellStyle name="20 % - Markeringsfarve1 2 2 2 8" xfId="147"/>
    <cellStyle name="20 % - Markeringsfarve1 2 2 2 8 2" xfId="10553"/>
    <cellStyle name="20 % - Markeringsfarve1 2 2 2 9" xfId="148"/>
    <cellStyle name="20 % - Markeringsfarve1 2 2 2 9 2" xfId="10554"/>
    <cellStyle name="20 % - Markeringsfarve1 2 2 3" xfId="149"/>
    <cellStyle name="20 % - Markeringsfarve1 2 2 3 10" xfId="150"/>
    <cellStyle name="20 % - Markeringsfarve1 2 2 3 10 2" xfId="10556"/>
    <cellStyle name="20 % - Markeringsfarve1 2 2 3 11" xfId="151"/>
    <cellStyle name="20 % - Markeringsfarve1 2 2 3 11 2" xfId="10557"/>
    <cellStyle name="20 % - Markeringsfarve1 2 2 3 12" xfId="10555"/>
    <cellStyle name="20 % - Markeringsfarve1 2 2 3 2" xfId="152"/>
    <cellStyle name="20 % - Markeringsfarve1 2 2 3 2 10" xfId="153"/>
    <cellStyle name="20 % - Markeringsfarve1 2 2 3 2 10 2" xfId="10559"/>
    <cellStyle name="20 % - Markeringsfarve1 2 2 3 2 11" xfId="10558"/>
    <cellStyle name="20 % - Markeringsfarve1 2 2 3 2 2" xfId="154"/>
    <cellStyle name="20 % - Markeringsfarve1 2 2 3 2 2 10" xfId="10560"/>
    <cellStyle name="20 % - Markeringsfarve1 2 2 3 2 2 2" xfId="155"/>
    <cellStyle name="20 % - Markeringsfarve1 2 2 3 2 2 2 2" xfId="156"/>
    <cellStyle name="20 % - Markeringsfarve1 2 2 3 2 2 2 2 2" xfId="10562"/>
    <cellStyle name="20 % - Markeringsfarve1 2 2 3 2 2 2 3" xfId="157"/>
    <cellStyle name="20 % - Markeringsfarve1 2 2 3 2 2 2 3 2" xfId="10563"/>
    <cellStyle name="20 % - Markeringsfarve1 2 2 3 2 2 2 4" xfId="158"/>
    <cellStyle name="20 % - Markeringsfarve1 2 2 3 2 2 2 4 2" xfId="10564"/>
    <cellStyle name="20 % - Markeringsfarve1 2 2 3 2 2 2 5" xfId="159"/>
    <cellStyle name="20 % - Markeringsfarve1 2 2 3 2 2 2 5 2" xfId="10565"/>
    <cellStyle name="20 % - Markeringsfarve1 2 2 3 2 2 2 6" xfId="160"/>
    <cellStyle name="20 % - Markeringsfarve1 2 2 3 2 2 2 6 2" xfId="10566"/>
    <cellStyle name="20 % - Markeringsfarve1 2 2 3 2 2 2 7" xfId="10561"/>
    <cellStyle name="20 % - Markeringsfarve1 2 2 3 2 2 3" xfId="161"/>
    <cellStyle name="20 % - Markeringsfarve1 2 2 3 2 2 3 2" xfId="162"/>
    <cellStyle name="20 % - Markeringsfarve1 2 2 3 2 2 3 2 2" xfId="10568"/>
    <cellStyle name="20 % - Markeringsfarve1 2 2 3 2 2 3 3" xfId="163"/>
    <cellStyle name="20 % - Markeringsfarve1 2 2 3 2 2 3 3 2" xfId="10569"/>
    <cellStyle name="20 % - Markeringsfarve1 2 2 3 2 2 3 4" xfId="164"/>
    <cellStyle name="20 % - Markeringsfarve1 2 2 3 2 2 3 4 2" xfId="10570"/>
    <cellStyle name="20 % - Markeringsfarve1 2 2 3 2 2 3 5" xfId="165"/>
    <cellStyle name="20 % - Markeringsfarve1 2 2 3 2 2 3 5 2" xfId="10571"/>
    <cellStyle name="20 % - Markeringsfarve1 2 2 3 2 2 3 6" xfId="166"/>
    <cellStyle name="20 % - Markeringsfarve1 2 2 3 2 2 3 6 2" xfId="10572"/>
    <cellStyle name="20 % - Markeringsfarve1 2 2 3 2 2 3 7" xfId="10567"/>
    <cellStyle name="20 % - Markeringsfarve1 2 2 3 2 2 4" xfId="167"/>
    <cellStyle name="20 % - Markeringsfarve1 2 2 3 2 2 4 2" xfId="168"/>
    <cellStyle name="20 % - Markeringsfarve1 2 2 3 2 2 4 2 2" xfId="10574"/>
    <cellStyle name="20 % - Markeringsfarve1 2 2 3 2 2 4 3" xfId="169"/>
    <cellStyle name="20 % - Markeringsfarve1 2 2 3 2 2 4 3 2" xfId="10575"/>
    <cellStyle name="20 % - Markeringsfarve1 2 2 3 2 2 4 4" xfId="170"/>
    <cellStyle name="20 % - Markeringsfarve1 2 2 3 2 2 4 4 2" xfId="10576"/>
    <cellStyle name="20 % - Markeringsfarve1 2 2 3 2 2 4 5" xfId="171"/>
    <cellStyle name="20 % - Markeringsfarve1 2 2 3 2 2 4 5 2" xfId="10577"/>
    <cellStyle name="20 % - Markeringsfarve1 2 2 3 2 2 4 6" xfId="172"/>
    <cellStyle name="20 % - Markeringsfarve1 2 2 3 2 2 4 6 2" xfId="10578"/>
    <cellStyle name="20 % - Markeringsfarve1 2 2 3 2 2 4 7" xfId="10573"/>
    <cellStyle name="20 % - Markeringsfarve1 2 2 3 2 2 5" xfId="173"/>
    <cellStyle name="20 % - Markeringsfarve1 2 2 3 2 2 5 2" xfId="10579"/>
    <cellStyle name="20 % - Markeringsfarve1 2 2 3 2 2 6" xfId="174"/>
    <cellStyle name="20 % - Markeringsfarve1 2 2 3 2 2 6 2" xfId="10580"/>
    <cellStyle name="20 % - Markeringsfarve1 2 2 3 2 2 7" xfId="175"/>
    <cellStyle name="20 % - Markeringsfarve1 2 2 3 2 2 7 2" xfId="10581"/>
    <cellStyle name="20 % - Markeringsfarve1 2 2 3 2 2 8" xfId="176"/>
    <cellStyle name="20 % - Markeringsfarve1 2 2 3 2 2 8 2" xfId="10582"/>
    <cellStyle name="20 % - Markeringsfarve1 2 2 3 2 2 9" xfId="177"/>
    <cellStyle name="20 % - Markeringsfarve1 2 2 3 2 2 9 2" xfId="10583"/>
    <cellStyle name="20 % - Markeringsfarve1 2 2 3 2 3" xfId="178"/>
    <cellStyle name="20 % - Markeringsfarve1 2 2 3 2 3 2" xfId="179"/>
    <cellStyle name="20 % - Markeringsfarve1 2 2 3 2 3 2 2" xfId="10585"/>
    <cellStyle name="20 % - Markeringsfarve1 2 2 3 2 3 3" xfId="180"/>
    <cellStyle name="20 % - Markeringsfarve1 2 2 3 2 3 3 2" xfId="10586"/>
    <cellStyle name="20 % - Markeringsfarve1 2 2 3 2 3 4" xfId="181"/>
    <cellStyle name="20 % - Markeringsfarve1 2 2 3 2 3 4 2" xfId="10587"/>
    <cellStyle name="20 % - Markeringsfarve1 2 2 3 2 3 5" xfId="182"/>
    <cellStyle name="20 % - Markeringsfarve1 2 2 3 2 3 5 2" xfId="10588"/>
    <cellStyle name="20 % - Markeringsfarve1 2 2 3 2 3 6" xfId="183"/>
    <cellStyle name="20 % - Markeringsfarve1 2 2 3 2 3 6 2" xfId="10589"/>
    <cellStyle name="20 % - Markeringsfarve1 2 2 3 2 3 7" xfId="10584"/>
    <cellStyle name="20 % - Markeringsfarve1 2 2 3 2 4" xfId="184"/>
    <cellStyle name="20 % - Markeringsfarve1 2 2 3 2 4 2" xfId="185"/>
    <cellStyle name="20 % - Markeringsfarve1 2 2 3 2 4 2 2" xfId="10591"/>
    <cellStyle name="20 % - Markeringsfarve1 2 2 3 2 4 3" xfId="186"/>
    <cellStyle name="20 % - Markeringsfarve1 2 2 3 2 4 3 2" xfId="10592"/>
    <cellStyle name="20 % - Markeringsfarve1 2 2 3 2 4 4" xfId="187"/>
    <cellStyle name="20 % - Markeringsfarve1 2 2 3 2 4 4 2" xfId="10593"/>
    <cellStyle name="20 % - Markeringsfarve1 2 2 3 2 4 5" xfId="188"/>
    <cellStyle name="20 % - Markeringsfarve1 2 2 3 2 4 5 2" xfId="10594"/>
    <cellStyle name="20 % - Markeringsfarve1 2 2 3 2 4 6" xfId="189"/>
    <cellStyle name="20 % - Markeringsfarve1 2 2 3 2 4 6 2" xfId="10595"/>
    <cellStyle name="20 % - Markeringsfarve1 2 2 3 2 4 7" xfId="10590"/>
    <cellStyle name="20 % - Markeringsfarve1 2 2 3 2 5" xfId="190"/>
    <cellStyle name="20 % - Markeringsfarve1 2 2 3 2 5 2" xfId="191"/>
    <cellStyle name="20 % - Markeringsfarve1 2 2 3 2 5 2 2" xfId="10597"/>
    <cellStyle name="20 % - Markeringsfarve1 2 2 3 2 5 3" xfId="192"/>
    <cellStyle name="20 % - Markeringsfarve1 2 2 3 2 5 3 2" xfId="10598"/>
    <cellStyle name="20 % - Markeringsfarve1 2 2 3 2 5 4" xfId="193"/>
    <cellStyle name="20 % - Markeringsfarve1 2 2 3 2 5 4 2" xfId="10599"/>
    <cellStyle name="20 % - Markeringsfarve1 2 2 3 2 5 5" xfId="194"/>
    <cellStyle name="20 % - Markeringsfarve1 2 2 3 2 5 5 2" xfId="10600"/>
    <cellStyle name="20 % - Markeringsfarve1 2 2 3 2 5 6" xfId="195"/>
    <cellStyle name="20 % - Markeringsfarve1 2 2 3 2 5 6 2" xfId="10601"/>
    <cellStyle name="20 % - Markeringsfarve1 2 2 3 2 5 7" xfId="10596"/>
    <cellStyle name="20 % - Markeringsfarve1 2 2 3 2 6" xfId="196"/>
    <cellStyle name="20 % - Markeringsfarve1 2 2 3 2 6 2" xfId="10602"/>
    <cellStyle name="20 % - Markeringsfarve1 2 2 3 2 7" xfId="197"/>
    <cellStyle name="20 % - Markeringsfarve1 2 2 3 2 7 2" xfId="10603"/>
    <cellStyle name="20 % - Markeringsfarve1 2 2 3 2 8" xfId="198"/>
    <cellStyle name="20 % - Markeringsfarve1 2 2 3 2 8 2" xfId="10604"/>
    <cellStyle name="20 % - Markeringsfarve1 2 2 3 2 9" xfId="199"/>
    <cellStyle name="20 % - Markeringsfarve1 2 2 3 2 9 2" xfId="10605"/>
    <cellStyle name="20 % - Markeringsfarve1 2 2 3 3" xfId="200"/>
    <cellStyle name="20 % - Markeringsfarve1 2 2 3 3 10" xfId="10606"/>
    <cellStyle name="20 % - Markeringsfarve1 2 2 3 3 2" xfId="201"/>
    <cellStyle name="20 % - Markeringsfarve1 2 2 3 3 2 2" xfId="202"/>
    <cellStyle name="20 % - Markeringsfarve1 2 2 3 3 2 2 2" xfId="10608"/>
    <cellStyle name="20 % - Markeringsfarve1 2 2 3 3 2 3" xfId="203"/>
    <cellStyle name="20 % - Markeringsfarve1 2 2 3 3 2 3 2" xfId="10609"/>
    <cellStyle name="20 % - Markeringsfarve1 2 2 3 3 2 4" xfId="204"/>
    <cellStyle name="20 % - Markeringsfarve1 2 2 3 3 2 4 2" xfId="10610"/>
    <cellStyle name="20 % - Markeringsfarve1 2 2 3 3 2 5" xfId="205"/>
    <cellStyle name="20 % - Markeringsfarve1 2 2 3 3 2 5 2" xfId="10611"/>
    <cellStyle name="20 % - Markeringsfarve1 2 2 3 3 2 6" xfId="206"/>
    <cellStyle name="20 % - Markeringsfarve1 2 2 3 3 2 6 2" xfId="10612"/>
    <cellStyle name="20 % - Markeringsfarve1 2 2 3 3 2 7" xfId="10607"/>
    <cellStyle name="20 % - Markeringsfarve1 2 2 3 3 3" xfId="207"/>
    <cellStyle name="20 % - Markeringsfarve1 2 2 3 3 3 2" xfId="208"/>
    <cellStyle name="20 % - Markeringsfarve1 2 2 3 3 3 2 2" xfId="10614"/>
    <cellStyle name="20 % - Markeringsfarve1 2 2 3 3 3 3" xfId="209"/>
    <cellStyle name="20 % - Markeringsfarve1 2 2 3 3 3 3 2" xfId="10615"/>
    <cellStyle name="20 % - Markeringsfarve1 2 2 3 3 3 4" xfId="210"/>
    <cellStyle name="20 % - Markeringsfarve1 2 2 3 3 3 4 2" xfId="10616"/>
    <cellStyle name="20 % - Markeringsfarve1 2 2 3 3 3 5" xfId="211"/>
    <cellStyle name="20 % - Markeringsfarve1 2 2 3 3 3 5 2" xfId="10617"/>
    <cellStyle name="20 % - Markeringsfarve1 2 2 3 3 3 6" xfId="212"/>
    <cellStyle name="20 % - Markeringsfarve1 2 2 3 3 3 6 2" xfId="10618"/>
    <cellStyle name="20 % - Markeringsfarve1 2 2 3 3 3 7" xfId="10613"/>
    <cellStyle name="20 % - Markeringsfarve1 2 2 3 3 4" xfId="213"/>
    <cellStyle name="20 % - Markeringsfarve1 2 2 3 3 4 2" xfId="214"/>
    <cellStyle name="20 % - Markeringsfarve1 2 2 3 3 4 2 2" xfId="10620"/>
    <cellStyle name="20 % - Markeringsfarve1 2 2 3 3 4 3" xfId="215"/>
    <cellStyle name="20 % - Markeringsfarve1 2 2 3 3 4 3 2" xfId="10621"/>
    <cellStyle name="20 % - Markeringsfarve1 2 2 3 3 4 4" xfId="216"/>
    <cellStyle name="20 % - Markeringsfarve1 2 2 3 3 4 4 2" xfId="10622"/>
    <cellStyle name="20 % - Markeringsfarve1 2 2 3 3 4 5" xfId="217"/>
    <cellStyle name="20 % - Markeringsfarve1 2 2 3 3 4 5 2" xfId="10623"/>
    <cellStyle name="20 % - Markeringsfarve1 2 2 3 3 4 6" xfId="218"/>
    <cellStyle name="20 % - Markeringsfarve1 2 2 3 3 4 6 2" xfId="10624"/>
    <cellStyle name="20 % - Markeringsfarve1 2 2 3 3 4 7" xfId="10619"/>
    <cellStyle name="20 % - Markeringsfarve1 2 2 3 3 5" xfId="219"/>
    <cellStyle name="20 % - Markeringsfarve1 2 2 3 3 5 2" xfId="10625"/>
    <cellStyle name="20 % - Markeringsfarve1 2 2 3 3 6" xfId="220"/>
    <cellStyle name="20 % - Markeringsfarve1 2 2 3 3 6 2" xfId="10626"/>
    <cellStyle name="20 % - Markeringsfarve1 2 2 3 3 7" xfId="221"/>
    <cellStyle name="20 % - Markeringsfarve1 2 2 3 3 7 2" xfId="10627"/>
    <cellStyle name="20 % - Markeringsfarve1 2 2 3 3 8" xfId="222"/>
    <cellStyle name="20 % - Markeringsfarve1 2 2 3 3 8 2" xfId="10628"/>
    <cellStyle name="20 % - Markeringsfarve1 2 2 3 3 9" xfId="223"/>
    <cellStyle name="20 % - Markeringsfarve1 2 2 3 3 9 2" xfId="10629"/>
    <cellStyle name="20 % - Markeringsfarve1 2 2 3 4" xfId="224"/>
    <cellStyle name="20 % - Markeringsfarve1 2 2 3 4 2" xfId="225"/>
    <cellStyle name="20 % - Markeringsfarve1 2 2 3 4 2 2" xfId="10631"/>
    <cellStyle name="20 % - Markeringsfarve1 2 2 3 4 3" xfId="226"/>
    <cellStyle name="20 % - Markeringsfarve1 2 2 3 4 3 2" xfId="10632"/>
    <cellStyle name="20 % - Markeringsfarve1 2 2 3 4 4" xfId="227"/>
    <cellStyle name="20 % - Markeringsfarve1 2 2 3 4 4 2" xfId="10633"/>
    <cellStyle name="20 % - Markeringsfarve1 2 2 3 4 5" xfId="228"/>
    <cellStyle name="20 % - Markeringsfarve1 2 2 3 4 5 2" xfId="10634"/>
    <cellStyle name="20 % - Markeringsfarve1 2 2 3 4 6" xfId="229"/>
    <cellStyle name="20 % - Markeringsfarve1 2 2 3 4 6 2" xfId="10635"/>
    <cellStyle name="20 % - Markeringsfarve1 2 2 3 4 7" xfId="10630"/>
    <cellStyle name="20 % - Markeringsfarve1 2 2 3 5" xfId="230"/>
    <cellStyle name="20 % - Markeringsfarve1 2 2 3 5 2" xfId="231"/>
    <cellStyle name="20 % - Markeringsfarve1 2 2 3 5 2 2" xfId="10637"/>
    <cellStyle name="20 % - Markeringsfarve1 2 2 3 5 3" xfId="232"/>
    <cellStyle name="20 % - Markeringsfarve1 2 2 3 5 3 2" xfId="10638"/>
    <cellStyle name="20 % - Markeringsfarve1 2 2 3 5 4" xfId="233"/>
    <cellStyle name="20 % - Markeringsfarve1 2 2 3 5 4 2" xfId="10639"/>
    <cellStyle name="20 % - Markeringsfarve1 2 2 3 5 5" xfId="234"/>
    <cellStyle name="20 % - Markeringsfarve1 2 2 3 5 5 2" xfId="10640"/>
    <cellStyle name="20 % - Markeringsfarve1 2 2 3 5 6" xfId="235"/>
    <cellStyle name="20 % - Markeringsfarve1 2 2 3 5 6 2" xfId="10641"/>
    <cellStyle name="20 % - Markeringsfarve1 2 2 3 5 7" xfId="10636"/>
    <cellStyle name="20 % - Markeringsfarve1 2 2 3 6" xfId="236"/>
    <cellStyle name="20 % - Markeringsfarve1 2 2 3 6 2" xfId="237"/>
    <cellStyle name="20 % - Markeringsfarve1 2 2 3 6 2 2" xfId="10643"/>
    <cellStyle name="20 % - Markeringsfarve1 2 2 3 6 3" xfId="238"/>
    <cellStyle name="20 % - Markeringsfarve1 2 2 3 6 3 2" xfId="10644"/>
    <cellStyle name="20 % - Markeringsfarve1 2 2 3 6 4" xfId="239"/>
    <cellStyle name="20 % - Markeringsfarve1 2 2 3 6 4 2" xfId="10645"/>
    <cellStyle name="20 % - Markeringsfarve1 2 2 3 6 5" xfId="240"/>
    <cellStyle name="20 % - Markeringsfarve1 2 2 3 6 5 2" xfId="10646"/>
    <cellStyle name="20 % - Markeringsfarve1 2 2 3 6 6" xfId="241"/>
    <cellStyle name="20 % - Markeringsfarve1 2 2 3 6 6 2" xfId="10647"/>
    <cellStyle name="20 % - Markeringsfarve1 2 2 3 6 7" xfId="10642"/>
    <cellStyle name="20 % - Markeringsfarve1 2 2 3 7" xfId="242"/>
    <cellStyle name="20 % - Markeringsfarve1 2 2 3 7 2" xfId="10648"/>
    <cellStyle name="20 % - Markeringsfarve1 2 2 3 8" xfId="243"/>
    <cellStyle name="20 % - Markeringsfarve1 2 2 3 8 2" xfId="10649"/>
    <cellStyle name="20 % - Markeringsfarve1 2 2 3 9" xfId="244"/>
    <cellStyle name="20 % - Markeringsfarve1 2 2 3 9 2" xfId="10650"/>
    <cellStyle name="20 % - Markeringsfarve1 2 2 4" xfId="245"/>
    <cellStyle name="20 % - Markeringsfarve1 2 2 4 10" xfId="246"/>
    <cellStyle name="20 % - Markeringsfarve1 2 2 4 10 2" xfId="10652"/>
    <cellStyle name="20 % - Markeringsfarve1 2 2 4 11" xfId="10651"/>
    <cellStyle name="20 % - Markeringsfarve1 2 2 4 2" xfId="247"/>
    <cellStyle name="20 % - Markeringsfarve1 2 2 4 2 10" xfId="10653"/>
    <cellStyle name="20 % - Markeringsfarve1 2 2 4 2 2" xfId="248"/>
    <cellStyle name="20 % - Markeringsfarve1 2 2 4 2 2 2" xfId="249"/>
    <cellStyle name="20 % - Markeringsfarve1 2 2 4 2 2 2 2" xfId="10655"/>
    <cellStyle name="20 % - Markeringsfarve1 2 2 4 2 2 3" xfId="250"/>
    <cellStyle name="20 % - Markeringsfarve1 2 2 4 2 2 3 2" xfId="10656"/>
    <cellStyle name="20 % - Markeringsfarve1 2 2 4 2 2 4" xfId="251"/>
    <cellStyle name="20 % - Markeringsfarve1 2 2 4 2 2 4 2" xfId="10657"/>
    <cellStyle name="20 % - Markeringsfarve1 2 2 4 2 2 5" xfId="252"/>
    <cellStyle name="20 % - Markeringsfarve1 2 2 4 2 2 5 2" xfId="10658"/>
    <cellStyle name="20 % - Markeringsfarve1 2 2 4 2 2 6" xfId="253"/>
    <cellStyle name="20 % - Markeringsfarve1 2 2 4 2 2 6 2" xfId="10659"/>
    <cellStyle name="20 % - Markeringsfarve1 2 2 4 2 2 7" xfId="10654"/>
    <cellStyle name="20 % - Markeringsfarve1 2 2 4 2 3" xfId="254"/>
    <cellStyle name="20 % - Markeringsfarve1 2 2 4 2 3 2" xfId="255"/>
    <cellStyle name="20 % - Markeringsfarve1 2 2 4 2 3 2 2" xfId="10661"/>
    <cellStyle name="20 % - Markeringsfarve1 2 2 4 2 3 3" xfId="256"/>
    <cellStyle name="20 % - Markeringsfarve1 2 2 4 2 3 3 2" xfId="10662"/>
    <cellStyle name="20 % - Markeringsfarve1 2 2 4 2 3 4" xfId="257"/>
    <cellStyle name="20 % - Markeringsfarve1 2 2 4 2 3 4 2" xfId="10663"/>
    <cellStyle name="20 % - Markeringsfarve1 2 2 4 2 3 5" xfId="258"/>
    <cellStyle name="20 % - Markeringsfarve1 2 2 4 2 3 5 2" xfId="10664"/>
    <cellStyle name="20 % - Markeringsfarve1 2 2 4 2 3 6" xfId="259"/>
    <cellStyle name="20 % - Markeringsfarve1 2 2 4 2 3 6 2" xfId="10665"/>
    <cellStyle name="20 % - Markeringsfarve1 2 2 4 2 3 7" xfId="10660"/>
    <cellStyle name="20 % - Markeringsfarve1 2 2 4 2 4" xfId="260"/>
    <cellStyle name="20 % - Markeringsfarve1 2 2 4 2 4 2" xfId="261"/>
    <cellStyle name="20 % - Markeringsfarve1 2 2 4 2 4 2 2" xfId="10667"/>
    <cellStyle name="20 % - Markeringsfarve1 2 2 4 2 4 3" xfId="262"/>
    <cellStyle name="20 % - Markeringsfarve1 2 2 4 2 4 3 2" xfId="10668"/>
    <cellStyle name="20 % - Markeringsfarve1 2 2 4 2 4 4" xfId="263"/>
    <cellStyle name="20 % - Markeringsfarve1 2 2 4 2 4 4 2" xfId="10669"/>
    <cellStyle name="20 % - Markeringsfarve1 2 2 4 2 4 5" xfId="264"/>
    <cellStyle name="20 % - Markeringsfarve1 2 2 4 2 4 5 2" xfId="10670"/>
    <cellStyle name="20 % - Markeringsfarve1 2 2 4 2 4 6" xfId="265"/>
    <cellStyle name="20 % - Markeringsfarve1 2 2 4 2 4 6 2" xfId="10671"/>
    <cellStyle name="20 % - Markeringsfarve1 2 2 4 2 4 7" xfId="10666"/>
    <cellStyle name="20 % - Markeringsfarve1 2 2 4 2 5" xfId="266"/>
    <cellStyle name="20 % - Markeringsfarve1 2 2 4 2 5 2" xfId="10672"/>
    <cellStyle name="20 % - Markeringsfarve1 2 2 4 2 6" xfId="267"/>
    <cellStyle name="20 % - Markeringsfarve1 2 2 4 2 6 2" xfId="10673"/>
    <cellStyle name="20 % - Markeringsfarve1 2 2 4 2 7" xfId="268"/>
    <cellStyle name="20 % - Markeringsfarve1 2 2 4 2 7 2" xfId="10674"/>
    <cellStyle name="20 % - Markeringsfarve1 2 2 4 2 8" xfId="269"/>
    <cellStyle name="20 % - Markeringsfarve1 2 2 4 2 8 2" xfId="10675"/>
    <cellStyle name="20 % - Markeringsfarve1 2 2 4 2 9" xfId="270"/>
    <cellStyle name="20 % - Markeringsfarve1 2 2 4 2 9 2" xfId="10676"/>
    <cellStyle name="20 % - Markeringsfarve1 2 2 4 3" xfId="271"/>
    <cellStyle name="20 % - Markeringsfarve1 2 2 4 3 2" xfId="272"/>
    <cellStyle name="20 % - Markeringsfarve1 2 2 4 3 2 2" xfId="10678"/>
    <cellStyle name="20 % - Markeringsfarve1 2 2 4 3 3" xfId="273"/>
    <cellStyle name="20 % - Markeringsfarve1 2 2 4 3 3 2" xfId="10679"/>
    <cellStyle name="20 % - Markeringsfarve1 2 2 4 3 4" xfId="274"/>
    <cellStyle name="20 % - Markeringsfarve1 2 2 4 3 4 2" xfId="10680"/>
    <cellStyle name="20 % - Markeringsfarve1 2 2 4 3 5" xfId="275"/>
    <cellStyle name="20 % - Markeringsfarve1 2 2 4 3 5 2" xfId="10681"/>
    <cellStyle name="20 % - Markeringsfarve1 2 2 4 3 6" xfId="276"/>
    <cellStyle name="20 % - Markeringsfarve1 2 2 4 3 6 2" xfId="10682"/>
    <cellStyle name="20 % - Markeringsfarve1 2 2 4 3 7" xfId="10677"/>
    <cellStyle name="20 % - Markeringsfarve1 2 2 4 4" xfId="277"/>
    <cellStyle name="20 % - Markeringsfarve1 2 2 4 4 2" xfId="278"/>
    <cellStyle name="20 % - Markeringsfarve1 2 2 4 4 2 2" xfId="10684"/>
    <cellStyle name="20 % - Markeringsfarve1 2 2 4 4 3" xfId="279"/>
    <cellStyle name="20 % - Markeringsfarve1 2 2 4 4 3 2" xfId="10685"/>
    <cellStyle name="20 % - Markeringsfarve1 2 2 4 4 4" xfId="280"/>
    <cellStyle name="20 % - Markeringsfarve1 2 2 4 4 4 2" xfId="10686"/>
    <cellStyle name="20 % - Markeringsfarve1 2 2 4 4 5" xfId="281"/>
    <cellStyle name="20 % - Markeringsfarve1 2 2 4 4 5 2" xfId="10687"/>
    <cellStyle name="20 % - Markeringsfarve1 2 2 4 4 6" xfId="282"/>
    <cellStyle name="20 % - Markeringsfarve1 2 2 4 4 6 2" xfId="10688"/>
    <cellStyle name="20 % - Markeringsfarve1 2 2 4 4 7" xfId="10683"/>
    <cellStyle name="20 % - Markeringsfarve1 2 2 4 5" xfId="283"/>
    <cellStyle name="20 % - Markeringsfarve1 2 2 4 5 2" xfId="284"/>
    <cellStyle name="20 % - Markeringsfarve1 2 2 4 5 2 2" xfId="10690"/>
    <cellStyle name="20 % - Markeringsfarve1 2 2 4 5 3" xfId="285"/>
    <cellStyle name="20 % - Markeringsfarve1 2 2 4 5 3 2" xfId="10691"/>
    <cellStyle name="20 % - Markeringsfarve1 2 2 4 5 4" xfId="286"/>
    <cellStyle name="20 % - Markeringsfarve1 2 2 4 5 4 2" xfId="10692"/>
    <cellStyle name="20 % - Markeringsfarve1 2 2 4 5 5" xfId="287"/>
    <cellStyle name="20 % - Markeringsfarve1 2 2 4 5 5 2" xfId="10693"/>
    <cellStyle name="20 % - Markeringsfarve1 2 2 4 5 6" xfId="288"/>
    <cellStyle name="20 % - Markeringsfarve1 2 2 4 5 6 2" xfId="10694"/>
    <cellStyle name="20 % - Markeringsfarve1 2 2 4 5 7" xfId="10689"/>
    <cellStyle name="20 % - Markeringsfarve1 2 2 4 6" xfId="289"/>
    <cellStyle name="20 % - Markeringsfarve1 2 2 4 6 2" xfId="10695"/>
    <cellStyle name="20 % - Markeringsfarve1 2 2 4 7" xfId="290"/>
    <cellStyle name="20 % - Markeringsfarve1 2 2 4 7 2" xfId="10696"/>
    <cellStyle name="20 % - Markeringsfarve1 2 2 4 8" xfId="291"/>
    <cellStyle name="20 % - Markeringsfarve1 2 2 4 8 2" xfId="10697"/>
    <cellStyle name="20 % - Markeringsfarve1 2 2 4 9" xfId="292"/>
    <cellStyle name="20 % - Markeringsfarve1 2 2 4 9 2" xfId="10698"/>
    <cellStyle name="20 % - Markeringsfarve1 2 2 5" xfId="293"/>
    <cellStyle name="20 % - Markeringsfarve1 2 2 5 10" xfId="10699"/>
    <cellStyle name="20 % - Markeringsfarve1 2 2 5 2" xfId="294"/>
    <cellStyle name="20 % - Markeringsfarve1 2 2 5 2 2" xfId="295"/>
    <cellStyle name="20 % - Markeringsfarve1 2 2 5 2 2 2" xfId="10701"/>
    <cellStyle name="20 % - Markeringsfarve1 2 2 5 2 3" xfId="296"/>
    <cellStyle name="20 % - Markeringsfarve1 2 2 5 2 3 2" xfId="10702"/>
    <cellStyle name="20 % - Markeringsfarve1 2 2 5 2 4" xfId="297"/>
    <cellStyle name="20 % - Markeringsfarve1 2 2 5 2 4 2" xfId="10703"/>
    <cellStyle name="20 % - Markeringsfarve1 2 2 5 2 5" xfId="298"/>
    <cellStyle name="20 % - Markeringsfarve1 2 2 5 2 5 2" xfId="10704"/>
    <cellStyle name="20 % - Markeringsfarve1 2 2 5 2 6" xfId="299"/>
    <cellStyle name="20 % - Markeringsfarve1 2 2 5 2 6 2" xfId="10705"/>
    <cellStyle name="20 % - Markeringsfarve1 2 2 5 2 7" xfId="10700"/>
    <cellStyle name="20 % - Markeringsfarve1 2 2 5 3" xfId="300"/>
    <cellStyle name="20 % - Markeringsfarve1 2 2 5 3 2" xfId="301"/>
    <cellStyle name="20 % - Markeringsfarve1 2 2 5 3 2 2" xfId="10707"/>
    <cellStyle name="20 % - Markeringsfarve1 2 2 5 3 3" xfId="302"/>
    <cellStyle name="20 % - Markeringsfarve1 2 2 5 3 3 2" xfId="10708"/>
    <cellStyle name="20 % - Markeringsfarve1 2 2 5 3 4" xfId="303"/>
    <cellStyle name="20 % - Markeringsfarve1 2 2 5 3 4 2" xfId="10709"/>
    <cellStyle name="20 % - Markeringsfarve1 2 2 5 3 5" xfId="304"/>
    <cellStyle name="20 % - Markeringsfarve1 2 2 5 3 5 2" xfId="10710"/>
    <cellStyle name="20 % - Markeringsfarve1 2 2 5 3 6" xfId="305"/>
    <cellStyle name="20 % - Markeringsfarve1 2 2 5 3 6 2" xfId="10711"/>
    <cellStyle name="20 % - Markeringsfarve1 2 2 5 3 7" xfId="10706"/>
    <cellStyle name="20 % - Markeringsfarve1 2 2 5 4" xfId="306"/>
    <cellStyle name="20 % - Markeringsfarve1 2 2 5 4 2" xfId="307"/>
    <cellStyle name="20 % - Markeringsfarve1 2 2 5 4 2 2" xfId="10713"/>
    <cellStyle name="20 % - Markeringsfarve1 2 2 5 4 3" xfId="308"/>
    <cellStyle name="20 % - Markeringsfarve1 2 2 5 4 3 2" xfId="10714"/>
    <cellStyle name="20 % - Markeringsfarve1 2 2 5 4 4" xfId="309"/>
    <cellStyle name="20 % - Markeringsfarve1 2 2 5 4 4 2" xfId="10715"/>
    <cellStyle name="20 % - Markeringsfarve1 2 2 5 4 5" xfId="310"/>
    <cellStyle name="20 % - Markeringsfarve1 2 2 5 4 5 2" xfId="10716"/>
    <cellStyle name="20 % - Markeringsfarve1 2 2 5 4 6" xfId="311"/>
    <cellStyle name="20 % - Markeringsfarve1 2 2 5 4 6 2" xfId="10717"/>
    <cellStyle name="20 % - Markeringsfarve1 2 2 5 4 7" xfId="10712"/>
    <cellStyle name="20 % - Markeringsfarve1 2 2 5 5" xfId="312"/>
    <cellStyle name="20 % - Markeringsfarve1 2 2 5 5 2" xfId="10718"/>
    <cellStyle name="20 % - Markeringsfarve1 2 2 5 6" xfId="313"/>
    <cellStyle name="20 % - Markeringsfarve1 2 2 5 6 2" xfId="10719"/>
    <cellStyle name="20 % - Markeringsfarve1 2 2 5 7" xfId="314"/>
    <cellStyle name="20 % - Markeringsfarve1 2 2 5 7 2" xfId="10720"/>
    <cellStyle name="20 % - Markeringsfarve1 2 2 5 8" xfId="315"/>
    <cellStyle name="20 % - Markeringsfarve1 2 2 5 8 2" xfId="10721"/>
    <cellStyle name="20 % - Markeringsfarve1 2 2 5 9" xfId="316"/>
    <cellStyle name="20 % - Markeringsfarve1 2 2 5 9 2" xfId="10722"/>
    <cellStyle name="20 % - Markeringsfarve1 2 2 6" xfId="317"/>
    <cellStyle name="20 % - Markeringsfarve1 2 2 6 2" xfId="318"/>
    <cellStyle name="20 % - Markeringsfarve1 2 2 6 2 2" xfId="10724"/>
    <cellStyle name="20 % - Markeringsfarve1 2 2 6 3" xfId="319"/>
    <cellStyle name="20 % - Markeringsfarve1 2 2 6 3 2" xfId="10725"/>
    <cellStyle name="20 % - Markeringsfarve1 2 2 6 4" xfId="320"/>
    <cellStyle name="20 % - Markeringsfarve1 2 2 6 4 2" xfId="10726"/>
    <cellStyle name="20 % - Markeringsfarve1 2 2 6 5" xfId="321"/>
    <cellStyle name="20 % - Markeringsfarve1 2 2 6 5 2" xfId="10727"/>
    <cellStyle name="20 % - Markeringsfarve1 2 2 6 6" xfId="322"/>
    <cellStyle name="20 % - Markeringsfarve1 2 2 6 6 2" xfId="10728"/>
    <cellStyle name="20 % - Markeringsfarve1 2 2 6 7" xfId="10723"/>
    <cellStyle name="20 % - Markeringsfarve1 2 2 7" xfId="323"/>
    <cellStyle name="20 % - Markeringsfarve1 2 2 7 2" xfId="324"/>
    <cellStyle name="20 % - Markeringsfarve1 2 2 7 2 2" xfId="10730"/>
    <cellStyle name="20 % - Markeringsfarve1 2 2 7 3" xfId="325"/>
    <cellStyle name="20 % - Markeringsfarve1 2 2 7 3 2" xfId="10731"/>
    <cellStyle name="20 % - Markeringsfarve1 2 2 7 4" xfId="326"/>
    <cellStyle name="20 % - Markeringsfarve1 2 2 7 4 2" xfId="10732"/>
    <cellStyle name="20 % - Markeringsfarve1 2 2 7 5" xfId="327"/>
    <cellStyle name="20 % - Markeringsfarve1 2 2 7 5 2" xfId="10733"/>
    <cellStyle name="20 % - Markeringsfarve1 2 2 7 6" xfId="328"/>
    <cellStyle name="20 % - Markeringsfarve1 2 2 7 6 2" xfId="10734"/>
    <cellStyle name="20 % - Markeringsfarve1 2 2 7 7" xfId="10729"/>
    <cellStyle name="20 % - Markeringsfarve1 2 2 8" xfId="329"/>
    <cellStyle name="20 % - Markeringsfarve1 2 2 8 2" xfId="330"/>
    <cellStyle name="20 % - Markeringsfarve1 2 2 8 2 2" xfId="10736"/>
    <cellStyle name="20 % - Markeringsfarve1 2 2 8 3" xfId="331"/>
    <cellStyle name="20 % - Markeringsfarve1 2 2 8 3 2" xfId="10737"/>
    <cellStyle name="20 % - Markeringsfarve1 2 2 8 4" xfId="332"/>
    <cellStyle name="20 % - Markeringsfarve1 2 2 8 4 2" xfId="10738"/>
    <cellStyle name="20 % - Markeringsfarve1 2 2 8 5" xfId="333"/>
    <cellStyle name="20 % - Markeringsfarve1 2 2 8 5 2" xfId="10739"/>
    <cellStyle name="20 % - Markeringsfarve1 2 2 8 6" xfId="334"/>
    <cellStyle name="20 % - Markeringsfarve1 2 2 8 6 2" xfId="10740"/>
    <cellStyle name="20 % - Markeringsfarve1 2 2 8 7" xfId="10735"/>
    <cellStyle name="20 % - Markeringsfarve1 2 2 9" xfId="335"/>
    <cellStyle name="20 % - Markeringsfarve1 2 2 9 2" xfId="10741"/>
    <cellStyle name="20 % - Markeringsfarve1 2 2_Budget" xfId="336"/>
    <cellStyle name="20 % - Markeringsfarve1 2 3" xfId="337"/>
    <cellStyle name="20 % - Markeringsfarve1 2 3 10" xfId="338"/>
    <cellStyle name="20 % - Markeringsfarve1 2 3 10 2" xfId="10743"/>
    <cellStyle name="20 % - Markeringsfarve1 2 3 11" xfId="339"/>
    <cellStyle name="20 % - Markeringsfarve1 2 3 11 2" xfId="10744"/>
    <cellStyle name="20 % - Markeringsfarve1 2 3 12" xfId="340"/>
    <cellStyle name="20 % - Markeringsfarve1 2 3 12 2" xfId="10745"/>
    <cellStyle name="20 % - Markeringsfarve1 2 3 13" xfId="341"/>
    <cellStyle name="20 % - Markeringsfarve1 2 3 14" xfId="10742"/>
    <cellStyle name="20 % - Markeringsfarve1 2 3 2" xfId="342"/>
    <cellStyle name="20 % - Markeringsfarve1 2 3 2 10" xfId="343"/>
    <cellStyle name="20 % - Markeringsfarve1 2 3 2 10 2" xfId="10747"/>
    <cellStyle name="20 % - Markeringsfarve1 2 3 2 11" xfId="344"/>
    <cellStyle name="20 % - Markeringsfarve1 2 3 2 11 2" xfId="10748"/>
    <cellStyle name="20 % - Markeringsfarve1 2 3 2 12" xfId="10746"/>
    <cellStyle name="20 % - Markeringsfarve1 2 3 2 2" xfId="345"/>
    <cellStyle name="20 % - Markeringsfarve1 2 3 2 2 10" xfId="346"/>
    <cellStyle name="20 % - Markeringsfarve1 2 3 2 2 10 2" xfId="10750"/>
    <cellStyle name="20 % - Markeringsfarve1 2 3 2 2 11" xfId="10749"/>
    <cellStyle name="20 % - Markeringsfarve1 2 3 2 2 2" xfId="347"/>
    <cellStyle name="20 % - Markeringsfarve1 2 3 2 2 2 2" xfId="348"/>
    <cellStyle name="20 % - Markeringsfarve1 2 3 2 2 2 2 2" xfId="10752"/>
    <cellStyle name="20 % - Markeringsfarve1 2 3 2 2 2 3" xfId="349"/>
    <cellStyle name="20 % - Markeringsfarve1 2 3 2 2 2 3 2" xfId="10753"/>
    <cellStyle name="20 % - Markeringsfarve1 2 3 2 2 2 4" xfId="350"/>
    <cellStyle name="20 % - Markeringsfarve1 2 3 2 2 2 4 2" xfId="10754"/>
    <cellStyle name="20 % - Markeringsfarve1 2 3 2 2 2 5" xfId="351"/>
    <cellStyle name="20 % - Markeringsfarve1 2 3 2 2 2 5 2" xfId="10755"/>
    <cellStyle name="20 % - Markeringsfarve1 2 3 2 2 2 6" xfId="352"/>
    <cellStyle name="20 % - Markeringsfarve1 2 3 2 2 2 6 2" xfId="10756"/>
    <cellStyle name="20 % - Markeringsfarve1 2 3 2 2 2 7" xfId="10751"/>
    <cellStyle name="20 % - Markeringsfarve1 2 3 2 2 3" xfId="353"/>
    <cellStyle name="20 % - Markeringsfarve1 2 3 2 2 3 2" xfId="354"/>
    <cellStyle name="20 % - Markeringsfarve1 2 3 2 2 3 2 2" xfId="10758"/>
    <cellStyle name="20 % - Markeringsfarve1 2 3 2 2 3 3" xfId="355"/>
    <cellStyle name="20 % - Markeringsfarve1 2 3 2 2 3 3 2" xfId="10759"/>
    <cellStyle name="20 % - Markeringsfarve1 2 3 2 2 3 4" xfId="356"/>
    <cellStyle name="20 % - Markeringsfarve1 2 3 2 2 3 4 2" xfId="10760"/>
    <cellStyle name="20 % - Markeringsfarve1 2 3 2 2 3 5" xfId="357"/>
    <cellStyle name="20 % - Markeringsfarve1 2 3 2 2 3 5 2" xfId="10761"/>
    <cellStyle name="20 % - Markeringsfarve1 2 3 2 2 3 6" xfId="358"/>
    <cellStyle name="20 % - Markeringsfarve1 2 3 2 2 3 6 2" xfId="10762"/>
    <cellStyle name="20 % - Markeringsfarve1 2 3 2 2 3 7" xfId="10757"/>
    <cellStyle name="20 % - Markeringsfarve1 2 3 2 2 4" xfId="359"/>
    <cellStyle name="20 % - Markeringsfarve1 2 3 2 2 4 2" xfId="360"/>
    <cellStyle name="20 % - Markeringsfarve1 2 3 2 2 4 2 2" xfId="10764"/>
    <cellStyle name="20 % - Markeringsfarve1 2 3 2 2 4 3" xfId="361"/>
    <cellStyle name="20 % - Markeringsfarve1 2 3 2 2 4 3 2" xfId="10765"/>
    <cellStyle name="20 % - Markeringsfarve1 2 3 2 2 4 4" xfId="362"/>
    <cellStyle name="20 % - Markeringsfarve1 2 3 2 2 4 4 2" xfId="10766"/>
    <cellStyle name="20 % - Markeringsfarve1 2 3 2 2 4 5" xfId="363"/>
    <cellStyle name="20 % - Markeringsfarve1 2 3 2 2 4 5 2" xfId="10767"/>
    <cellStyle name="20 % - Markeringsfarve1 2 3 2 2 4 6" xfId="364"/>
    <cellStyle name="20 % - Markeringsfarve1 2 3 2 2 4 6 2" xfId="10768"/>
    <cellStyle name="20 % - Markeringsfarve1 2 3 2 2 4 7" xfId="10763"/>
    <cellStyle name="20 % - Markeringsfarve1 2 3 2 2 5" xfId="365"/>
    <cellStyle name="20 % - Markeringsfarve1 2 3 2 2 5 2" xfId="366"/>
    <cellStyle name="20 % - Markeringsfarve1 2 3 2 2 5 2 2" xfId="10770"/>
    <cellStyle name="20 % - Markeringsfarve1 2 3 2 2 5 3" xfId="367"/>
    <cellStyle name="20 % - Markeringsfarve1 2 3 2 2 5 3 2" xfId="10771"/>
    <cellStyle name="20 % - Markeringsfarve1 2 3 2 2 5 4" xfId="368"/>
    <cellStyle name="20 % - Markeringsfarve1 2 3 2 2 5 4 2" xfId="10772"/>
    <cellStyle name="20 % - Markeringsfarve1 2 3 2 2 5 5" xfId="369"/>
    <cellStyle name="20 % - Markeringsfarve1 2 3 2 2 5 5 2" xfId="10773"/>
    <cellStyle name="20 % - Markeringsfarve1 2 3 2 2 5 6" xfId="370"/>
    <cellStyle name="20 % - Markeringsfarve1 2 3 2 2 5 6 2" xfId="10774"/>
    <cellStyle name="20 % - Markeringsfarve1 2 3 2 2 5 7" xfId="10769"/>
    <cellStyle name="20 % - Markeringsfarve1 2 3 2 2 6" xfId="371"/>
    <cellStyle name="20 % - Markeringsfarve1 2 3 2 2 6 2" xfId="10775"/>
    <cellStyle name="20 % - Markeringsfarve1 2 3 2 2 7" xfId="372"/>
    <cellStyle name="20 % - Markeringsfarve1 2 3 2 2 7 2" xfId="10776"/>
    <cellStyle name="20 % - Markeringsfarve1 2 3 2 2 8" xfId="373"/>
    <cellStyle name="20 % - Markeringsfarve1 2 3 2 2 8 2" xfId="10777"/>
    <cellStyle name="20 % - Markeringsfarve1 2 3 2 2 9" xfId="374"/>
    <cellStyle name="20 % - Markeringsfarve1 2 3 2 2 9 2" xfId="10778"/>
    <cellStyle name="20 % - Markeringsfarve1 2 3 2 3" xfId="375"/>
    <cellStyle name="20 % - Markeringsfarve1 2 3 2 3 2" xfId="376"/>
    <cellStyle name="20 % - Markeringsfarve1 2 3 2 3 2 2" xfId="10780"/>
    <cellStyle name="20 % - Markeringsfarve1 2 3 2 3 3" xfId="377"/>
    <cellStyle name="20 % - Markeringsfarve1 2 3 2 3 3 2" xfId="10781"/>
    <cellStyle name="20 % - Markeringsfarve1 2 3 2 3 4" xfId="378"/>
    <cellStyle name="20 % - Markeringsfarve1 2 3 2 3 4 2" xfId="10782"/>
    <cellStyle name="20 % - Markeringsfarve1 2 3 2 3 5" xfId="379"/>
    <cellStyle name="20 % - Markeringsfarve1 2 3 2 3 5 2" xfId="10783"/>
    <cellStyle name="20 % - Markeringsfarve1 2 3 2 3 6" xfId="380"/>
    <cellStyle name="20 % - Markeringsfarve1 2 3 2 3 6 2" xfId="10784"/>
    <cellStyle name="20 % - Markeringsfarve1 2 3 2 3 7" xfId="10779"/>
    <cellStyle name="20 % - Markeringsfarve1 2 3 2 4" xfId="381"/>
    <cellStyle name="20 % - Markeringsfarve1 2 3 2 4 2" xfId="382"/>
    <cellStyle name="20 % - Markeringsfarve1 2 3 2 4 2 2" xfId="10786"/>
    <cellStyle name="20 % - Markeringsfarve1 2 3 2 4 3" xfId="383"/>
    <cellStyle name="20 % - Markeringsfarve1 2 3 2 4 3 2" xfId="10787"/>
    <cellStyle name="20 % - Markeringsfarve1 2 3 2 4 4" xfId="384"/>
    <cellStyle name="20 % - Markeringsfarve1 2 3 2 4 4 2" xfId="10788"/>
    <cellStyle name="20 % - Markeringsfarve1 2 3 2 4 5" xfId="385"/>
    <cellStyle name="20 % - Markeringsfarve1 2 3 2 4 5 2" xfId="10789"/>
    <cellStyle name="20 % - Markeringsfarve1 2 3 2 4 6" xfId="386"/>
    <cellStyle name="20 % - Markeringsfarve1 2 3 2 4 6 2" xfId="10790"/>
    <cellStyle name="20 % - Markeringsfarve1 2 3 2 4 7" xfId="10785"/>
    <cellStyle name="20 % - Markeringsfarve1 2 3 2 5" xfId="387"/>
    <cellStyle name="20 % - Markeringsfarve1 2 3 2 5 2" xfId="388"/>
    <cellStyle name="20 % - Markeringsfarve1 2 3 2 5 2 2" xfId="10792"/>
    <cellStyle name="20 % - Markeringsfarve1 2 3 2 5 3" xfId="389"/>
    <cellStyle name="20 % - Markeringsfarve1 2 3 2 5 3 2" xfId="10793"/>
    <cellStyle name="20 % - Markeringsfarve1 2 3 2 5 4" xfId="390"/>
    <cellStyle name="20 % - Markeringsfarve1 2 3 2 5 4 2" xfId="10794"/>
    <cellStyle name="20 % - Markeringsfarve1 2 3 2 5 5" xfId="391"/>
    <cellStyle name="20 % - Markeringsfarve1 2 3 2 5 5 2" xfId="10795"/>
    <cellStyle name="20 % - Markeringsfarve1 2 3 2 5 6" xfId="392"/>
    <cellStyle name="20 % - Markeringsfarve1 2 3 2 5 6 2" xfId="10796"/>
    <cellStyle name="20 % - Markeringsfarve1 2 3 2 5 7" xfId="10791"/>
    <cellStyle name="20 % - Markeringsfarve1 2 3 2 6" xfId="393"/>
    <cellStyle name="20 % - Markeringsfarve1 2 3 2 6 2" xfId="394"/>
    <cellStyle name="20 % - Markeringsfarve1 2 3 2 6 2 2" xfId="10798"/>
    <cellStyle name="20 % - Markeringsfarve1 2 3 2 6 3" xfId="395"/>
    <cellStyle name="20 % - Markeringsfarve1 2 3 2 6 3 2" xfId="10799"/>
    <cellStyle name="20 % - Markeringsfarve1 2 3 2 6 4" xfId="396"/>
    <cellStyle name="20 % - Markeringsfarve1 2 3 2 6 4 2" xfId="10800"/>
    <cellStyle name="20 % - Markeringsfarve1 2 3 2 6 5" xfId="397"/>
    <cellStyle name="20 % - Markeringsfarve1 2 3 2 6 5 2" xfId="10801"/>
    <cellStyle name="20 % - Markeringsfarve1 2 3 2 6 6" xfId="398"/>
    <cellStyle name="20 % - Markeringsfarve1 2 3 2 6 6 2" xfId="10802"/>
    <cellStyle name="20 % - Markeringsfarve1 2 3 2 6 7" xfId="10797"/>
    <cellStyle name="20 % - Markeringsfarve1 2 3 2 7" xfId="399"/>
    <cellStyle name="20 % - Markeringsfarve1 2 3 2 7 2" xfId="10803"/>
    <cellStyle name="20 % - Markeringsfarve1 2 3 2 8" xfId="400"/>
    <cellStyle name="20 % - Markeringsfarve1 2 3 2 8 2" xfId="10804"/>
    <cellStyle name="20 % - Markeringsfarve1 2 3 2 9" xfId="401"/>
    <cellStyle name="20 % - Markeringsfarve1 2 3 2 9 2" xfId="10805"/>
    <cellStyle name="20 % - Markeringsfarve1 2 3 3" xfId="402"/>
    <cellStyle name="20 % - Markeringsfarve1 2 3 3 10" xfId="403"/>
    <cellStyle name="20 % - Markeringsfarve1 2 3 3 10 2" xfId="10807"/>
    <cellStyle name="20 % - Markeringsfarve1 2 3 3 11" xfId="10806"/>
    <cellStyle name="20 % - Markeringsfarve1 2 3 3 2" xfId="404"/>
    <cellStyle name="20 % - Markeringsfarve1 2 3 3 2 2" xfId="405"/>
    <cellStyle name="20 % - Markeringsfarve1 2 3 3 2 2 2" xfId="10809"/>
    <cellStyle name="20 % - Markeringsfarve1 2 3 3 2 3" xfId="406"/>
    <cellStyle name="20 % - Markeringsfarve1 2 3 3 2 3 2" xfId="10810"/>
    <cellStyle name="20 % - Markeringsfarve1 2 3 3 2 4" xfId="407"/>
    <cellStyle name="20 % - Markeringsfarve1 2 3 3 2 4 2" xfId="10811"/>
    <cellStyle name="20 % - Markeringsfarve1 2 3 3 2 5" xfId="408"/>
    <cellStyle name="20 % - Markeringsfarve1 2 3 3 2 5 2" xfId="10812"/>
    <cellStyle name="20 % - Markeringsfarve1 2 3 3 2 6" xfId="409"/>
    <cellStyle name="20 % - Markeringsfarve1 2 3 3 2 6 2" xfId="10813"/>
    <cellStyle name="20 % - Markeringsfarve1 2 3 3 2 7" xfId="10808"/>
    <cellStyle name="20 % - Markeringsfarve1 2 3 3 3" xfId="410"/>
    <cellStyle name="20 % - Markeringsfarve1 2 3 3 3 2" xfId="411"/>
    <cellStyle name="20 % - Markeringsfarve1 2 3 3 3 2 2" xfId="10815"/>
    <cellStyle name="20 % - Markeringsfarve1 2 3 3 3 3" xfId="412"/>
    <cellStyle name="20 % - Markeringsfarve1 2 3 3 3 3 2" xfId="10816"/>
    <cellStyle name="20 % - Markeringsfarve1 2 3 3 3 4" xfId="413"/>
    <cellStyle name="20 % - Markeringsfarve1 2 3 3 3 4 2" xfId="10817"/>
    <cellStyle name="20 % - Markeringsfarve1 2 3 3 3 5" xfId="414"/>
    <cellStyle name="20 % - Markeringsfarve1 2 3 3 3 5 2" xfId="10818"/>
    <cellStyle name="20 % - Markeringsfarve1 2 3 3 3 6" xfId="415"/>
    <cellStyle name="20 % - Markeringsfarve1 2 3 3 3 6 2" xfId="10819"/>
    <cellStyle name="20 % - Markeringsfarve1 2 3 3 3 7" xfId="10814"/>
    <cellStyle name="20 % - Markeringsfarve1 2 3 3 4" xfId="416"/>
    <cellStyle name="20 % - Markeringsfarve1 2 3 3 4 2" xfId="417"/>
    <cellStyle name="20 % - Markeringsfarve1 2 3 3 4 2 2" xfId="10821"/>
    <cellStyle name="20 % - Markeringsfarve1 2 3 3 4 3" xfId="418"/>
    <cellStyle name="20 % - Markeringsfarve1 2 3 3 4 3 2" xfId="10822"/>
    <cellStyle name="20 % - Markeringsfarve1 2 3 3 4 4" xfId="419"/>
    <cellStyle name="20 % - Markeringsfarve1 2 3 3 4 4 2" xfId="10823"/>
    <cellStyle name="20 % - Markeringsfarve1 2 3 3 4 5" xfId="420"/>
    <cellStyle name="20 % - Markeringsfarve1 2 3 3 4 5 2" xfId="10824"/>
    <cellStyle name="20 % - Markeringsfarve1 2 3 3 4 6" xfId="421"/>
    <cellStyle name="20 % - Markeringsfarve1 2 3 3 4 6 2" xfId="10825"/>
    <cellStyle name="20 % - Markeringsfarve1 2 3 3 4 7" xfId="10820"/>
    <cellStyle name="20 % - Markeringsfarve1 2 3 3 5" xfId="422"/>
    <cellStyle name="20 % - Markeringsfarve1 2 3 3 5 2" xfId="423"/>
    <cellStyle name="20 % - Markeringsfarve1 2 3 3 5 2 2" xfId="10827"/>
    <cellStyle name="20 % - Markeringsfarve1 2 3 3 5 3" xfId="424"/>
    <cellStyle name="20 % - Markeringsfarve1 2 3 3 5 3 2" xfId="10828"/>
    <cellStyle name="20 % - Markeringsfarve1 2 3 3 5 4" xfId="425"/>
    <cellStyle name="20 % - Markeringsfarve1 2 3 3 5 4 2" xfId="10829"/>
    <cellStyle name="20 % - Markeringsfarve1 2 3 3 5 5" xfId="426"/>
    <cellStyle name="20 % - Markeringsfarve1 2 3 3 5 5 2" xfId="10830"/>
    <cellStyle name="20 % - Markeringsfarve1 2 3 3 5 6" xfId="427"/>
    <cellStyle name="20 % - Markeringsfarve1 2 3 3 5 6 2" xfId="10831"/>
    <cellStyle name="20 % - Markeringsfarve1 2 3 3 5 7" xfId="10826"/>
    <cellStyle name="20 % - Markeringsfarve1 2 3 3 6" xfId="428"/>
    <cellStyle name="20 % - Markeringsfarve1 2 3 3 6 2" xfId="10832"/>
    <cellStyle name="20 % - Markeringsfarve1 2 3 3 7" xfId="429"/>
    <cellStyle name="20 % - Markeringsfarve1 2 3 3 7 2" xfId="10833"/>
    <cellStyle name="20 % - Markeringsfarve1 2 3 3 8" xfId="430"/>
    <cellStyle name="20 % - Markeringsfarve1 2 3 3 8 2" xfId="10834"/>
    <cellStyle name="20 % - Markeringsfarve1 2 3 3 9" xfId="431"/>
    <cellStyle name="20 % - Markeringsfarve1 2 3 3 9 2" xfId="10835"/>
    <cellStyle name="20 % - Markeringsfarve1 2 3 4" xfId="432"/>
    <cellStyle name="20 % - Markeringsfarve1 2 3 4 2" xfId="433"/>
    <cellStyle name="20 % - Markeringsfarve1 2 3 4 2 2" xfId="10837"/>
    <cellStyle name="20 % - Markeringsfarve1 2 3 4 3" xfId="434"/>
    <cellStyle name="20 % - Markeringsfarve1 2 3 4 3 2" xfId="10838"/>
    <cellStyle name="20 % - Markeringsfarve1 2 3 4 4" xfId="435"/>
    <cellStyle name="20 % - Markeringsfarve1 2 3 4 4 2" xfId="10839"/>
    <cellStyle name="20 % - Markeringsfarve1 2 3 4 5" xfId="436"/>
    <cellStyle name="20 % - Markeringsfarve1 2 3 4 5 2" xfId="10840"/>
    <cellStyle name="20 % - Markeringsfarve1 2 3 4 6" xfId="437"/>
    <cellStyle name="20 % - Markeringsfarve1 2 3 4 6 2" xfId="10841"/>
    <cellStyle name="20 % - Markeringsfarve1 2 3 4 7" xfId="10836"/>
    <cellStyle name="20 % - Markeringsfarve1 2 3 5" xfId="438"/>
    <cellStyle name="20 % - Markeringsfarve1 2 3 5 2" xfId="439"/>
    <cellStyle name="20 % - Markeringsfarve1 2 3 5 2 2" xfId="10843"/>
    <cellStyle name="20 % - Markeringsfarve1 2 3 5 3" xfId="440"/>
    <cellStyle name="20 % - Markeringsfarve1 2 3 5 3 2" xfId="10844"/>
    <cellStyle name="20 % - Markeringsfarve1 2 3 5 4" xfId="441"/>
    <cellStyle name="20 % - Markeringsfarve1 2 3 5 4 2" xfId="10845"/>
    <cellStyle name="20 % - Markeringsfarve1 2 3 5 5" xfId="442"/>
    <cellStyle name="20 % - Markeringsfarve1 2 3 5 5 2" xfId="10846"/>
    <cellStyle name="20 % - Markeringsfarve1 2 3 5 6" xfId="443"/>
    <cellStyle name="20 % - Markeringsfarve1 2 3 5 6 2" xfId="10847"/>
    <cellStyle name="20 % - Markeringsfarve1 2 3 5 7" xfId="10842"/>
    <cellStyle name="20 % - Markeringsfarve1 2 3 6" xfId="444"/>
    <cellStyle name="20 % - Markeringsfarve1 2 3 6 2" xfId="445"/>
    <cellStyle name="20 % - Markeringsfarve1 2 3 6 2 2" xfId="10849"/>
    <cellStyle name="20 % - Markeringsfarve1 2 3 6 3" xfId="446"/>
    <cellStyle name="20 % - Markeringsfarve1 2 3 6 3 2" xfId="10850"/>
    <cellStyle name="20 % - Markeringsfarve1 2 3 6 4" xfId="447"/>
    <cellStyle name="20 % - Markeringsfarve1 2 3 6 4 2" xfId="10851"/>
    <cellStyle name="20 % - Markeringsfarve1 2 3 6 5" xfId="448"/>
    <cellStyle name="20 % - Markeringsfarve1 2 3 6 5 2" xfId="10852"/>
    <cellStyle name="20 % - Markeringsfarve1 2 3 6 6" xfId="449"/>
    <cellStyle name="20 % - Markeringsfarve1 2 3 6 6 2" xfId="10853"/>
    <cellStyle name="20 % - Markeringsfarve1 2 3 6 7" xfId="10848"/>
    <cellStyle name="20 % - Markeringsfarve1 2 3 7" xfId="450"/>
    <cellStyle name="20 % - Markeringsfarve1 2 3 7 2" xfId="451"/>
    <cellStyle name="20 % - Markeringsfarve1 2 3 7 2 2" xfId="10855"/>
    <cellStyle name="20 % - Markeringsfarve1 2 3 7 3" xfId="452"/>
    <cellStyle name="20 % - Markeringsfarve1 2 3 7 3 2" xfId="10856"/>
    <cellStyle name="20 % - Markeringsfarve1 2 3 7 4" xfId="453"/>
    <cellStyle name="20 % - Markeringsfarve1 2 3 7 4 2" xfId="10857"/>
    <cellStyle name="20 % - Markeringsfarve1 2 3 7 5" xfId="454"/>
    <cellStyle name="20 % - Markeringsfarve1 2 3 7 5 2" xfId="10858"/>
    <cellStyle name="20 % - Markeringsfarve1 2 3 7 6" xfId="455"/>
    <cellStyle name="20 % - Markeringsfarve1 2 3 7 6 2" xfId="10859"/>
    <cellStyle name="20 % - Markeringsfarve1 2 3 7 7" xfId="10854"/>
    <cellStyle name="20 % - Markeringsfarve1 2 3 8" xfId="456"/>
    <cellStyle name="20 % - Markeringsfarve1 2 3 8 2" xfId="10860"/>
    <cellStyle name="20 % - Markeringsfarve1 2 3 9" xfId="457"/>
    <cellStyle name="20 % - Markeringsfarve1 2 3 9 2" xfId="10861"/>
    <cellStyle name="20 % - Markeringsfarve1 2 4" xfId="458"/>
    <cellStyle name="20 % - Markeringsfarve1 2 4 10" xfId="459"/>
    <cellStyle name="20 % - Markeringsfarve1 2 4 10 2" xfId="10863"/>
    <cellStyle name="20 % - Markeringsfarve1 2 4 11" xfId="460"/>
    <cellStyle name="20 % - Markeringsfarve1 2 4 11 2" xfId="10864"/>
    <cellStyle name="20 % - Markeringsfarve1 2 4 12" xfId="10862"/>
    <cellStyle name="20 % - Markeringsfarve1 2 4 2" xfId="461"/>
    <cellStyle name="20 % - Markeringsfarve1 2 4 2 10" xfId="462"/>
    <cellStyle name="20 % - Markeringsfarve1 2 4 2 10 2" xfId="10866"/>
    <cellStyle name="20 % - Markeringsfarve1 2 4 2 11" xfId="10865"/>
    <cellStyle name="20 % - Markeringsfarve1 2 4 2 2" xfId="463"/>
    <cellStyle name="20 % - Markeringsfarve1 2 4 2 2 10" xfId="10867"/>
    <cellStyle name="20 % - Markeringsfarve1 2 4 2 2 2" xfId="464"/>
    <cellStyle name="20 % - Markeringsfarve1 2 4 2 2 2 2" xfId="465"/>
    <cellStyle name="20 % - Markeringsfarve1 2 4 2 2 2 2 2" xfId="10869"/>
    <cellStyle name="20 % - Markeringsfarve1 2 4 2 2 2 3" xfId="466"/>
    <cellStyle name="20 % - Markeringsfarve1 2 4 2 2 2 3 2" xfId="10870"/>
    <cellStyle name="20 % - Markeringsfarve1 2 4 2 2 2 4" xfId="467"/>
    <cellStyle name="20 % - Markeringsfarve1 2 4 2 2 2 4 2" xfId="10871"/>
    <cellStyle name="20 % - Markeringsfarve1 2 4 2 2 2 5" xfId="468"/>
    <cellStyle name="20 % - Markeringsfarve1 2 4 2 2 2 5 2" xfId="10872"/>
    <cellStyle name="20 % - Markeringsfarve1 2 4 2 2 2 6" xfId="469"/>
    <cellStyle name="20 % - Markeringsfarve1 2 4 2 2 2 6 2" xfId="10873"/>
    <cellStyle name="20 % - Markeringsfarve1 2 4 2 2 2 7" xfId="10868"/>
    <cellStyle name="20 % - Markeringsfarve1 2 4 2 2 3" xfId="470"/>
    <cellStyle name="20 % - Markeringsfarve1 2 4 2 2 3 2" xfId="471"/>
    <cellStyle name="20 % - Markeringsfarve1 2 4 2 2 3 2 2" xfId="10875"/>
    <cellStyle name="20 % - Markeringsfarve1 2 4 2 2 3 3" xfId="472"/>
    <cellStyle name="20 % - Markeringsfarve1 2 4 2 2 3 3 2" xfId="10876"/>
    <cellStyle name="20 % - Markeringsfarve1 2 4 2 2 3 4" xfId="473"/>
    <cellStyle name="20 % - Markeringsfarve1 2 4 2 2 3 4 2" xfId="10877"/>
    <cellStyle name="20 % - Markeringsfarve1 2 4 2 2 3 5" xfId="474"/>
    <cellStyle name="20 % - Markeringsfarve1 2 4 2 2 3 5 2" xfId="10878"/>
    <cellStyle name="20 % - Markeringsfarve1 2 4 2 2 3 6" xfId="475"/>
    <cellStyle name="20 % - Markeringsfarve1 2 4 2 2 3 6 2" xfId="10879"/>
    <cellStyle name="20 % - Markeringsfarve1 2 4 2 2 3 7" xfId="10874"/>
    <cellStyle name="20 % - Markeringsfarve1 2 4 2 2 4" xfId="476"/>
    <cellStyle name="20 % - Markeringsfarve1 2 4 2 2 4 2" xfId="477"/>
    <cellStyle name="20 % - Markeringsfarve1 2 4 2 2 4 2 2" xfId="10881"/>
    <cellStyle name="20 % - Markeringsfarve1 2 4 2 2 4 3" xfId="478"/>
    <cellStyle name="20 % - Markeringsfarve1 2 4 2 2 4 3 2" xfId="10882"/>
    <cellStyle name="20 % - Markeringsfarve1 2 4 2 2 4 4" xfId="479"/>
    <cellStyle name="20 % - Markeringsfarve1 2 4 2 2 4 4 2" xfId="10883"/>
    <cellStyle name="20 % - Markeringsfarve1 2 4 2 2 4 5" xfId="480"/>
    <cellStyle name="20 % - Markeringsfarve1 2 4 2 2 4 5 2" xfId="10884"/>
    <cellStyle name="20 % - Markeringsfarve1 2 4 2 2 4 6" xfId="481"/>
    <cellStyle name="20 % - Markeringsfarve1 2 4 2 2 4 6 2" xfId="10885"/>
    <cellStyle name="20 % - Markeringsfarve1 2 4 2 2 4 7" xfId="10880"/>
    <cellStyle name="20 % - Markeringsfarve1 2 4 2 2 5" xfId="482"/>
    <cellStyle name="20 % - Markeringsfarve1 2 4 2 2 5 2" xfId="10886"/>
    <cellStyle name="20 % - Markeringsfarve1 2 4 2 2 6" xfId="483"/>
    <cellStyle name="20 % - Markeringsfarve1 2 4 2 2 6 2" xfId="10887"/>
    <cellStyle name="20 % - Markeringsfarve1 2 4 2 2 7" xfId="484"/>
    <cellStyle name="20 % - Markeringsfarve1 2 4 2 2 7 2" xfId="10888"/>
    <cellStyle name="20 % - Markeringsfarve1 2 4 2 2 8" xfId="485"/>
    <cellStyle name="20 % - Markeringsfarve1 2 4 2 2 8 2" xfId="10889"/>
    <cellStyle name="20 % - Markeringsfarve1 2 4 2 2 9" xfId="486"/>
    <cellStyle name="20 % - Markeringsfarve1 2 4 2 2 9 2" xfId="10890"/>
    <cellStyle name="20 % - Markeringsfarve1 2 4 2 3" xfId="487"/>
    <cellStyle name="20 % - Markeringsfarve1 2 4 2 3 2" xfId="488"/>
    <cellStyle name="20 % - Markeringsfarve1 2 4 2 3 2 2" xfId="10892"/>
    <cellStyle name="20 % - Markeringsfarve1 2 4 2 3 3" xfId="489"/>
    <cellStyle name="20 % - Markeringsfarve1 2 4 2 3 3 2" xfId="10893"/>
    <cellStyle name="20 % - Markeringsfarve1 2 4 2 3 4" xfId="490"/>
    <cellStyle name="20 % - Markeringsfarve1 2 4 2 3 4 2" xfId="10894"/>
    <cellStyle name="20 % - Markeringsfarve1 2 4 2 3 5" xfId="491"/>
    <cellStyle name="20 % - Markeringsfarve1 2 4 2 3 5 2" xfId="10895"/>
    <cellStyle name="20 % - Markeringsfarve1 2 4 2 3 6" xfId="492"/>
    <cellStyle name="20 % - Markeringsfarve1 2 4 2 3 6 2" xfId="10896"/>
    <cellStyle name="20 % - Markeringsfarve1 2 4 2 3 7" xfId="10891"/>
    <cellStyle name="20 % - Markeringsfarve1 2 4 2 4" xfId="493"/>
    <cellStyle name="20 % - Markeringsfarve1 2 4 2 4 2" xfId="494"/>
    <cellStyle name="20 % - Markeringsfarve1 2 4 2 4 2 2" xfId="10898"/>
    <cellStyle name="20 % - Markeringsfarve1 2 4 2 4 3" xfId="495"/>
    <cellStyle name="20 % - Markeringsfarve1 2 4 2 4 3 2" xfId="10899"/>
    <cellStyle name="20 % - Markeringsfarve1 2 4 2 4 4" xfId="496"/>
    <cellStyle name="20 % - Markeringsfarve1 2 4 2 4 4 2" xfId="10900"/>
    <cellStyle name="20 % - Markeringsfarve1 2 4 2 4 5" xfId="497"/>
    <cellStyle name="20 % - Markeringsfarve1 2 4 2 4 5 2" xfId="10901"/>
    <cellStyle name="20 % - Markeringsfarve1 2 4 2 4 6" xfId="498"/>
    <cellStyle name="20 % - Markeringsfarve1 2 4 2 4 6 2" xfId="10902"/>
    <cellStyle name="20 % - Markeringsfarve1 2 4 2 4 7" xfId="10897"/>
    <cellStyle name="20 % - Markeringsfarve1 2 4 2 5" xfId="499"/>
    <cellStyle name="20 % - Markeringsfarve1 2 4 2 5 2" xfId="500"/>
    <cellStyle name="20 % - Markeringsfarve1 2 4 2 5 2 2" xfId="10904"/>
    <cellStyle name="20 % - Markeringsfarve1 2 4 2 5 3" xfId="501"/>
    <cellStyle name="20 % - Markeringsfarve1 2 4 2 5 3 2" xfId="10905"/>
    <cellStyle name="20 % - Markeringsfarve1 2 4 2 5 4" xfId="502"/>
    <cellStyle name="20 % - Markeringsfarve1 2 4 2 5 4 2" xfId="10906"/>
    <cellStyle name="20 % - Markeringsfarve1 2 4 2 5 5" xfId="503"/>
    <cellStyle name="20 % - Markeringsfarve1 2 4 2 5 5 2" xfId="10907"/>
    <cellStyle name="20 % - Markeringsfarve1 2 4 2 5 6" xfId="504"/>
    <cellStyle name="20 % - Markeringsfarve1 2 4 2 5 6 2" xfId="10908"/>
    <cellStyle name="20 % - Markeringsfarve1 2 4 2 5 7" xfId="10903"/>
    <cellStyle name="20 % - Markeringsfarve1 2 4 2 6" xfId="505"/>
    <cellStyle name="20 % - Markeringsfarve1 2 4 2 6 2" xfId="10909"/>
    <cellStyle name="20 % - Markeringsfarve1 2 4 2 7" xfId="506"/>
    <cellStyle name="20 % - Markeringsfarve1 2 4 2 7 2" xfId="10910"/>
    <cellStyle name="20 % - Markeringsfarve1 2 4 2 8" xfId="507"/>
    <cellStyle name="20 % - Markeringsfarve1 2 4 2 8 2" xfId="10911"/>
    <cellStyle name="20 % - Markeringsfarve1 2 4 2 9" xfId="508"/>
    <cellStyle name="20 % - Markeringsfarve1 2 4 2 9 2" xfId="10912"/>
    <cellStyle name="20 % - Markeringsfarve1 2 4 3" xfId="509"/>
    <cellStyle name="20 % - Markeringsfarve1 2 4 3 10" xfId="10913"/>
    <cellStyle name="20 % - Markeringsfarve1 2 4 3 2" xfId="510"/>
    <cellStyle name="20 % - Markeringsfarve1 2 4 3 2 2" xfId="511"/>
    <cellStyle name="20 % - Markeringsfarve1 2 4 3 2 2 2" xfId="10915"/>
    <cellStyle name="20 % - Markeringsfarve1 2 4 3 2 3" xfId="512"/>
    <cellStyle name="20 % - Markeringsfarve1 2 4 3 2 3 2" xfId="10916"/>
    <cellStyle name="20 % - Markeringsfarve1 2 4 3 2 4" xfId="513"/>
    <cellStyle name="20 % - Markeringsfarve1 2 4 3 2 4 2" xfId="10917"/>
    <cellStyle name="20 % - Markeringsfarve1 2 4 3 2 5" xfId="514"/>
    <cellStyle name="20 % - Markeringsfarve1 2 4 3 2 5 2" xfId="10918"/>
    <cellStyle name="20 % - Markeringsfarve1 2 4 3 2 6" xfId="515"/>
    <cellStyle name="20 % - Markeringsfarve1 2 4 3 2 6 2" xfId="10919"/>
    <cellStyle name="20 % - Markeringsfarve1 2 4 3 2 7" xfId="10914"/>
    <cellStyle name="20 % - Markeringsfarve1 2 4 3 3" xfId="516"/>
    <cellStyle name="20 % - Markeringsfarve1 2 4 3 3 2" xfId="517"/>
    <cellStyle name="20 % - Markeringsfarve1 2 4 3 3 2 2" xfId="10921"/>
    <cellStyle name="20 % - Markeringsfarve1 2 4 3 3 3" xfId="518"/>
    <cellStyle name="20 % - Markeringsfarve1 2 4 3 3 3 2" xfId="10922"/>
    <cellStyle name="20 % - Markeringsfarve1 2 4 3 3 4" xfId="519"/>
    <cellStyle name="20 % - Markeringsfarve1 2 4 3 3 4 2" xfId="10923"/>
    <cellStyle name="20 % - Markeringsfarve1 2 4 3 3 5" xfId="520"/>
    <cellStyle name="20 % - Markeringsfarve1 2 4 3 3 5 2" xfId="10924"/>
    <cellStyle name="20 % - Markeringsfarve1 2 4 3 3 6" xfId="521"/>
    <cellStyle name="20 % - Markeringsfarve1 2 4 3 3 6 2" xfId="10925"/>
    <cellStyle name="20 % - Markeringsfarve1 2 4 3 3 7" xfId="10920"/>
    <cellStyle name="20 % - Markeringsfarve1 2 4 3 4" xfId="522"/>
    <cellStyle name="20 % - Markeringsfarve1 2 4 3 4 2" xfId="523"/>
    <cellStyle name="20 % - Markeringsfarve1 2 4 3 4 2 2" xfId="10927"/>
    <cellStyle name="20 % - Markeringsfarve1 2 4 3 4 3" xfId="524"/>
    <cellStyle name="20 % - Markeringsfarve1 2 4 3 4 3 2" xfId="10928"/>
    <cellStyle name="20 % - Markeringsfarve1 2 4 3 4 4" xfId="525"/>
    <cellStyle name="20 % - Markeringsfarve1 2 4 3 4 4 2" xfId="10929"/>
    <cellStyle name="20 % - Markeringsfarve1 2 4 3 4 5" xfId="526"/>
    <cellStyle name="20 % - Markeringsfarve1 2 4 3 4 5 2" xfId="10930"/>
    <cellStyle name="20 % - Markeringsfarve1 2 4 3 4 6" xfId="527"/>
    <cellStyle name="20 % - Markeringsfarve1 2 4 3 4 6 2" xfId="10931"/>
    <cellStyle name="20 % - Markeringsfarve1 2 4 3 4 7" xfId="10926"/>
    <cellStyle name="20 % - Markeringsfarve1 2 4 3 5" xfId="528"/>
    <cellStyle name="20 % - Markeringsfarve1 2 4 3 5 2" xfId="10932"/>
    <cellStyle name="20 % - Markeringsfarve1 2 4 3 6" xfId="529"/>
    <cellStyle name="20 % - Markeringsfarve1 2 4 3 6 2" xfId="10933"/>
    <cellStyle name="20 % - Markeringsfarve1 2 4 3 7" xfId="530"/>
    <cellStyle name="20 % - Markeringsfarve1 2 4 3 7 2" xfId="10934"/>
    <cellStyle name="20 % - Markeringsfarve1 2 4 3 8" xfId="531"/>
    <cellStyle name="20 % - Markeringsfarve1 2 4 3 8 2" xfId="10935"/>
    <cellStyle name="20 % - Markeringsfarve1 2 4 3 9" xfId="532"/>
    <cellStyle name="20 % - Markeringsfarve1 2 4 3 9 2" xfId="10936"/>
    <cellStyle name="20 % - Markeringsfarve1 2 4 4" xfId="533"/>
    <cellStyle name="20 % - Markeringsfarve1 2 4 4 2" xfId="534"/>
    <cellStyle name="20 % - Markeringsfarve1 2 4 4 2 2" xfId="10938"/>
    <cellStyle name="20 % - Markeringsfarve1 2 4 4 3" xfId="535"/>
    <cellStyle name="20 % - Markeringsfarve1 2 4 4 3 2" xfId="10939"/>
    <cellStyle name="20 % - Markeringsfarve1 2 4 4 4" xfId="536"/>
    <cellStyle name="20 % - Markeringsfarve1 2 4 4 4 2" xfId="10940"/>
    <cellStyle name="20 % - Markeringsfarve1 2 4 4 5" xfId="537"/>
    <cellStyle name="20 % - Markeringsfarve1 2 4 4 5 2" xfId="10941"/>
    <cellStyle name="20 % - Markeringsfarve1 2 4 4 6" xfId="538"/>
    <cellStyle name="20 % - Markeringsfarve1 2 4 4 6 2" xfId="10942"/>
    <cellStyle name="20 % - Markeringsfarve1 2 4 4 7" xfId="10937"/>
    <cellStyle name="20 % - Markeringsfarve1 2 4 5" xfId="539"/>
    <cellStyle name="20 % - Markeringsfarve1 2 4 5 2" xfId="540"/>
    <cellStyle name="20 % - Markeringsfarve1 2 4 5 2 2" xfId="10944"/>
    <cellStyle name="20 % - Markeringsfarve1 2 4 5 3" xfId="541"/>
    <cellStyle name="20 % - Markeringsfarve1 2 4 5 3 2" xfId="10945"/>
    <cellStyle name="20 % - Markeringsfarve1 2 4 5 4" xfId="542"/>
    <cellStyle name="20 % - Markeringsfarve1 2 4 5 4 2" xfId="10946"/>
    <cellStyle name="20 % - Markeringsfarve1 2 4 5 5" xfId="543"/>
    <cellStyle name="20 % - Markeringsfarve1 2 4 5 5 2" xfId="10947"/>
    <cellStyle name="20 % - Markeringsfarve1 2 4 5 6" xfId="544"/>
    <cellStyle name="20 % - Markeringsfarve1 2 4 5 6 2" xfId="10948"/>
    <cellStyle name="20 % - Markeringsfarve1 2 4 5 7" xfId="10943"/>
    <cellStyle name="20 % - Markeringsfarve1 2 4 6" xfId="545"/>
    <cellStyle name="20 % - Markeringsfarve1 2 4 6 2" xfId="546"/>
    <cellStyle name="20 % - Markeringsfarve1 2 4 6 2 2" xfId="10950"/>
    <cellStyle name="20 % - Markeringsfarve1 2 4 6 3" xfId="547"/>
    <cellStyle name="20 % - Markeringsfarve1 2 4 6 3 2" xfId="10951"/>
    <cellStyle name="20 % - Markeringsfarve1 2 4 6 4" xfId="548"/>
    <cellStyle name="20 % - Markeringsfarve1 2 4 6 4 2" xfId="10952"/>
    <cellStyle name="20 % - Markeringsfarve1 2 4 6 5" xfId="549"/>
    <cellStyle name="20 % - Markeringsfarve1 2 4 6 5 2" xfId="10953"/>
    <cellStyle name="20 % - Markeringsfarve1 2 4 6 6" xfId="550"/>
    <cellStyle name="20 % - Markeringsfarve1 2 4 6 6 2" xfId="10954"/>
    <cellStyle name="20 % - Markeringsfarve1 2 4 6 7" xfId="10949"/>
    <cellStyle name="20 % - Markeringsfarve1 2 4 7" xfId="551"/>
    <cellStyle name="20 % - Markeringsfarve1 2 4 7 2" xfId="10955"/>
    <cellStyle name="20 % - Markeringsfarve1 2 4 8" xfId="552"/>
    <cellStyle name="20 % - Markeringsfarve1 2 4 8 2" xfId="10956"/>
    <cellStyle name="20 % - Markeringsfarve1 2 4 9" xfId="553"/>
    <cellStyle name="20 % - Markeringsfarve1 2 4 9 2" xfId="10957"/>
    <cellStyle name="20 % - Markeringsfarve1 2 5" xfId="554"/>
    <cellStyle name="20 % - Markeringsfarve1 2 5 10" xfId="555"/>
    <cellStyle name="20 % - Markeringsfarve1 2 5 10 2" xfId="10959"/>
    <cellStyle name="20 % - Markeringsfarve1 2 5 11" xfId="10958"/>
    <cellStyle name="20 % - Markeringsfarve1 2 5 2" xfId="556"/>
    <cellStyle name="20 % - Markeringsfarve1 2 5 2 10" xfId="10960"/>
    <cellStyle name="20 % - Markeringsfarve1 2 5 2 2" xfId="557"/>
    <cellStyle name="20 % - Markeringsfarve1 2 5 2 2 2" xfId="558"/>
    <cellStyle name="20 % - Markeringsfarve1 2 5 2 2 2 2" xfId="10962"/>
    <cellStyle name="20 % - Markeringsfarve1 2 5 2 2 3" xfId="559"/>
    <cellStyle name="20 % - Markeringsfarve1 2 5 2 2 3 2" xfId="10963"/>
    <cellStyle name="20 % - Markeringsfarve1 2 5 2 2 4" xfId="560"/>
    <cellStyle name="20 % - Markeringsfarve1 2 5 2 2 4 2" xfId="10964"/>
    <cellStyle name="20 % - Markeringsfarve1 2 5 2 2 5" xfId="561"/>
    <cellStyle name="20 % - Markeringsfarve1 2 5 2 2 5 2" xfId="10965"/>
    <cellStyle name="20 % - Markeringsfarve1 2 5 2 2 6" xfId="562"/>
    <cellStyle name="20 % - Markeringsfarve1 2 5 2 2 6 2" xfId="10966"/>
    <cellStyle name="20 % - Markeringsfarve1 2 5 2 2 7" xfId="10961"/>
    <cellStyle name="20 % - Markeringsfarve1 2 5 2 3" xfId="563"/>
    <cellStyle name="20 % - Markeringsfarve1 2 5 2 3 2" xfId="564"/>
    <cellStyle name="20 % - Markeringsfarve1 2 5 2 3 2 2" xfId="10968"/>
    <cellStyle name="20 % - Markeringsfarve1 2 5 2 3 3" xfId="565"/>
    <cellStyle name="20 % - Markeringsfarve1 2 5 2 3 3 2" xfId="10969"/>
    <cellStyle name="20 % - Markeringsfarve1 2 5 2 3 4" xfId="566"/>
    <cellStyle name="20 % - Markeringsfarve1 2 5 2 3 4 2" xfId="10970"/>
    <cellStyle name="20 % - Markeringsfarve1 2 5 2 3 5" xfId="567"/>
    <cellStyle name="20 % - Markeringsfarve1 2 5 2 3 5 2" xfId="10971"/>
    <cellStyle name="20 % - Markeringsfarve1 2 5 2 3 6" xfId="568"/>
    <cellStyle name="20 % - Markeringsfarve1 2 5 2 3 6 2" xfId="10972"/>
    <cellStyle name="20 % - Markeringsfarve1 2 5 2 3 7" xfId="10967"/>
    <cellStyle name="20 % - Markeringsfarve1 2 5 2 4" xfId="569"/>
    <cellStyle name="20 % - Markeringsfarve1 2 5 2 4 2" xfId="570"/>
    <cellStyle name="20 % - Markeringsfarve1 2 5 2 4 2 2" xfId="10974"/>
    <cellStyle name="20 % - Markeringsfarve1 2 5 2 4 3" xfId="571"/>
    <cellStyle name="20 % - Markeringsfarve1 2 5 2 4 3 2" xfId="10975"/>
    <cellStyle name="20 % - Markeringsfarve1 2 5 2 4 4" xfId="572"/>
    <cellStyle name="20 % - Markeringsfarve1 2 5 2 4 4 2" xfId="10976"/>
    <cellStyle name="20 % - Markeringsfarve1 2 5 2 4 5" xfId="573"/>
    <cellStyle name="20 % - Markeringsfarve1 2 5 2 4 5 2" xfId="10977"/>
    <cellStyle name="20 % - Markeringsfarve1 2 5 2 4 6" xfId="574"/>
    <cellStyle name="20 % - Markeringsfarve1 2 5 2 4 6 2" xfId="10978"/>
    <cellStyle name="20 % - Markeringsfarve1 2 5 2 4 7" xfId="10973"/>
    <cellStyle name="20 % - Markeringsfarve1 2 5 2 5" xfId="575"/>
    <cellStyle name="20 % - Markeringsfarve1 2 5 2 5 2" xfId="10979"/>
    <cellStyle name="20 % - Markeringsfarve1 2 5 2 6" xfId="576"/>
    <cellStyle name="20 % - Markeringsfarve1 2 5 2 6 2" xfId="10980"/>
    <cellStyle name="20 % - Markeringsfarve1 2 5 2 7" xfId="577"/>
    <cellStyle name="20 % - Markeringsfarve1 2 5 2 7 2" xfId="10981"/>
    <cellStyle name="20 % - Markeringsfarve1 2 5 2 8" xfId="578"/>
    <cellStyle name="20 % - Markeringsfarve1 2 5 2 8 2" xfId="10982"/>
    <cellStyle name="20 % - Markeringsfarve1 2 5 2 9" xfId="579"/>
    <cellStyle name="20 % - Markeringsfarve1 2 5 2 9 2" xfId="10983"/>
    <cellStyle name="20 % - Markeringsfarve1 2 5 3" xfId="580"/>
    <cellStyle name="20 % - Markeringsfarve1 2 5 3 2" xfId="581"/>
    <cellStyle name="20 % - Markeringsfarve1 2 5 3 2 2" xfId="10985"/>
    <cellStyle name="20 % - Markeringsfarve1 2 5 3 3" xfId="582"/>
    <cellStyle name="20 % - Markeringsfarve1 2 5 3 3 2" xfId="10986"/>
    <cellStyle name="20 % - Markeringsfarve1 2 5 3 4" xfId="583"/>
    <cellStyle name="20 % - Markeringsfarve1 2 5 3 4 2" xfId="10987"/>
    <cellStyle name="20 % - Markeringsfarve1 2 5 3 5" xfId="584"/>
    <cellStyle name="20 % - Markeringsfarve1 2 5 3 5 2" xfId="10988"/>
    <cellStyle name="20 % - Markeringsfarve1 2 5 3 6" xfId="585"/>
    <cellStyle name="20 % - Markeringsfarve1 2 5 3 6 2" xfId="10989"/>
    <cellStyle name="20 % - Markeringsfarve1 2 5 3 7" xfId="10984"/>
    <cellStyle name="20 % - Markeringsfarve1 2 5 4" xfId="586"/>
    <cellStyle name="20 % - Markeringsfarve1 2 5 4 2" xfId="587"/>
    <cellStyle name="20 % - Markeringsfarve1 2 5 4 2 2" xfId="10991"/>
    <cellStyle name="20 % - Markeringsfarve1 2 5 4 3" xfId="588"/>
    <cellStyle name="20 % - Markeringsfarve1 2 5 4 3 2" xfId="10992"/>
    <cellStyle name="20 % - Markeringsfarve1 2 5 4 4" xfId="589"/>
    <cellStyle name="20 % - Markeringsfarve1 2 5 4 4 2" xfId="10993"/>
    <cellStyle name="20 % - Markeringsfarve1 2 5 4 5" xfId="590"/>
    <cellStyle name="20 % - Markeringsfarve1 2 5 4 5 2" xfId="10994"/>
    <cellStyle name="20 % - Markeringsfarve1 2 5 4 6" xfId="591"/>
    <cellStyle name="20 % - Markeringsfarve1 2 5 4 6 2" xfId="10995"/>
    <cellStyle name="20 % - Markeringsfarve1 2 5 4 7" xfId="10990"/>
    <cellStyle name="20 % - Markeringsfarve1 2 5 5" xfId="592"/>
    <cellStyle name="20 % - Markeringsfarve1 2 5 5 2" xfId="593"/>
    <cellStyle name="20 % - Markeringsfarve1 2 5 5 2 2" xfId="10997"/>
    <cellStyle name="20 % - Markeringsfarve1 2 5 5 3" xfId="594"/>
    <cellStyle name="20 % - Markeringsfarve1 2 5 5 3 2" xfId="10998"/>
    <cellStyle name="20 % - Markeringsfarve1 2 5 5 4" xfId="595"/>
    <cellStyle name="20 % - Markeringsfarve1 2 5 5 4 2" xfId="10999"/>
    <cellStyle name="20 % - Markeringsfarve1 2 5 5 5" xfId="596"/>
    <cellStyle name="20 % - Markeringsfarve1 2 5 5 5 2" xfId="11000"/>
    <cellStyle name="20 % - Markeringsfarve1 2 5 5 6" xfId="597"/>
    <cellStyle name="20 % - Markeringsfarve1 2 5 5 6 2" xfId="11001"/>
    <cellStyle name="20 % - Markeringsfarve1 2 5 5 7" xfId="10996"/>
    <cellStyle name="20 % - Markeringsfarve1 2 5 6" xfId="598"/>
    <cellStyle name="20 % - Markeringsfarve1 2 5 6 2" xfId="11002"/>
    <cellStyle name="20 % - Markeringsfarve1 2 5 7" xfId="599"/>
    <cellStyle name="20 % - Markeringsfarve1 2 5 7 2" xfId="11003"/>
    <cellStyle name="20 % - Markeringsfarve1 2 5 8" xfId="600"/>
    <cellStyle name="20 % - Markeringsfarve1 2 5 8 2" xfId="11004"/>
    <cellStyle name="20 % - Markeringsfarve1 2 5 9" xfId="601"/>
    <cellStyle name="20 % - Markeringsfarve1 2 5 9 2" xfId="11005"/>
    <cellStyle name="20 % - Markeringsfarve1 2 6" xfId="602"/>
    <cellStyle name="20 % - Markeringsfarve1 2 6 10" xfId="11006"/>
    <cellStyle name="20 % - Markeringsfarve1 2 6 2" xfId="603"/>
    <cellStyle name="20 % - Markeringsfarve1 2 6 2 2" xfId="604"/>
    <cellStyle name="20 % - Markeringsfarve1 2 6 2 2 2" xfId="11008"/>
    <cellStyle name="20 % - Markeringsfarve1 2 6 2 3" xfId="605"/>
    <cellStyle name="20 % - Markeringsfarve1 2 6 2 3 2" xfId="11009"/>
    <cellStyle name="20 % - Markeringsfarve1 2 6 2 4" xfId="606"/>
    <cellStyle name="20 % - Markeringsfarve1 2 6 2 4 2" xfId="11010"/>
    <cellStyle name="20 % - Markeringsfarve1 2 6 2 5" xfId="607"/>
    <cellStyle name="20 % - Markeringsfarve1 2 6 2 5 2" xfId="11011"/>
    <cellStyle name="20 % - Markeringsfarve1 2 6 2 6" xfId="608"/>
    <cellStyle name="20 % - Markeringsfarve1 2 6 2 6 2" xfId="11012"/>
    <cellStyle name="20 % - Markeringsfarve1 2 6 2 7" xfId="11007"/>
    <cellStyle name="20 % - Markeringsfarve1 2 6 3" xfId="609"/>
    <cellStyle name="20 % - Markeringsfarve1 2 6 3 2" xfId="610"/>
    <cellStyle name="20 % - Markeringsfarve1 2 6 3 2 2" xfId="11014"/>
    <cellStyle name="20 % - Markeringsfarve1 2 6 3 3" xfId="611"/>
    <cellStyle name="20 % - Markeringsfarve1 2 6 3 3 2" xfId="11015"/>
    <cellStyle name="20 % - Markeringsfarve1 2 6 3 4" xfId="612"/>
    <cellStyle name="20 % - Markeringsfarve1 2 6 3 4 2" xfId="11016"/>
    <cellStyle name="20 % - Markeringsfarve1 2 6 3 5" xfId="613"/>
    <cellStyle name="20 % - Markeringsfarve1 2 6 3 5 2" xfId="11017"/>
    <cellStyle name="20 % - Markeringsfarve1 2 6 3 6" xfId="614"/>
    <cellStyle name="20 % - Markeringsfarve1 2 6 3 6 2" xfId="11018"/>
    <cellStyle name="20 % - Markeringsfarve1 2 6 3 7" xfId="11013"/>
    <cellStyle name="20 % - Markeringsfarve1 2 6 4" xfId="615"/>
    <cellStyle name="20 % - Markeringsfarve1 2 6 4 2" xfId="616"/>
    <cellStyle name="20 % - Markeringsfarve1 2 6 4 2 2" xfId="11020"/>
    <cellStyle name="20 % - Markeringsfarve1 2 6 4 3" xfId="617"/>
    <cellStyle name="20 % - Markeringsfarve1 2 6 4 3 2" xfId="11021"/>
    <cellStyle name="20 % - Markeringsfarve1 2 6 4 4" xfId="618"/>
    <cellStyle name="20 % - Markeringsfarve1 2 6 4 4 2" xfId="11022"/>
    <cellStyle name="20 % - Markeringsfarve1 2 6 4 5" xfId="619"/>
    <cellStyle name="20 % - Markeringsfarve1 2 6 4 5 2" xfId="11023"/>
    <cellStyle name="20 % - Markeringsfarve1 2 6 4 6" xfId="620"/>
    <cellStyle name="20 % - Markeringsfarve1 2 6 4 6 2" xfId="11024"/>
    <cellStyle name="20 % - Markeringsfarve1 2 6 4 7" xfId="11019"/>
    <cellStyle name="20 % - Markeringsfarve1 2 6 5" xfId="621"/>
    <cellStyle name="20 % - Markeringsfarve1 2 6 5 2" xfId="11025"/>
    <cellStyle name="20 % - Markeringsfarve1 2 6 6" xfId="622"/>
    <cellStyle name="20 % - Markeringsfarve1 2 6 6 2" xfId="11026"/>
    <cellStyle name="20 % - Markeringsfarve1 2 6 7" xfId="623"/>
    <cellStyle name="20 % - Markeringsfarve1 2 6 7 2" xfId="11027"/>
    <cellStyle name="20 % - Markeringsfarve1 2 6 8" xfId="624"/>
    <cellStyle name="20 % - Markeringsfarve1 2 6 8 2" xfId="11028"/>
    <cellStyle name="20 % - Markeringsfarve1 2 6 9" xfId="625"/>
    <cellStyle name="20 % - Markeringsfarve1 2 6 9 2" xfId="11029"/>
    <cellStyle name="20 % - Markeringsfarve1 2 7" xfId="626"/>
    <cellStyle name="20 % - Markeringsfarve1 2 7 2" xfId="627"/>
    <cellStyle name="20 % - Markeringsfarve1 2 7 2 2" xfId="11031"/>
    <cellStyle name="20 % - Markeringsfarve1 2 7 3" xfId="628"/>
    <cellStyle name="20 % - Markeringsfarve1 2 7 3 2" xfId="11032"/>
    <cellStyle name="20 % - Markeringsfarve1 2 7 4" xfId="629"/>
    <cellStyle name="20 % - Markeringsfarve1 2 7 4 2" xfId="11033"/>
    <cellStyle name="20 % - Markeringsfarve1 2 7 5" xfId="630"/>
    <cellStyle name="20 % - Markeringsfarve1 2 7 5 2" xfId="11034"/>
    <cellStyle name="20 % - Markeringsfarve1 2 7 6" xfId="631"/>
    <cellStyle name="20 % - Markeringsfarve1 2 7 6 2" xfId="11035"/>
    <cellStyle name="20 % - Markeringsfarve1 2 7 7" xfId="11030"/>
    <cellStyle name="20 % - Markeringsfarve1 2 8" xfId="632"/>
    <cellStyle name="20 % - Markeringsfarve1 2 8 2" xfId="633"/>
    <cellStyle name="20 % - Markeringsfarve1 2 8 2 2" xfId="11037"/>
    <cellStyle name="20 % - Markeringsfarve1 2 8 3" xfId="634"/>
    <cellStyle name="20 % - Markeringsfarve1 2 8 3 2" xfId="11038"/>
    <cellStyle name="20 % - Markeringsfarve1 2 8 4" xfId="635"/>
    <cellStyle name="20 % - Markeringsfarve1 2 8 4 2" xfId="11039"/>
    <cellStyle name="20 % - Markeringsfarve1 2 8 5" xfId="636"/>
    <cellStyle name="20 % - Markeringsfarve1 2 8 5 2" xfId="11040"/>
    <cellStyle name="20 % - Markeringsfarve1 2 8 6" xfId="637"/>
    <cellStyle name="20 % - Markeringsfarve1 2 8 6 2" xfId="11041"/>
    <cellStyle name="20 % - Markeringsfarve1 2 8 7" xfId="11036"/>
    <cellStyle name="20 % - Markeringsfarve1 2 9" xfId="638"/>
    <cellStyle name="20 % - Markeringsfarve1 2 9 2" xfId="639"/>
    <cellStyle name="20 % - Markeringsfarve1 2 9 2 2" xfId="11043"/>
    <cellStyle name="20 % - Markeringsfarve1 2 9 3" xfId="640"/>
    <cellStyle name="20 % - Markeringsfarve1 2 9 3 2" xfId="11044"/>
    <cellStyle name="20 % - Markeringsfarve1 2 9 4" xfId="641"/>
    <cellStyle name="20 % - Markeringsfarve1 2 9 4 2" xfId="11045"/>
    <cellStyle name="20 % - Markeringsfarve1 2 9 5" xfId="642"/>
    <cellStyle name="20 % - Markeringsfarve1 2 9 5 2" xfId="11046"/>
    <cellStyle name="20 % - Markeringsfarve1 2 9 6" xfId="643"/>
    <cellStyle name="20 % - Markeringsfarve1 2 9 6 2" xfId="11047"/>
    <cellStyle name="20 % - Markeringsfarve1 2 9 7" xfId="11042"/>
    <cellStyle name="20 % - Markeringsfarve1 2_Budget" xfId="644"/>
    <cellStyle name="20 % - Markeringsfarve1 3" xfId="645"/>
    <cellStyle name="20 % - Markeringsfarve1 3 2" xfId="646"/>
    <cellStyle name="20 % - Markeringsfarve1 3 2 10" xfId="11048"/>
    <cellStyle name="20 % - Markeringsfarve1 3 2 2" xfId="647"/>
    <cellStyle name="20 % - Markeringsfarve1 3 2 2 2" xfId="648"/>
    <cellStyle name="20 % - Markeringsfarve1 3 2 2 2 2" xfId="649"/>
    <cellStyle name="20 % - Markeringsfarve1 3 2 2 2 2 2" xfId="11051"/>
    <cellStyle name="20 % - Markeringsfarve1 3 2 2 2 3" xfId="650"/>
    <cellStyle name="20 % - Markeringsfarve1 3 2 2 2 3 2" xfId="11052"/>
    <cellStyle name="20 % - Markeringsfarve1 3 2 2 2 4" xfId="651"/>
    <cellStyle name="20 % - Markeringsfarve1 3 2 2 2 4 2" xfId="11053"/>
    <cellStyle name="20 % - Markeringsfarve1 3 2 2 2 5" xfId="652"/>
    <cellStyle name="20 % - Markeringsfarve1 3 2 2 2 5 2" xfId="11054"/>
    <cellStyle name="20 % - Markeringsfarve1 3 2 2 2 6" xfId="653"/>
    <cellStyle name="20 % - Markeringsfarve1 3 2 2 2 6 2" xfId="11055"/>
    <cellStyle name="20 % - Markeringsfarve1 3 2 2 2 7" xfId="11050"/>
    <cellStyle name="20 % - Markeringsfarve1 3 2 2 3" xfId="654"/>
    <cellStyle name="20 % - Markeringsfarve1 3 2 2 3 2" xfId="11056"/>
    <cellStyle name="20 % - Markeringsfarve1 3 2 2 4" xfId="655"/>
    <cellStyle name="20 % - Markeringsfarve1 3 2 2 4 2" xfId="11057"/>
    <cellStyle name="20 % - Markeringsfarve1 3 2 2 5" xfId="656"/>
    <cellStyle name="20 % - Markeringsfarve1 3 2 2 5 2" xfId="11058"/>
    <cellStyle name="20 % - Markeringsfarve1 3 2 2 6" xfId="657"/>
    <cellStyle name="20 % - Markeringsfarve1 3 2 2 6 2" xfId="11059"/>
    <cellStyle name="20 % - Markeringsfarve1 3 2 2 7" xfId="658"/>
    <cellStyle name="20 % - Markeringsfarve1 3 2 2 7 2" xfId="11060"/>
    <cellStyle name="20 % - Markeringsfarve1 3 2 2 8" xfId="11049"/>
    <cellStyle name="20 % - Markeringsfarve1 3 2 3" xfId="659"/>
    <cellStyle name="20 % - Markeringsfarve1 3 2 3 2" xfId="660"/>
    <cellStyle name="20 % - Markeringsfarve1 3 2 3 2 2" xfId="11062"/>
    <cellStyle name="20 % - Markeringsfarve1 3 2 3 3" xfId="661"/>
    <cellStyle name="20 % - Markeringsfarve1 3 2 3 3 2" xfId="11063"/>
    <cellStyle name="20 % - Markeringsfarve1 3 2 3 4" xfId="662"/>
    <cellStyle name="20 % - Markeringsfarve1 3 2 3 4 2" xfId="11064"/>
    <cellStyle name="20 % - Markeringsfarve1 3 2 3 5" xfId="663"/>
    <cellStyle name="20 % - Markeringsfarve1 3 2 3 5 2" xfId="11065"/>
    <cellStyle name="20 % - Markeringsfarve1 3 2 3 6" xfId="664"/>
    <cellStyle name="20 % - Markeringsfarve1 3 2 3 6 2" xfId="11066"/>
    <cellStyle name="20 % - Markeringsfarve1 3 2 3 7" xfId="11061"/>
    <cellStyle name="20 % - Markeringsfarve1 3 2 4" xfId="665"/>
    <cellStyle name="20 % - Markeringsfarve1 3 2 4 2" xfId="11067"/>
    <cellStyle name="20 % - Markeringsfarve1 3 2 5" xfId="666"/>
    <cellStyle name="20 % - Markeringsfarve1 3 2 5 2" xfId="11068"/>
    <cellStyle name="20 % - Markeringsfarve1 3 2 6" xfId="667"/>
    <cellStyle name="20 % - Markeringsfarve1 3 2 6 2" xfId="11069"/>
    <cellStyle name="20 % - Markeringsfarve1 3 2 7" xfId="668"/>
    <cellStyle name="20 % - Markeringsfarve1 3 2 7 2" xfId="11070"/>
    <cellStyle name="20 % - Markeringsfarve1 3 2 8" xfId="669"/>
    <cellStyle name="20 % - Markeringsfarve1 3 2 8 2" xfId="11071"/>
    <cellStyle name="20 % - Markeringsfarve1 3 2 9" xfId="670"/>
    <cellStyle name="20 % - Markeringsfarve1 3 3" xfId="671"/>
    <cellStyle name="20 % - Markeringsfarve1 3 3 2" xfId="11072"/>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10 2" xfId="11074"/>
    <cellStyle name="20 % - Markeringsfarve1 6 11" xfId="11073"/>
    <cellStyle name="20 % - Markeringsfarve1 6 2" xfId="678"/>
    <cellStyle name="20 % - Markeringsfarve1 6 2 2" xfId="679"/>
    <cellStyle name="20 % - Markeringsfarve1 6 2 2 2" xfId="680"/>
    <cellStyle name="20 % - Markeringsfarve1 6 2 2 2 2" xfId="11077"/>
    <cellStyle name="20 % - Markeringsfarve1 6 2 2 3" xfId="681"/>
    <cellStyle name="20 % - Markeringsfarve1 6 2 2 3 2" xfId="11078"/>
    <cellStyle name="20 % - Markeringsfarve1 6 2 2 4" xfId="682"/>
    <cellStyle name="20 % - Markeringsfarve1 6 2 2 4 2" xfId="11079"/>
    <cellStyle name="20 % - Markeringsfarve1 6 2 2 5" xfId="683"/>
    <cellStyle name="20 % - Markeringsfarve1 6 2 2 5 2" xfId="11080"/>
    <cellStyle name="20 % - Markeringsfarve1 6 2 2 6" xfId="684"/>
    <cellStyle name="20 % - Markeringsfarve1 6 2 2 6 2" xfId="11081"/>
    <cellStyle name="20 % - Markeringsfarve1 6 2 2 7" xfId="11076"/>
    <cellStyle name="20 % - Markeringsfarve1 6 2 3" xfId="685"/>
    <cellStyle name="20 % - Markeringsfarve1 6 2 3 2" xfId="686"/>
    <cellStyle name="20 % - Markeringsfarve1 6 2 3 2 2" xfId="11083"/>
    <cellStyle name="20 % - Markeringsfarve1 6 2 3 3" xfId="687"/>
    <cellStyle name="20 % - Markeringsfarve1 6 2 3 3 2" xfId="11084"/>
    <cellStyle name="20 % - Markeringsfarve1 6 2 3 4" xfId="688"/>
    <cellStyle name="20 % - Markeringsfarve1 6 2 3 4 2" xfId="11085"/>
    <cellStyle name="20 % - Markeringsfarve1 6 2 3 5" xfId="689"/>
    <cellStyle name="20 % - Markeringsfarve1 6 2 3 5 2" xfId="11086"/>
    <cellStyle name="20 % - Markeringsfarve1 6 2 3 6" xfId="690"/>
    <cellStyle name="20 % - Markeringsfarve1 6 2 3 6 2" xfId="11087"/>
    <cellStyle name="20 % - Markeringsfarve1 6 2 3 7" xfId="11082"/>
    <cellStyle name="20 % - Markeringsfarve1 6 2 4" xfId="691"/>
    <cellStyle name="20 % - Markeringsfarve1 6 2 4 2" xfId="11088"/>
    <cellStyle name="20 % - Markeringsfarve1 6 2 5" xfId="692"/>
    <cellStyle name="20 % - Markeringsfarve1 6 2 5 2" xfId="11089"/>
    <cellStyle name="20 % - Markeringsfarve1 6 2 6" xfId="693"/>
    <cellStyle name="20 % - Markeringsfarve1 6 2 6 2" xfId="11090"/>
    <cellStyle name="20 % - Markeringsfarve1 6 2 7" xfId="694"/>
    <cellStyle name="20 % - Markeringsfarve1 6 2 7 2" xfId="11091"/>
    <cellStyle name="20 % - Markeringsfarve1 6 2 8" xfId="695"/>
    <cellStyle name="20 % - Markeringsfarve1 6 2 8 2" xfId="11092"/>
    <cellStyle name="20 % - Markeringsfarve1 6 2 9" xfId="11075"/>
    <cellStyle name="20 % - Markeringsfarve1 6 3" xfId="696"/>
    <cellStyle name="20 % - Markeringsfarve1 6 4" xfId="697"/>
    <cellStyle name="20 % - Markeringsfarve1 6 4 2" xfId="698"/>
    <cellStyle name="20 % - Markeringsfarve1 6 4 2 2" xfId="11094"/>
    <cellStyle name="20 % - Markeringsfarve1 6 4 3" xfId="699"/>
    <cellStyle name="20 % - Markeringsfarve1 6 4 3 2" xfId="11095"/>
    <cellStyle name="20 % - Markeringsfarve1 6 4 4" xfId="700"/>
    <cellStyle name="20 % - Markeringsfarve1 6 4 4 2" xfId="11096"/>
    <cellStyle name="20 % - Markeringsfarve1 6 4 5" xfId="701"/>
    <cellStyle name="20 % - Markeringsfarve1 6 4 5 2" xfId="11097"/>
    <cellStyle name="20 % - Markeringsfarve1 6 4 6" xfId="702"/>
    <cellStyle name="20 % - Markeringsfarve1 6 4 6 2" xfId="11098"/>
    <cellStyle name="20 % - Markeringsfarve1 6 4 7" xfId="11093"/>
    <cellStyle name="20 % - Markeringsfarve1 6 5" xfId="703"/>
    <cellStyle name="20 % - Markeringsfarve1 6 5 2" xfId="704"/>
    <cellStyle name="20 % - Markeringsfarve1 6 5 2 2" xfId="11100"/>
    <cellStyle name="20 % - Markeringsfarve1 6 5 3" xfId="705"/>
    <cellStyle name="20 % - Markeringsfarve1 6 5 3 2" xfId="11101"/>
    <cellStyle name="20 % - Markeringsfarve1 6 5 4" xfId="706"/>
    <cellStyle name="20 % - Markeringsfarve1 6 5 4 2" xfId="11102"/>
    <cellStyle name="20 % - Markeringsfarve1 6 5 5" xfId="707"/>
    <cellStyle name="20 % - Markeringsfarve1 6 5 5 2" xfId="11103"/>
    <cellStyle name="20 % - Markeringsfarve1 6 5 6" xfId="708"/>
    <cellStyle name="20 % - Markeringsfarve1 6 5 6 2" xfId="11104"/>
    <cellStyle name="20 % - Markeringsfarve1 6 5 7" xfId="11099"/>
    <cellStyle name="20 % - Markeringsfarve1 6 6" xfId="709"/>
    <cellStyle name="20 % - Markeringsfarve1 6 6 2" xfId="11105"/>
    <cellStyle name="20 % - Markeringsfarve1 6 7" xfId="710"/>
    <cellStyle name="20 % - Markeringsfarve1 6 7 2" xfId="11106"/>
    <cellStyle name="20 % - Markeringsfarve1 6 8" xfId="711"/>
    <cellStyle name="20 % - Markeringsfarve1 6 8 2" xfId="11107"/>
    <cellStyle name="20 % - Markeringsfarve1 6 9" xfId="712"/>
    <cellStyle name="20 % - Markeringsfarve1 6 9 2" xfId="11108"/>
    <cellStyle name="20 % - Markeringsfarve1 7" xfId="713"/>
    <cellStyle name="20 % - Markeringsfarve1 8" xfId="714"/>
    <cellStyle name="20 % - Markeringsfarve1 9" xfId="715"/>
    <cellStyle name="20 % - Markeringsfarve2 10" xfId="717"/>
    <cellStyle name="20 % - Markeringsfarve2 11" xfId="718"/>
    <cellStyle name="20 % - Markeringsfarve2 11 2" xfId="719"/>
    <cellStyle name="20 % - Markeringsfarve2 11 2 2" xfId="11110"/>
    <cellStyle name="20 % - Markeringsfarve2 11 3" xfId="11109"/>
    <cellStyle name="20 % - Markeringsfarve2 12" xfId="720"/>
    <cellStyle name="20 % - Markeringsfarve2 12 2" xfId="11111"/>
    <cellStyle name="20 % - Markeringsfarve2 13" xfId="721"/>
    <cellStyle name="20 % - Markeringsfarve2 13 2" xfId="11112"/>
    <cellStyle name="20 % - Markeringsfarve2 14" xfId="722"/>
    <cellStyle name="20 % - Markeringsfarve2 15" xfId="723"/>
    <cellStyle name="20 % - Markeringsfarve2 16" xfId="724"/>
    <cellStyle name="20 % - Markeringsfarve2 17" xfId="725"/>
    <cellStyle name="20 % - Markeringsfarve2 18" xfId="726"/>
    <cellStyle name="20 % - Markeringsfarve2 18 2" xfId="11113"/>
    <cellStyle name="20 % - Markeringsfarve2 19" xfId="727"/>
    <cellStyle name="20 % - Markeringsfarve2 19 2" xfId="11114"/>
    <cellStyle name="20 % - Markeringsfarve2 2" xfId="728"/>
    <cellStyle name="20 % - Markeringsfarve2 2 10" xfId="729"/>
    <cellStyle name="20 % - Markeringsfarve2 2 10 2" xfId="11115"/>
    <cellStyle name="20 % - Markeringsfarve2 2 11" xfId="730"/>
    <cellStyle name="20 % - Markeringsfarve2 2 11 2" xfId="11116"/>
    <cellStyle name="20 % - Markeringsfarve2 2 12" xfId="731"/>
    <cellStyle name="20 % - Markeringsfarve2 2 12 2" xfId="11117"/>
    <cellStyle name="20 % - Markeringsfarve2 2 13" xfId="732"/>
    <cellStyle name="20 % - Markeringsfarve2 2 13 2" xfId="11118"/>
    <cellStyle name="20 % - Markeringsfarve2 2 14" xfId="733"/>
    <cellStyle name="20 % - Markeringsfarve2 2 14 2" xfId="11119"/>
    <cellStyle name="20 % - Markeringsfarve2 2 15" xfId="734"/>
    <cellStyle name="20 % - Markeringsfarve2 2 15 2" xfId="11120"/>
    <cellStyle name="20 % - Markeringsfarve2 2 16" xfId="735"/>
    <cellStyle name="20 % - Markeringsfarve2 2 17" xfId="736"/>
    <cellStyle name="20 % - Markeringsfarve2 2 17 2" xfId="11121"/>
    <cellStyle name="20 % - Markeringsfarve2 2 2" xfId="737"/>
    <cellStyle name="20 % - Markeringsfarve2 2 2 10" xfId="738"/>
    <cellStyle name="20 % - Markeringsfarve2 2 2 10 2" xfId="11123"/>
    <cellStyle name="20 % - Markeringsfarve2 2 2 11" xfId="739"/>
    <cellStyle name="20 % - Markeringsfarve2 2 2 11 2" xfId="11124"/>
    <cellStyle name="20 % - Markeringsfarve2 2 2 12" xfId="740"/>
    <cellStyle name="20 % - Markeringsfarve2 2 2 12 2" xfId="11125"/>
    <cellStyle name="20 % - Markeringsfarve2 2 2 13" xfId="741"/>
    <cellStyle name="20 % - Markeringsfarve2 2 2 13 2" xfId="11126"/>
    <cellStyle name="20 % - Markeringsfarve2 2 2 14" xfId="742"/>
    <cellStyle name="20 % - Markeringsfarve2 2 2 15" xfId="11122"/>
    <cellStyle name="20 % - Markeringsfarve2 2 2 2" xfId="743"/>
    <cellStyle name="20 % - Markeringsfarve2 2 2 2 10" xfId="744"/>
    <cellStyle name="20 % - Markeringsfarve2 2 2 2 10 2" xfId="11128"/>
    <cellStyle name="20 % - Markeringsfarve2 2 2 2 11" xfId="745"/>
    <cellStyle name="20 % - Markeringsfarve2 2 2 2 11 2" xfId="11129"/>
    <cellStyle name="20 % - Markeringsfarve2 2 2 2 12" xfId="746"/>
    <cellStyle name="20 % - Markeringsfarve2 2 2 2 12 2" xfId="11130"/>
    <cellStyle name="20 % - Markeringsfarve2 2 2 2 13" xfId="11127"/>
    <cellStyle name="20 % - Markeringsfarve2 2 2 2 2" xfId="747"/>
    <cellStyle name="20 % - Markeringsfarve2 2 2 2 2 10" xfId="748"/>
    <cellStyle name="20 % - Markeringsfarve2 2 2 2 2 10 2" xfId="11132"/>
    <cellStyle name="20 % - Markeringsfarve2 2 2 2 2 11" xfId="749"/>
    <cellStyle name="20 % - Markeringsfarve2 2 2 2 2 11 2" xfId="11133"/>
    <cellStyle name="20 % - Markeringsfarve2 2 2 2 2 12" xfId="11131"/>
    <cellStyle name="20 % - Markeringsfarve2 2 2 2 2 2" xfId="750"/>
    <cellStyle name="20 % - Markeringsfarve2 2 2 2 2 2 10" xfId="751"/>
    <cellStyle name="20 % - Markeringsfarve2 2 2 2 2 2 10 2" xfId="11135"/>
    <cellStyle name="20 % - Markeringsfarve2 2 2 2 2 2 11" xfId="11134"/>
    <cellStyle name="20 % - Markeringsfarve2 2 2 2 2 2 2" xfId="752"/>
    <cellStyle name="20 % - Markeringsfarve2 2 2 2 2 2 2 2" xfId="753"/>
    <cellStyle name="20 % - Markeringsfarve2 2 2 2 2 2 2 2 2" xfId="11137"/>
    <cellStyle name="20 % - Markeringsfarve2 2 2 2 2 2 2 3" xfId="754"/>
    <cellStyle name="20 % - Markeringsfarve2 2 2 2 2 2 2 3 2" xfId="11138"/>
    <cellStyle name="20 % - Markeringsfarve2 2 2 2 2 2 2 4" xfId="755"/>
    <cellStyle name="20 % - Markeringsfarve2 2 2 2 2 2 2 4 2" xfId="11139"/>
    <cellStyle name="20 % - Markeringsfarve2 2 2 2 2 2 2 5" xfId="756"/>
    <cellStyle name="20 % - Markeringsfarve2 2 2 2 2 2 2 5 2" xfId="11140"/>
    <cellStyle name="20 % - Markeringsfarve2 2 2 2 2 2 2 6" xfId="757"/>
    <cellStyle name="20 % - Markeringsfarve2 2 2 2 2 2 2 6 2" xfId="11141"/>
    <cellStyle name="20 % - Markeringsfarve2 2 2 2 2 2 2 7" xfId="11136"/>
    <cellStyle name="20 % - Markeringsfarve2 2 2 2 2 2 3" xfId="758"/>
    <cellStyle name="20 % - Markeringsfarve2 2 2 2 2 2 3 2" xfId="759"/>
    <cellStyle name="20 % - Markeringsfarve2 2 2 2 2 2 3 2 2" xfId="11143"/>
    <cellStyle name="20 % - Markeringsfarve2 2 2 2 2 2 3 3" xfId="760"/>
    <cellStyle name="20 % - Markeringsfarve2 2 2 2 2 2 3 3 2" xfId="11144"/>
    <cellStyle name="20 % - Markeringsfarve2 2 2 2 2 2 3 4" xfId="761"/>
    <cellStyle name="20 % - Markeringsfarve2 2 2 2 2 2 3 4 2" xfId="11145"/>
    <cellStyle name="20 % - Markeringsfarve2 2 2 2 2 2 3 5" xfId="762"/>
    <cellStyle name="20 % - Markeringsfarve2 2 2 2 2 2 3 5 2" xfId="11146"/>
    <cellStyle name="20 % - Markeringsfarve2 2 2 2 2 2 3 6" xfId="763"/>
    <cellStyle name="20 % - Markeringsfarve2 2 2 2 2 2 3 6 2" xfId="11147"/>
    <cellStyle name="20 % - Markeringsfarve2 2 2 2 2 2 3 7" xfId="11142"/>
    <cellStyle name="20 % - Markeringsfarve2 2 2 2 2 2 4" xfId="764"/>
    <cellStyle name="20 % - Markeringsfarve2 2 2 2 2 2 4 2" xfId="765"/>
    <cellStyle name="20 % - Markeringsfarve2 2 2 2 2 2 4 2 2" xfId="11149"/>
    <cellStyle name="20 % - Markeringsfarve2 2 2 2 2 2 4 3" xfId="766"/>
    <cellStyle name="20 % - Markeringsfarve2 2 2 2 2 2 4 3 2" xfId="11150"/>
    <cellStyle name="20 % - Markeringsfarve2 2 2 2 2 2 4 4" xfId="767"/>
    <cellStyle name="20 % - Markeringsfarve2 2 2 2 2 2 4 4 2" xfId="11151"/>
    <cellStyle name="20 % - Markeringsfarve2 2 2 2 2 2 4 5" xfId="768"/>
    <cellStyle name="20 % - Markeringsfarve2 2 2 2 2 2 4 5 2" xfId="11152"/>
    <cellStyle name="20 % - Markeringsfarve2 2 2 2 2 2 4 6" xfId="769"/>
    <cellStyle name="20 % - Markeringsfarve2 2 2 2 2 2 4 6 2" xfId="11153"/>
    <cellStyle name="20 % - Markeringsfarve2 2 2 2 2 2 4 7" xfId="11148"/>
    <cellStyle name="20 % - Markeringsfarve2 2 2 2 2 2 5" xfId="770"/>
    <cellStyle name="20 % - Markeringsfarve2 2 2 2 2 2 5 2" xfId="771"/>
    <cellStyle name="20 % - Markeringsfarve2 2 2 2 2 2 5 2 2" xfId="11155"/>
    <cellStyle name="20 % - Markeringsfarve2 2 2 2 2 2 5 3" xfId="772"/>
    <cellStyle name="20 % - Markeringsfarve2 2 2 2 2 2 5 3 2" xfId="11156"/>
    <cellStyle name="20 % - Markeringsfarve2 2 2 2 2 2 5 4" xfId="773"/>
    <cellStyle name="20 % - Markeringsfarve2 2 2 2 2 2 5 4 2" xfId="11157"/>
    <cellStyle name="20 % - Markeringsfarve2 2 2 2 2 2 5 5" xfId="774"/>
    <cellStyle name="20 % - Markeringsfarve2 2 2 2 2 2 5 5 2" xfId="11158"/>
    <cellStyle name="20 % - Markeringsfarve2 2 2 2 2 2 5 6" xfId="775"/>
    <cellStyle name="20 % - Markeringsfarve2 2 2 2 2 2 5 6 2" xfId="11159"/>
    <cellStyle name="20 % - Markeringsfarve2 2 2 2 2 2 5 7" xfId="11154"/>
    <cellStyle name="20 % - Markeringsfarve2 2 2 2 2 2 6" xfId="776"/>
    <cellStyle name="20 % - Markeringsfarve2 2 2 2 2 2 6 2" xfId="11160"/>
    <cellStyle name="20 % - Markeringsfarve2 2 2 2 2 2 7" xfId="777"/>
    <cellStyle name="20 % - Markeringsfarve2 2 2 2 2 2 7 2" xfId="11161"/>
    <cellStyle name="20 % - Markeringsfarve2 2 2 2 2 2 8" xfId="778"/>
    <cellStyle name="20 % - Markeringsfarve2 2 2 2 2 2 8 2" xfId="11162"/>
    <cellStyle name="20 % - Markeringsfarve2 2 2 2 2 2 9" xfId="779"/>
    <cellStyle name="20 % - Markeringsfarve2 2 2 2 2 2 9 2" xfId="11163"/>
    <cellStyle name="20 % - Markeringsfarve2 2 2 2 2 3" xfId="780"/>
    <cellStyle name="20 % - Markeringsfarve2 2 2 2 2 3 2" xfId="781"/>
    <cellStyle name="20 % - Markeringsfarve2 2 2 2 2 3 2 2" xfId="11165"/>
    <cellStyle name="20 % - Markeringsfarve2 2 2 2 2 3 3" xfId="782"/>
    <cellStyle name="20 % - Markeringsfarve2 2 2 2 2 3 3 2" xfId="11166"/>
    <cellStyle name="20 % - Markeringsfarve2 2 2 2 2 3 4" xfId="783"/>
    <cellStyle name="20 % - Markeringsfarve2 2 2 2 2 3 4 2" xfId="11167"/>
    <cellStyle name="20 % - Markeringsfarve2 2 2 2 2 3 5" xfId="784"/>
    <cellStyle name="20 % - Markeringsfarve2 2 2 2 2 3 5 2" xfId="11168"/>
    <cellStyle name="20 % - Markeringsfarve2 2 2 2 2 3 6" xfId="785"/>
    <cellStyle name="20 % - Markeringsfarve2 2 2 2 2 3 6 2" xfId="11169"/>
    <cellStyle name="20 % - Markeringsfarve2 2 2 2 2 3 7" xfId="11164"/>
    <cellStyle name="20 % - Markeringsfarve2 2 2 2 2 4" xfId="786"/>
    <cellStyle name="20 % - Markeringsfarve2 2 2 2 2 4 2" xfId="787"/>
    <cellStyle name="20 % - Markeringsfarve2 2 2 2 2 4 2 2" xfId="11171"/>
    <cellStyle name="20 % - Markeringsfarve2 2 2 2 2 4 3" xfId="788"/>
    <cellStyle name="20 % - Markeringsfarve2 2 2 2 2 4 3 2" xfId="11172"/>
    <cellStyle name="20 % - Markeringsfarve2 2 2 2 2 4 4" xfId="789"/>
    <cellStyle name="20 % - Markeringsfarve2 2 2 2 2 4 4 2" xfId="11173"/>
    <cellStyle name="20 % - Markeringsfarve2 2 2 2 2 4 5" xfId="790"/>
    <cellStyle name="20 % - Markeringsfarve2 2 2 2 2 4 5 2" xfId="11174"/>
    <cellStyle name="20 % - Markeringsfarve2 2 2 2 2 4 6" xfId="791"/>
    <cellStyle name="20 % - Markeringsfarve2 2 2 2 2 4 6 2" xfId="11175"/>
    <cellStyle name="20 % - Markeringsfarve2 2 2 2 2 4 7" xfId="11170"/>
    <cellStyle name="20 % - Markeringsfarve2 2 2 2 2 5" xfId="792"/>
    <cellStyle name="20 % - Markeringsfarve2 2 2 2 2 5 2" xfId="793"/>
    <cellStyle name="20 % - Markeringsfarve2 2 2 2 2 5 2 2" xfId="11177"/>
    <cellStyle name="20 % - Markeringsfarve2 2 2 2 2 5 3" xfId="794"/>
    <cellStyle name="20 % - Markeringsfarve2 2 2 2 2 5 3 2" xfId="11178"/>
    <cellStyle name="20 % - Markeringsfarve2 2 2 2 2 5 4" xfId="795"/>
    <cellStyle name="20 % - Markeringsfarve2 2 2 2 2 5 4 2" xfId="11179"/>
    <cellStyle name="20 % - Markeringsfarve2 2 2 2 2 5 5" xfId="796"/>
    <cellStyle name="20 % - Markeringsfarve2 2 2 2 2 5 5 2" xfId="11180"/>
    <cellStyle name="20 % - Markeringsfarve2 2 2 2 2 5 6" xfId="797"/>
    <cellStyle name="20 % - Markeringsfarve2 2 2 2 2 5 6 2" xfId="11181"/>
    <cellStyle name="20 % - Markeringsfarve2 2 2 2 2 5 7" xfId="11176"/>
    <cellStyle name="20 % - Markeringsfarve2 2 2 2 2 6" xfId="798"/>
    <cellStyle name="20 % - Markeringsfarve2 2 2 2 2 6 2" xfId="799"/>
    <cellStyle name="20 % - Markeringsfarve2 2 2 2 2 6 2 2" xfId="11183"/>
    <cellStyle name="20 % - Markeringsfarve2 2 2 2 2 6 3" xfId="800"/>
    <cellStyle name="20 % - Markeringsfarve2 2 2 2 2 6 3 2" xfId="11184"/>
    <cellStyle name="20 % - Markeringsfarve2 2 2 2 2 6 4" xfId="801"/>
    <cellStyle name="20 % - Markeringsfarve2 2 2 2 2 6 4 2" xfId="11185"/>
    <cellStyle name="20 % - Markeringsfarve2 2 2 2 2 6 5" xfId="802"/>
    <cellStyle name="20 % - Markeringsfarve2 2 2 2 2 6 5 2" xfId="11186"/>
    <cellStyle name="20 % - Markeringsfarve2 2 2 2 2 6 6" xfId="803"/>
    <cellStyle name="20 % - Markeringsfarve2 2 2 2 2 6 6 2" xfId="11187"/>
    <cellStyle name="20 % - Markeringsfarve2 2 2 2 2 6 7" xfId="11182"/>
    <cellStyle name="20 % - Markeringsfarve2 2 2 2 2 7" xfId="804"/>
    <cellStyle name="20 % - Markeringsfarve2 2 2 2 2 7 2" xfId="11188"/>
    <cellStyle name="20 % - Markeringsfarve2 2 2 2 2 8" xfId="805"/>
    <cellStyle name="20 % - Markeringsfarve2 2 2 2 2 8 2" xfId="11189"/>
    <cellStyle name="20 % - Markeringsfarve2 2 2 2 2 9" xfId="806"/>
    <cellStyle name="20 % - Markeringsfarve2 2 2 2 2 9 2" xfId="11190"/>
    <cellStyle name="20 % - Markeringsfarve2 2 2 2 3" xfId="807"/>
    <cellStyle name="20 % - Markeringsfarve2 2 2 2 3 10" xfId="808"/>
    <cellStyle name="20 % - Markeringsfarve2 2 2 2 3 10 2" xfId="11192"/>
    <cellStyle name="20 % - Markeringsfarve2 2 2 2 3 11" xfId="11191"/>
    <cellStyle name="20 % - Markeringsfarve2 2 2 2 3 2" xfId="809"/>
    <cellStyle name="20 % - Markeringsfarve2 2 2 2 3 2 2" xfId="810"/>
    <cellStyle name="20 % - Markeringsfarve2 2 2 2 3 2 2 2" xfId="11194"/>
    <cellStyle name="20 % - Markeringsfarve2 2 2 2 3 2 3" xfId="811"/>
    <cellStyle name="20 % - Markeringsfarve2 2 2 2 3 2 3 2" xfId="11195"/>
    <cellStyle name="20 % - Markeringsfarve2 2 2 2 3 2 4" xfId="812"/>
    <cellStyle name="20 % - Markeringsfarve2 2 2 2 3 2 4 2" xfId="11196"/>
    <cellStyle name="20 % - Markeringsfarve2 2 2 2 3 2 5" xfId="813"/>
    <cellStyle name="20 % - Markeringsfarve2 2 2 2 3 2 5 2" xfId="11197"/>
    <cellStyle name="20 % - Markeringsfarve2 2 2 2 3 2 6" xfId="814"/>
    <cellStyle name="20 % - Markeringsfarve2 2 2 2 3 2 6 2" xfId="11198"/>
    <cellStyle name="20 % - Markeringsfarve2 2 2 2 3 2 7" xfId="11193"/>
    <cellStyle name="20 % - Markeringsfarve2 2 2 2 3 3" xfId="815"/>
    <cellStyle name="20 % - Markeringsfarve2 2 2 2 3 3 2" xfId="816"/>
    <cellStyle name="20 % - Markeringsfarve2 2 2 2 3 3 2 2" xfId="11200"/>
    <cellStyle name="20 % - Markeringsfarve2 2 2 2 3 3 3" xfId="817"/>
    <cellStyle name="20 % - Markeringsfarve2 2 2 2 3 3 3 2" xfId="11201"/>
    <cellStyle name="20 % - Markeringsfarve2 2 2 2 3 3 4" xfId="818"/>
    <cellStyle name="20 % - Markeringsfarve2 2 2 2 3 3 4 2" xfId="11202"/>
    <cellStyle name="20 % - Markeringsfarve2 2 2 2 3 3 5" xfId="819"/>
    <cellStyle name="20 % - Markeringsfarve2 2 2 2 3 3 5 2" xfId="11203"/>
    <cellStyle name="20 % - Markeringsfarve2 2 2 2 3 3 6" xfId="820"/>
    <cellStyle name="20 % - Markeringsfarve2 2 2 2 3 3 6 2" xfId="11204"/>
    <cellStyle name="20 % - Markeringsfarve2 2 2 2 3 3 7" xfId="11199"/>
    <cellStyle name="20 % - Markeringsfarve2 2 2 2 3 4" xfId="821"/>
    <cellStyle name="20 % - Markeringsfarve2 2 2 2 3 4 2" xfId="822"/>
    <cellStyle name="20 % - Markeringsfarve2 2 2 2 3 4 2 2" xfId="11206"/>
    <cellStyle name="20 % - Markeringsfarve2 2 2 2 3 4 3" xfId="823"/>
    <cellStyle name="20 % - Markeringsfarve2 2 2 2 3 4 3 2" xfId="11207"/>
    <cellStyle name="20 % - Markeringsfarve2 2 2 2 3 4 4" xfId="824"/>
    <cellStyle name="20 % - Markeringsfarve2 2 2 2 3 4 4 2" xfId="11208"/>
    <cellStyle name="20 % - Markeringsfarve2 2 2 2 3 4 5" xfId="825"/>
    <cellStyle name="20 % - Markeringsfarve2 2 2 2 3 4 5 2" xfId="11209"/>
    <cellStyle name="20 % - Markeringsfarve2 2 2 2 3 4 6" xfId="826"/>
    <cellStyle name="20 % - Markeringsfarve2 2 2 2 3 4 6 2" xfId="11210"/>
    <cellStyle name="20 % - Markeringsfarve2 2 2 2 3 4 7" xfId="11205"/>
    <cellStyle name="20 % - Markeringsfarve2 2 2 2 3 5" xfId="827"/>
    <cellStyle name="20 % - Markeringsfarve2 2 2 2 3 5 2" xfId="828"/>
    <cellStyle name="20 % - Markeringsfarve2 2 2 2 3 5 2 2" xfId="11212"/>
    <cellStyle name="20 % - Markeringsfarve2 2 2 2 3 5 3" xfId="829"/>
    <cellStyle name="20 % - Markeringsfarve2 2 2 2 3 5 3 2" xfId="11213"/>
    <cellStyle name="20 % - Markeringsfarve2 2 2 2 3 5 4" xfId="830"/>
    <cellStyle name="20 % - Markeringsfarve2 2 2 2 3 5 4 2" xfId="11214"/>
    <cellStyle name="20 % - Markeringsfarve2 2 2 2 3 5 5" xfId="831"/>
    <cellStyle name="20 % - Markeringsfarve2 2 2 2 3 5 5 2" xfId="11215"/>
    <cellStyle name="20 % - Markeringsfarve2 2 2 2 3 5 6" xfId="832"/>
    <cellStyle name="20 % - Markeringsfarve2 2 2 2 3 5 6 2" xfId="11216"/>
    <cellStyle name="20 % - Markeringsfarve2 2 2 2 3 5 7" xfId="11211"/>
    <cellStyle name="20 % - Markeringsfarve2 2 2 2 3 6" xfId="833"/>
    <cellStyle name="20 % - Markeringsfarve2 2 2 2 3 6 2" xfId="11217"/>
    <cellStyle name="20 % - Markeringsfarve2 2 2 2 3 7" xfId="834"/>
    <cellStyle name="20 % - Markeringsfarve2 2 2 2 3 7 2" xfId="11218"/>
    <cellStyle name="20 % - Markeringsfarve2 2 2 2 3 8" xfId="835"/>
    <cellStyle name="20 % - Markeringsfarve2 2 2 2 3 8 2" xfId="11219"/>
    <cellStyle name="20 % - Markeringsfarve2 2 2 2 3 9" xfId="836"/>
    <cellStyle name="20 % - Markeringsfarve2 2 2 2 3 9 2" xfId="11220"/>
    <cellStyle name="20 % - Markeringsfarve2 2 2 2 4" xfId="837"/>
    <cellStyle name="20 % - Markeringsfarve2 2 2 2 4 2" xfId="838"/>
    <cellStyle name="20 % - Markeringsfarve2 2 2 2 4 2 2" xfId="11222"/>
    <cellStyle name="20 % - Markeringsfarve2 2 2 2 4 3" xfId="839"/>
    <cellStyle name="20 % - Markeringsfarve2 2 2 2 4 3 2" xfId="11223"/>
    <cellStyle name="20 % - Markeringsfarve2 2 2 2 4 4" xfId="840"/>
    <cellStyle name="20 % - Markeringsfarve2 2 2 2 4 4 2" xfId="11224"/>
    <cellStyle name="20 % - Markeringsfarve2 2 2 2 4 5" xfId="841"/>
    <cellStyle name="20 % - Markeringsfarve2 2 2 2 4 5 2" xfId="11225"/>
    <cellStyle name="20 % - Markeringsfarve2 2 2 2 4 6" xfId="842"/>
    <cellStyle name="20 % - Markeringsfarve2 2 2 2 4 6 2" xfId="11226"/>
    <cellStyle name="20 % - Markeringsfarve2 2 2 2 4 7" xfId="11221"/>
    <cellStyle name="20 % - Markeringsfarve2 2 2 2 5" xfId="843"/>
    <cellStyle name="20 % - Markeringsfarve2 2 2 2 5 2" xfId="844"/>
    <cellStyle name="20 % - Markeringsfarve2 2 2 2 5 2 2" xfId="11228"/>
    <cellStyle name="20 % - Markeringsfarve2 2 2 2 5 3" xfId="845"/>
    <cellStyle name="20 % - Markeringsfarve2 2 2 2 5 3 2" xfId="11229"/>
    <cellStyle name="20 % - Markeringsfarve2 2 2 2 5 4" xfId="846"/>
    <cellStyle name="20 % - Markeringsfarve2 2 2 2 5 4 2" xfId="11230"/>
    <cellStyle name="20 % - Markeringsfarve2 2 2 2 5 5" xfId="847"/>
    <cellStyle name="20 % - Markeringsfarve2 2 2 2 5 5 2" xfId="11231"/>
    <cellStyle name="20 % - Markeringsfarve2 2 2 2 5 6" xfId="848"/>
    <cellStyle name="20 % - Markeringsfarve2 2 2 2 5 6 2" xfId="11232"/>
    <cellStyle name="20 % - Markeringsfarve2 2 2 2 5 7" xfId="11227"/>
    <cellStyle name="20 % - Markeringsfarve2 2 2 2 6" xfId="849"/>
    <cellStyle name="20 % - Markeringsfarve2 2 2 2 6 2" xfId="850"/>
    <cellStyle name="20 % - Markeringsfarve2 2 2 2 6 2 2" xfId="11234"/>
    <cellStyle name="20 % - Markeringsfarve2 2 2 2 6 3" xfId="851"/>
    <cellStyle name="20 % - Markeringsfarve2 2 2 2 6 3 2" xfId="11235"/>
    <cellStyle name="20 % - Markeringsfarve2 2 2 2 6 4" xfId="852"/>
    <cellStyle name="20 % - Markeringsfarve2 2 2 2 6 4 2" xfId="11236"/>
    <cellStyle name="20 % - Markeringsfarve2 2 2 2 6 5" xfId="853"/>
    <cellStyle name="20 % - Markeringsfarve2 2 2 2 6 5 2" xfId="11237"/>
    <cellStyle name="20 % - Markeringsfarve2 2 2 2 6 6" xfId="854"/>
    <cellStyle name="20 % - Markeringsfarve2 2 2 2 6 6 2" xfId="11238"/>
    <cellStyle name="20 % - Markeringsfarve2 2 2 2 6 7" xfId="11233"/>
    <cellStyle name="20 % - Markeringsfarve2 2 2 2 7" xfId="855"/>
    <cellStyle name="20 % - Markeringsfarve2 2 2 2 7 2" xfId="856"/>
    <cellStyle name="20 % - Markeringsfarve2 2 2 2 7 2 2" xfId="11240"/>
    <cellStyle name="20 % - Markeringsfarve2 2 2 2 7 3" xfId="857"/>
    <cellStyle name="20 % - Markeringsfarve2 2 2 2 7 3 2" xfId="11241"/>
    <cellStyle name="20 % - Markeringsfarve2 2 2 2 7 4" xfId="858"/>
    <cellStyle name="20 % - Markeringsfarve2 2 2 2 7 4 2" xfId="11242"/>
    <cellStyle name="20 % - Markeringsfarve2 2 2 2 7 5" xfId="859"/>
    <cellStyle name="20 % - Markeringsfarve2 2 2 2 7 5 2" xfId="11243"/>
    <cellStyle name="20 % - Markeringsfarve2 2 2 2 7 6" xfId="860"/>
    <cellStyle name="20 % - Markeringsfarve2 2 2 2 7 6 2" xfId="11244"/>
    <cellStyle name="20 % - Markeringsfarve2 2 2 2 7 7" xfId="11239"/>
    <cellStyle name="20 % - Markeringsfarve2 2 2 2 8" xfId="861"/>
    <cellStyle name="20 % - Markeringsfarve2 2 2 2 8 2" xfId="11245"/>
    <cellStyle name="20 % - Markeringsfarve2 2 2 2 9" xfId="862"/>
    <cellStyle name="20 % - Markeringsfarve2 2 2 2 9 2" xfId="11246"/>
    <cellStyle name="20 % - Markeringsfarve2 2 2 3" xfId="863"/>
    <cellStyle name="20 % - Markeringsfarve2 2 2 3 10" xfId="864"/>
    <cellStyle name="20 % - Markeringsfarve2 2 2 3 10 2" xfId="11248"/>
    <cellStyle name="20 % - Markeringsfarve2 2 2 3 11" xfId="865"/>
    <cellStyle name="20 % - Markeringsfarve2 2 2 3 11 2" xfId="11249"/>
    <cellStyle name="20 % - Markeringsfarve2 2 2 3 12" xfId="11247"/>
    <cellStyle name="20 % - Markeringsfarve2 2 2 3 2" xfId="866"/>
    <cellStyle name="20 % - Markeringsfarve2 2 2 3 2 10" xfId="867"/>
    <cellStyle name="20 % - Markeringsfarve2 2 2 3 2 10 2" xfId="11251"/>
    <cellStyle name="20 % - Markeringsfarve2 2 2 3 2 11" xfId="11250"/>
    <cellStyle name="20 % - Markeringsfarve2 2 2 3 2 2" xfId="868"/>
    <cellStyle name="20 % - Markeringsfarve2 2 2 3 2 2 10" xfId="11252"/>
    <cellStyle name="20 % - Markeringsfarve2 2 2 3 2 2 2" xfId="869"/>
    <cellStyle name="20 % - Markeringsfarve2 2 2 3 2 2 2 2" xfId="870"/>
    <cellStyle name="20 % - Markeringsfarve2 2 2 3 2 2 2 2 2" xfId="11254"/>
    <cellStyle name="20 % - Markeringsfarve2 2 2 3 2 2 2 3" xfId="871"/>
    <cellStyle name="20 % - Markeringsfarve2 2 2 3 2 2 2 3 2" xfId="11255"/>
    <cellStyle name="20 % - Markeringsfarve2 2 2 3 2 2 2 4" xfId="872"/>
    <cellStyle name="20 % - Markeringsfarve2 2 2 3 2 2 2 4 2" xfId="11256"/>
    <cellStyle name="20 % - Markeringsfarve2 2 2 3 2 2 2 5" xfId="873"/>
    <cellStyle name="20 % - Markeringsfarve2 2 2 3 2 2 2 5 2" xfId="11257"/>
    <cellStyle name="20 % - Markeringsfarve2 2 2 3 2 2 2 6" xfId="874"/>
    <cellStyle name="20 % - Markeringsfarve2 2 2 3 2 2 2 6 2" xfId="11258"/>
    <cellStyle name="20 % - Markeringsfarve2 2 2 3 2 2 2 7" xfId="11253"/>
    <cellStyle name="20 % - Markeringsfarve2 2 2 3 2 2 3" xfId="875"/>
    <cellStyle name="20 % - Markeringsfarve2 2 2 3 2 2 3 2" xfId="876"/>
    <cellStyle name="20 % - Markeringsfarve2 2 2 3 2 2 3 2 2" xfId="11260"/>
    <cellStyle name="20 % - Markeringsfarve2 2 2 3 2 2 3 3" xfId="877"/>
    <cellStyle name="20 % - Markeringsfarve2 2 2 3 2 2 3 3 2" xfId="11261"/>
    <cellStyle name="20 % - Markeringsfarve2 2 2 3 2 2 3 4" xfId="878"/>
    <cellStyle name="20 % - Markeringsfarve2 2 2 3 2 2 3 4 2" xfId="11262"/>
    <cellStyle name="20 % - Markeringsfarve2 2 2 3 2 2 3 5" xfId="879"/>
    <cellStyle name="20 % - Markeringsfarve2 2 2 3 2 2 3 5 2" xfId="11263"/>
    <cellStyle name="20 % - Markeringsfarve2 2 2 3 2 2 3 6" xfId="880"/>
    <cellStyle name="20 % - Markeringsfarve2 2 2 3 2 2 3 6 2" xfId="11264"/>
    <cellStyle name="20 % - Markeringsfarve2 2 2 3 2 2 3 7" xfId="11259"/>
    <cellStyle name="20 % - Markeringsfarve2 2 2 3 2 2 4" xfId="881"/>
    <cellStyle name="20 % - Markeringsfarve2 2 2 3 2 2 4 2" xfId="882"/>
    <cellStyle name="20 % - Markeringsfarve2 2 2 3 2 2 4 2 2" xfId="11266"/>
    <cellStyle name="20 % - Markeringsfarve2 2 2 3 2 2 4 3" xfId="883"/>
    <cellStyle name="20 % - Markeringsfarve2 2 2 3 2 2 4 3 2" xfId="11267"/>
    <cellStyle name="20 % - Markeringsfarve2 2 2 3 2 2 4 4" xfId="884"/>
    <cellStyle name="20 % - Markeringsfarve2 2 2 3 2 2 4 4 2" xfId="11268"/>
    <cellStyle name="20 % - Markeringsfarve2 2 2 3 2 2 4 5" xfId="885"/>
    <cellStyle name="20 % - Markeringsfarve2 2 2 3 2 2 4 5 2" xfId="11269"/>
    <cellStyle name="20 % - Markeringsfarve2 2 2 3 2 2 4 6" xfId="886"/>
    <cellStyle name="20 % - Markeringsfarve2 2 2 3 2 2 4 6 2" xfId="11270"/>
    <cellStyle name="20 % - Markeringsfarve2 2 2 3 2 2 4 7" xfId="11265"/>
    <cellStyle name="20 % - Markeringsfarve2 2 2 3 2 2 5" xfId="887"/>
    <cellStyle name="20 % - Markeringsfarve2 2 2 3 2 2 5 2" xfId="11271"/>
    <cellStyle name="20 % - Markeringsfarve2 2 2 3 2 2 6" xfId="888"/>
    <cellStyle name="20 % - Markeringsfarve2 2 2 3 2 2 6 2" xfId="11272"/>
    <cellStyle name="20 % - Markeringsfarve2 2 2 3 2 2 7" xfId="889"/>
    <cellStyle name="20 % - Markeringsfarve2 2 2 3 2 2 7 2" xfId="11273"/>
    <cellStyle name="20 % - Markeringsfarve2 2 2 3 2 2 8" xfId="890"/>
    <cellStyle name="20 % - Markeringsfarve2 2 2 3 2 2 8 2" xfId="11274"/>
    <cellStyle name="20 % - Markeringsfarve2 2 2 3 2 2 9" xfId="891"/>
    <cellStyle name="20 % - Markeringsfarve2 2 2 3 2 2 9 2" xfId="11275"/>
    <cellStyle name="20 % - Markeringsfarve2 2 2 3 2 3" xfId="892"/>
    <cellStyle name="20 % - Markeringsfarve2 2 2 3 2 3 2" xfId="893"/>
    <cellStyle name="20 % - Markeringsfarve2 2 2 3 2 3 2 2" xfId="11277"/>
    <cellStyle name="20 % - Markeringsfarve2 2 2 3 2 3 3" xfId="894"/>
    <cellStyle name="20 % - Markeringsfarve2 2 2 3 2 3 3 2" xfId="11278"/>
    <cellStyle name="20 % - Markeringsfarve2 2 2 3 2 3 4" xfId="895"/>
    <cellStyle name="20 % - Markeringsfarve2 2 2 3 2 3 4 2" xfId="11279"/>
    <cellStyle name="20 % - Markeringsfarve2 2 2 3 2 3 5" xfId="896"/>
    <cellStyle name="20 % - Markeringsfarve2 2 2 3 2 3 5 2" xfId="11280"/>
    <cellStyle name="20 % - Markeringsfarve2 2 2 3 2 3 6" xfId="897"/>
    <cellStyle name="20 % - Markeringsfarve2 2 2 3 2 3 6 2" xfId="11281"/>
    <cellStyle name="20 % - Markeringsfarve2 2 2 3 2 3 7" xfId="11276"/>
    <cellStyle name="20 % - Markeringsfarve2 2 2 3 2 4" xfId="898"/>
    <cellStyle name="20 % - Markeringsfarve2 2 2 3 2 4 2" xfId="899"/>
    <cellStyle name="20 % - Markeringsfarve2 2 2 3 2 4 2 2" xfId="11283"/>
    <cellStyle name="20 % - Markeringsfarve2 2 2 3 2 4 3" xfId="900"/>
    <cellStyle name="20 % - Markeringsfarve2 2 2 3 2 4 3 2" xfId="11284"/>
    <cellStyle name="20 % - Markeringsfarve2 2 2 3 2 4 4" xfId="901"/>
    <cellStyle name="20 % - Markeringsfarve2 2 2 3 2 4 4 2" xfId="11285"/>
    <cellStyle name="20 % - Markeringsfarve2 2 2 3 2 4 5" xfId="902"/>
    <cellStyle name="20 % - Markeringsfarve2 2 2 3 2 4 5 2" xfId="11286"/>
    <cellStyle name="20 % - Markeringsfarve2 2 2 3 2 4 6" xfId="903"/>
    <cellStyle name="20 % - Markeringsfarve2 2 2 3 2 4 6 2" xfId="11287"/>
    <cellStyle name="20 % - Markeringsfarve2 2 2 3 2 4 7" xfId="11282"/>
    <cellStyle name="20 % - Markeringsfarve2 2 2 3 2 5" xfId="904"/>
    <cellStyle name="20 % - Markeringsfarve2 2 2 3 2 5 2" xfId="905"/>
    <cellStyle name="20 % - Markeringsfarve2 2 2 3 2 5 2 2" xfId="11289"/>
    <cellStyle name="20 % - Markeringsfarve2 2 2 3 2 5 3" xfId="906"/>
    <cellStyle name="20 % - Markeringsfarve2 2 2 3 2 5 3 2" xfId="11290"/>
    <cellStyle name="20 % - Markeringsfarve2 2 2 3 2 5 4" xfId="907"/>
    <cellStyle name="20 % - Markeringsfarve2 2 2 3 2 5 4 2" xfId="11291"/>
    <cellStyle name="20 % - Markeringsfarve2 2 2 3 2 5 5" xfId="908"/>
    <cellStyle name="20 % - Markeringsfarve2 2 2 3 2 5 5 2" xfId="11292"/>
    <cellStyle name="20 % - Markeringsfarve2 2 2 3 2 5 6" xfId="909"/>
    <cellStyle name="20 % - Markeringsfarve2 2 2 3 2 5 6 2" xfId="11293"/>
    <cellStyle name="20 % - Markeringsfarve2 2 2 3 2 5 7" xfId="11288"/>
    <cellStyle name="20 % - Markeringsfarve2 2 2 3 2 6" xfId="910"/>
    <cellStyle name="20 % - Markeringsfarve2 2 2 3 2 6 2" xfId="11294"/>
    <cellStyle name="20 % - Markeringsfarve2 2 2 3 2 7" xfId="911"/>
    <cellStyle name="20 % - Markeringsfarve2 2 2 3 2 7 2" xfId="11295"/>
    <cellStyle name="20 % - Markeringsfarve2 2 2 3 2 8" xfId="912"/>
    <cellStyle name="20 % - Markeringsfarve2 2 2 3 2 8 2" xfId="11296"/>
    <cellStyle name="20 % - Markeringsfarve2 2 2 3 2 9" xfId="913"/>
    <cellStyle name="20 % - Markeringsfarve2 2 2 3 2 9 2" xfId="11297"/>
    <cellStyle name="20 % - Markeringsfarve2 2 2 3 3" xfId="914"/>
    <cellStyle name="20 % - Markeringsfarve2 2 2 3 3 10" xfId="11298"/>
    <cellStyle name="20 % - Markeringsfarve2 2 2 3 3 2" xfId="915"/>
    <cellStyle name="20 % - Markeringsfarve2 2 2 3 3 2 2" xfId="916"/>
    <cellStyle name="20 % - Markeringsfarve2 2 2 3 3 2 2 2" xfId="11300"/>
    <cellStyle name="20 % - Markeringsfarve2 2 2 3 3 2 3" xfId="917"/>
    <cellStyle name="20 % - Markeringsfarve2 2 2 3 3 2 3 2" xfId="11301"/>
    <cellStyle name="20 % - Markeringsfarve2 2 2 3 3 2 4" xfId="918"/>
    <cellStyle name="20 % - Markeringsfarve2 2 2 3 3 2 4 2" xfId="11302"/>
    <cellStyle name="20 % - Markeringsfarve2 2 2 3 3 2 5" xfId="919"/>
    <cellStyle name="20 % - Markeringsfarve2 2 2 3 3 2 5 2" xfId="11303"/>
    <cellStyle name="20 % - Markeringsfarve2 2 2 3 3 2 6" xfId="920"/>
    <cellStyle name="20 % - Markeringsfarve2 2 2 3 3 2 6 2" xfId="11304"/>
    <cellStyle name="20 % - Markeringsfarve2 2 2 3 3 2 7" xfId="11299"/>
    <cellStyle name="20 % - Markeringsfarve2 2 2 3 3 3" xfId="921"/>
    <cellStyle name="20 % - Markeringsfarve2 2 2 3 3 3 2" xfId="922"/>
    <cellStyle name="20 % - Markeringsfarve2 2 2 3 3 3 2 2" xfId="11306"/>
    <cellStyle name="20 % - Markeringsfarve2 2 2 3 3 3 3" xfId="923"/>
    <cellStyle name="20 % - Markeringsfarve2 2 2 3 3 3 3 2" xfId="11307"/>
    <cellStyle name="20 % - Markeringsfarve2 2 2 3 3 3 4" xfId="924"/>
    <cellStyle name="20 % - Markeringsfarve2 2 2 3 3 3 4 2" xfId="11308"/>
    <cellStyle name="20 % - Markeringsfarve2 2 2 3 3 3 5" xfId="925"/>
    <cellStyle name="20 % - Markeringsfarve2 2 2 3 3 3 5 2" xfId="11309"/>
    <cellStyle name="20 % - Markeringsfarve2 2 2 3 3 3 6" xfId="926"/>
    <cellStyle name="20 % - Markeringsfarve2 2 2 3 3 3 6 2" xfId="11310"/>
    <cellStyle name="20 % - Markeringsfarve2 2 2 3 3 3 7" xfId="11305"/>
    <cellStyle name="20 % - Markeringsfarve2 2 2 3 3 4" xfId="927"/>
    <cellStyle name="20 % - Markeringsfarve2 2 2 3 3 4 2" xfId="928"/>
    <cellStyle name="20 % - Markeringsfarve2 2 2 3 3 4 2 2" xfId="11312"/>
    <cellStyle name="20 % - Markeringsfarve2 2 2 3 3 4 3" xfId="929"/>
    <cellStyle name="20 % - Markeringsfarve2 2 2 3 3 4 3 2" xfId="11313"/>
    <cellStyle name="20 % - Markeringsfarve2 2 2 3 3 4 4" xfId="930"/>
    <cellStyle name="20 % - Markeringsfarve2 2 2 3 3 4 4 2" xfId="11314"/>
    <cellStyle name="20 % - Markeringsfarve2 2 2 3 3 4 5" xfId="931"/>
    <cellStyle name="20 % - Markeringsfarve2 2 2 3 3 4 5 2" xfId="11315"/>
    <cellStyle name="20 % - Markeringsfarve2 2 2 3 3 4 6" xfId="932"/>
    <cellStyle name="20 % - Markeringsfarve2 2 2 3 3 4 6 2" xfId="11316"/>
    <cellStyle name="20 % - Markeringsfarve2 2 2 3 3 4 7" xfId="11311"/>
    <cellStyle name="20 % - Markeringsfarve2 2 2 3 3 5" xfId="933"/>
    <cellStyle name="20 % - Markeringsfarve2 2 2 3 3 5 2" xfId="11317"/>
    <cellStyle name="20 % - Markeringsfarve2 2 2 3 3 6" xfId="934"/>
    <cellStyle name="20 % - Markeringsfarve2 2 2 3 3 6 2" xfId="11318"/>
    <cellStyle name="20 % - Markeringsfarve2 2 2 3 3 7" xfId="935"/>
    <cellStyle name="20 % - Markeringsfarve2 2 2 3 3 7 2" xfId="11319"/>
    <cellStyle name="20 % - Markeringsfarve2 2 2 3 3 8" xfId="936"/>
    <cellStyle name="20 % - Markeringsfarve2 2 2 3 3 8 2" xfId="11320"/>
    <cellStyle name="20 % - Markeringsfarve2 2 2 3 3 9" xfId="937"/>
    <cellStyle name="20 % - Markeringsfarve2 2 2 3 3 9 2" xfId="11321"/>
    <cellStyle name="20 % - Markeringsfarve2 2 2 3 4" xfId="938"/>
    <cellStyle name="20 % - Markeringsfarve2 2 2 3 4 2" xfId="939"/>
    <cellStyle name="20 % - Markeringsfarve2 2 2 3 4 2 2" xfId="11323"/>
    <cellStyle name="20 % - Markeringsfarve2 2 2 3 4 3" xfId="940"/>
    <cellStyle name="20 % - Markeringsfarve2 2 2 3 4 3 2" xfId="11324"/>
    <cellStyle name="20 % - Markeringsfarve2 2 2 3 4 4" xfId="941"/>
    <cellStyle name="20 % - Markeringsfarve2 2 2 3 4 4 2" xfId="11325"/>
    <cellStyle name="20 % - Markeringsfarve2 2 2 3 4 5" xfId="942"/>
    <cellStyle name="20 % - Markeringsfarve2 2 2 3 4 5 2" xfId="11326"/>
    <cellStyle name="20 % - Markeringsfarve2 2 2 3 4 6" xfId="943"/>
    <cellStyle name="20 % - Markeringsfarve2 2 2 3 4 6 2" xfId="11327"/>
    <cellStyle name="20 % - Markeringsfarve2 2 2 3 4 7" xfId="11322"/>
    <cellStyle name="20 % - Markeringsfarve2 2 2 3 5" xfId="944"/>
    <cellStyle name="20 % - Markeringsfarve2 2 2 3 5 2" xfId="945"/>
    <cellStyle name="20 % - Markeringsfarve2 2 2 3 5 2 2" xfId="11329"/>
    <cellStyle name="20 % - Markeringsfarve2 2 2 3 5 3" xfId="946"/>
    <cellStyle name="20 % - Markeringsfarve2 2 2 3 5 3 2" xfId="11330"/>
    <cellStyle name="20 % - Markeringsfarve2 2 2 3 5 4" xfId="947"/>
    <cellStyle name="20 % - Markeringsfarve2 2 2 3 5 4 2" xfId="11331"/>
    <cellStyle name="20 % - Markeringsfarve2 2 2 3 5 5" xfId="948"/>
    <cellStyle name="20 % - Markeringsfarve2 2 2 3 5 5 2" xfId="11332"/>
    <cellStyle name="20 % - Markeringsfarve2 2 2 3 5 6" xfId="949"/>
    <cellStyle name="20 % - Markeringsfarve2 2 2 3 5 6 2" xfId="11333"/>
    <cellStyle name="20 % - Markeringsfarve2 2 2 3 5 7" xfId="11328"/>
    <cellStyle name="20 % - Markeringsfarve2 2 2 3 6" xfId="950"/>
    <cellStyle name="20 % - Markeringsfarve2 2 2 3 6 2" xfId="951"/>
    <cellStyle name="20 % - Markeringsfarve2 2 2 3 6 2 2" xfId="11335"/>
    <cellStyle name="20 % - Markeringsfarve2 2 2 3 6 3" xfId="952"/>
    <cellStyle name="20 % - Markeringsfarve2 2 2 3 6 3 2" xfId="11336"/>
    <cellStyle name="20 % - Markeringsfarve2 2 2 3 6 4" xfId="953"/>
    <cellStyle name="20 % - Markeringsfarve2 2 2 3 6 4 2" xfId="11337"/>
    <cellStyle name="20 % - Markeringsfarve2 2 2 3 6 5" xfId="954"/>
    <cellStyle name="20 % - Markeringsfarve2 2 2 3 6 5 2" xfId="11338"/>
    <cellStyle name="20 % - Markeringsfarve2 2 2 3 6 6" xfId="955"/>
    <cellStyle name="20 % - Markeringsfarve2 2 2 3 6 6 2" xfId="11339"/>
    <cellStyle name="20 % - Markeringsfarve2 2 2 3 6 7" xfId="11334"/>
    <cellStyle name="20 % - Markeringsfarve2 2 2 3 7" xfId="956"/>
    <cellStyle name="20 % - Markeringsfarve2 2 2 3 7 2" xfId="11340"/>
    <cellStyle name="20 % - Markeringsfarve2 2 2 3 8" xfId="957"/>
    <cellStyle name="20 % - Markeringsfarve2 2 2 3 8 2" xfId="11341"/>
    <cellStyle name="20 % - Markeringsfarve2 2 2 3 9" xfId="958"/>
    <cellStyle name="20 % - Markeringsfarve2 2 2 3 9 2" xfId="11342"/>
    <cellStyle name="20 % - Markeringsfarve2 2 2 4" xfId="959"/>
    <cellStyle name="20 % - Markeringsfarve2 2 2 4 10" xfId="960"/>
    <cellStyle name="20 % - Markeringsfarve2 2 2 4 10 2" xfId="11344"/>
    <cellStyle name="20 % - Markeringsfarve2 2 2 4 11" xfId="11343"/>
    <cellStyle name="20 % - Markeringsfarve2 2 2 4 2" xfId="961"/>
    <cellStyle name="20 % - Markeringsfarve2 2 2 4 2 10" xfId="11345"/>
    <cellStyle name="20 % - Markeringsfarve2 2 2 4 2 2" xfId="962"/>
    <cellStyle name="20 % - Markeringsfarve2 2 2 4 2 2 2" xfId="963"/>
    <cellStyle name="20 % - Markeringsfarve2 2 2 4 2 2 2 2" xfId="11347"/>
    <cellStyle name="20 % - Markeringsfarve2 2 2 4 2 2 3" xfId="964"/>
    <cellStyle name="20 % - Markeringsfarve2 2 2 4 2 2 3 2" xfId="11348"/>
    <cellStyle name="20 % - Markeringsfarve2 2 2 4 2 2 4" xfId="965"/>
    <cellStyle name="20 % - Markeringsfarve2 2 2 4 2 2 4 2" xfId="11349"/>
    <cellStyle name="20 % - Markeringsfarve2 2 2 4 2 2 5" xfId="966"/>
    <cellStyle name="20 % - Markeringsfarve2 2 2 4 2 2 5 2" xfId="11350"/>
    <cellStyle name="20 % - Markeringsfarve2 2 2 4 2 2 6" xfId="967"/>
    <cellStyle name="20 % - Markeringsfarve2 2 2 4 2 2 6 2" xfId="11351"/>
    <cellStyle name="20 % - Markeringsfarve2 2 2 4 2 2 7" xfId="11346"/>
    <cellStyle name="20 % - Markeringsfarve2 2 2 4 2 3" xfId="968"/>
    <cellStyle name="20 % - Markeringsfarve2 2 2 4 2 3 2" xfId="969"/>
    <cellStyle name="20 % - Markeringsfarve2 2 2 4 2 3 2 2" xfId="11353"/>
    <cellStyle name="20 % - Markeringsfarve2 2 2 4 2 3 3" xfId="970"/>
    <cellStyle name="20 % - Markeringsfarve2 2 2 4 2 3 3 2" xfId="11354"/>
    <cellStyle name="20 % - Markeringsfarve2 2 2 4 2 3 4" xfId="971"/>
    <cellStyle name="20 % - Markeringsfarve2 2 2 4 2 3 4 2" xfId="11355"/>
    <cellStyle name="20 % - Markeringsfarve2 2 2 4 2 3 5" xfId="972"/>
    <cellStyle name="20 % - Markeringsfarve2 2 2 4 2 3 5 2" xfId="11356"/>
    <cellStyle name="20 % - Markeringsfarve2 2 2 4 2 3 6" xfId="973"/>
    <cellStyle name="20 % - Markeringsfarve2 2 2 4 2 3 6 2" xfId="11357"/>
    <cellStyle name="20 % - Markeringsfarve2 2 2 4 2 3 7" xfId="11352"/>
    <cellStyle name="20 % - Markeringsfarve2 2 2 4 2 4" xfId="974"/>
    <cellStyle name="20 % - Markeringsfarve2 2 2 4 2 4 2" xfId="975"/>
    <cellStyle name="20 % - Markeringsfarve2 2 2 4 2 4 2 2" xfId="11359"/>
    <cellStyle name="20 % - Markeringsfarve2 2 2 4 2 4 3" xfId="976"/>
    <cellStyle name="20 % - Markeringsfarve2 2 2 4 2 4 3 2" xfId="11360"/>
    <cellStyle name="20 % - Markeringsfarve2 2 2 4 2 4 4" xfId="977"/>
    <cellStyle name="20 % - Markeringsfarve2 2 2 4 2 4 4 2" xfId="11361"/>
    <cellStyle name="20 % - Markeringsfarve2 2 2 4 2 4 5" xfId="978"/>
    <cellStyle name="20 % - Markeringsfarve2 2 2 4 2 4 5 2" xfId="11362"/>
    <cellStyle name="20 % - Markeringsfarve2 2 2 4 2 4 6" xfId="979"/>
    <cellStyle name="20 % - Markeringsfarve2 2 2 4 2 4 6 2" xfId="11363"/>
    <cellStyle name="20 % - Markeringsfarve2 2 2 4 2 4 7" xfId="11358"/>
    <cellStyle name="20 % - Markeringsfarve2 2 2 4 2 5" xfId="980"/>
    <cellStyle name="20 % - Markeringsfarve2 2 2 4 2 5 2" xfId="11364"/>
    <cellStyle name="20 % - Markeringsfarve2 2 2 4 2 6" xfId="981"/>
    <cellStyle name="20 % - Markeringsfarve2 2 2 4 2 6 2" xfId="11365"/>
    <cellStyle name="20 % - Markeringsfarve2 2 2 4 2 7" xfId="982"/>
    <cellStyle name="20 % - Markeringsfarve2 2 2 4 2 7 2" xfId="11366"/>
    <cellStyle name="20 % - Markeringsfarve2 2 2 4 2 8" xfId="983"/>
    <cellStyle name="20 % - Markeringsfarve2 2 2 4 2 8 2" xfId="11367"/>
    <cellStyle name="20 % - Markeringsfarve2 2 2 4 2 9" xfId="984"/>
    <cellStyle name="20 % - Markeringsfarve2 2 2 4 2 9 2" xfId="11368"/>
    <cellStyle name="20 % - Markeringsfarve2 2 2 4 3" xfId="985"/>
    <cellStyle name="20 % - Markeringsfarve2 2 2 4 3 2" xfId="986"/>
    <cellStyle name="20 % - Markeringsfarve2 2 2 4 3 2 2" xfId="11370"/>
    <cellStyle name="20 % - Markeringsfarve2 2 2 4 3 3" xfId="987"/>
    <cellStyle name="20 % - Markeringsfarve2 2 2 4 3 3 2" xfId="11371"/>
    <cellStyle name="20 % - Markeringsfarve2 2 2 4 3 4" xfId="988"/>
    <cellStyle name="20 % - Markeringsfarve2 2 2 4 3 4 2" xfId="11372"/>
    <cellStyle name="20 % - Markeringsfarve2 2 2 4 3 5" xfId="989"/>
    <cellStyle name="20 % - Markeringsfarve2 2 2 4 3 5 2" xfId="11373"/>
    <cellStyle name="20 % - Markeringsfarve2 2 2 4 3 6" xfId="990"/>
    <cellStyle name="20 % - Markeringsfarve2 2 2 4 3 6 2" xfId="11374"/>
    <cellStyle name="20 % - Markeringsfarve2 2 2 4 3 7" xfId="11369"/>
    <cellStyle name="20 % - Markeringsfarve2 2 2 4 4" xfId="991"/>
    <cellStyle name="20 % - Markeringsfarve2 2 2 4 4 2" xfId="992"/>
    <cellStyle name="20 % - Markeringsfarve2 2 2 4 4 2 2" xfId="11376"/>
    <cellStyle name="20 % - Markeringsfarve2 2 2 4 4 3" xfId="993"/>
    <cellStyle name="20 % - Markeringsfarve2 2 2 4 4 3 2" xfId="11377"/>
    <cellStyle name="20 % - Markeringsfarve2 2 2 4 4 4" xfId="994"/>
    <cellStyle name="20 % - Markeringsfarve2 2 2 4 4 4 2" xfId="11378"/>
    <cellStyle name="20 % - Markeringsfarve2 2 2 4 4 5" xfId="995"/>
    <cellStyle name="20 % - Markeringsfarve2 2 2 4 4 5 2" xfId="11379"/>
    <cellStyle name="20 % - Markeringsfarve2 2 2 4 4 6" xfId="996"/>
    <cellStyle name="20 % - Markeringsfarve2 2 2 4 4 6 2" xfId="11380"/>
    <cellStyle name="20 % - Markeringsfarve2 2 2 4 4 7" xfId="11375"/>
    <cellStyle name="20 % - Markeringsfarve2 2 2 4 5" xfId="997"/>
    <cellStyle name="20 % - Markeringsfarve2 2 2 4 5 2" xfId="998"/>
    <cellStyle name="20 % - Markeringsfarve2 2 2 4 5 2 2" xfId="11382"/>
    <cellStyle name="20 % - Markeringsfarve2 2 2 4 5 3" xfId="999"/>
    <cellStyle name="20 % - Markeringsfarve2 2 2 4 5 3 2" xfId="11383"/>
    <cellStyle name="20 % - Markeringsfarve2 2 2 4 5 4" xfId="1000"/>
    <cellStyle name="20 % - Markeringsfarve2 2 2 4 5 4 2" xfId="11384"/>
    <cellStyle name="20 % - Markeringsfarve2 2 2 4 5 5" xfId="1001"/>
    <cellStyle name="20 % - Markeringsfarve2 2 2 4 5 5 2" xfId="11385"/>
    <cellStyle name="20 % - Markeringsfarve2 2 2 4 5 6" xfId="1002"/>
    <cellStyle name="20 % - Markeringsfarve2 2 2 4 5 6 2" xfId="11386"/>
    <cellStyle name="20 % - Markeringsfarve2 2 2 4 5 7" xfId="11381"/>
    <cellStyle name="20 % - Markeringsfarve2 2 2 4 6" xfId="1003"/>
    <cellStyle name="20 % - Markeringsfarve2 2 2 4 6 2" xfId="11387"/>
    <cellStyle name="20 % - Markeringsfarve2 2 2 4 7" xfId="1004"/>
    <cellStyle name="20 % - Markeringsfarve2 2 2 4 7 2" xfId="11388"/>
    <cellStyle name="20 % - Markeringsfarve2 2 2 4 8" xfId="1005"/>
    <cellStyle name="20 % - Markeringsfarve2 2 2 4 8 2" xfId="11389"/>
    <cellStyle name="20 % - Markeringsfarve2 2 2 4 9" xfId="1006"/>
    <cellStyle name="20 % - Markeringsfarve2 2 2 4 9 2" xfId="11390"/>
    <cellStyle name="20 % - Markeringsfarve2 2 2 5" xfId="1007"/>
    <cellStyle name="20 % - Markeringsfarve2 2 2 5 10" xfId="11391"/>
    <cellStyle name="20 % - Markeringsfarve2 2 2 5 2" xfId="1008"/>
    <cellStyle name="20 % - Markeringsfarve2 2 2 5 2 2" xfId="1009"/>
    <cellStyle name="20 % - Markeringsfarve2 2 2 5 2 2 2" xfId="11393"/>
    <cellStyle name="20 % - Markeringsfarve2 2 2 5 2 3" xfId="1010"/>
    <cellStyle name="20 % - Markeringsfarve2 2 2 5 2 3 2" xfId="11394"/>
    <cellStyle name="20 % - Markeringsfarve2 2 2 5 2 4" xfId="1011"/>
    <cellStyle name="20 % - Markeringsfarve2 2 2 5 2 4 2" xfId="11395"/>
    <cellStyle name="20 % - Markeringsfarve2 2 2 5 2 5" xfId="1012"/>
    <cellStyle name="20 % - Markeringsfarve2 2 2 5 2 5 2" xfId="11396"/>
    <cellStyle name="20 % - Markeringsfarve2 2 2 5 2 6" xfId="1013"/>
    <cellStyle name="20 % - Markeringsfarve2 2 2 5 2 6 2" xfId="11397"/>
    <cellStyle name="20 % - Markeringsfarve2 2 2 5 2 7" xfId="11392"/>
    <cellStyle name="20 % - Markeringsfarve2 2 2 5 3" xfId="1014"/>
    <cellStyle name="20 % - Markeringsfarve2 2 2 5 3 2" xfId="1015"/>
    <cellStyle name="20 % - Markeringsfarve2 2 2 5 3 2 2" xfId="11399"/>
    <cellStyle name="20 % - Markeringsfarve2 2 2 5 3 3" xfId="1016"/>
    <cellStyle name="20 % - Markeringsfarve2 2 2 5 3 3 2" xfId="11400"/>
    <cellStyle name="20 % - Markeringsfarve2 2 2 5 3 4" xfId="1017"/>
    <cellStyle name="20 % - Markeringsfarve2 2 2 5 3 4 2" xfId="11401"/>
    <cellStyle name="20 % - Markeringsfarve2 2 2 5 3 5" xfId="1018"/>
    <cellStyle name="20 % - Markeringsfarve2 2 2 5 3 5 2" xfId="11402"/>
    <cellStyle name="20 % - Markeringsfarve2 2 2 5 3 6" xfId="1019"/>
    <cellStyle name="20 % - Markeringsfarve2 2 2 5 3 6 2" xfId="11403"/>
    <cellStyle name="20 % - Markeringsfarve2 2 2 5 3 7" xfId="11398"/>
    <cellStyle name="20 % - Markeringsfarve2 2 2 5 4" xfId="1020"/>
    <cellStyle name="20 % - Markeringsfarve2 2 2 5 4 2" xfId="1021"/>
    <cellStyle name="20 % - Markeringsfarve2 2 2 5 4 2 2" xfId="11405"/>
    <cellStyle name="20 % - Markeringsfarve2 2 2 5 4 3" xfId="1022"/>
    <cellStyle name="20 % - Markeringsfarve2 2 2 5 4 3 2" xfId="11406"/>
    <cellStyle name="20 % - Markeringsfarve2 2 2 5 4 4" xfId="1023"/>
    <cellStyle name="20 % - Markeringsfarve2 2 2 5 4 4 2" xfId="11407"/>
    <cellStyle name="20 % - Markeringsfarve2 2 2 5 4 5" xfId="1024"/>
    <cellStyle name="20 % - Markeringsfarve2 2 2 5 4 5 2" xfId="11408"/>
    <cellStyle name="20 % - Markeringsfarve2 2 2 5 4 6" xfId="1025"/>
    <cellStyle name="20 % - Markeringsfarve2 2 2 5 4 6 2" xfId="11409"/>
    <cellStyle name="20 % - Markeringsfarve2 2 2 5 4 7" xfId="11404"/>
    <cellStyle name="20 % - Markeringsfarve2 2 2 5 5" xfId="1026"/>
    <cellStyle name="20 % - Markeringsfarve2 2 2 5 5 2" xfId="11410"/>
    <cellStyle name="20 % - Markeringsfarve2 2 2 5 6" xfId="1027"/>
    <cellStyle name="20 % - Markeringsfarve2 2 2 5 6 2" xfId="11411"/>
    <cellStyle name="20 % - Markeringsfarve2 2 2 5 7" xfId="1028"/>
    <cellStyle name="20 % - Markeringsfarve2 2 2 5 7 2" xfId="11412"/>
    <cellStyle name="20 % - Markeringsfarve2 2 2 5 8" xfId="1029"/>
    <cellStyle name="20 % - Markeringsfarve2 2 2 5 8 2" xfId="11413"/>
    <cellStyle name="20 % - Markeringsfarve2 2 2 5 9" xfId="1030"/>
    <cellStyle name="20 % - Markeringsfarve2 2 2 5 9 2" xfId="11414"/>
    <cellStyle name="20 % - Markeringsfarve2 2 2 6" xfId="1031"/>
    <cellStyle name="20 % - Markeringsfarve2 2 2 6 2" xfId="1032"/>
    <cellStyle name="20 % - Markeringsfarve2 2 2 6 2 2" xfId="11416"/>
    <cellStyle name="20 % - Markeringsfarve2 2 2 6 3" xfId="1033"/>
    <cellStyle name="20 % - Markeringsfarve2 2 2 6 3 2" xfId="11417"/>
    <cellStyle name="20 % - Markeringsfarve2 2 2 6 4" xfId="1034"/>
    <cellStyle name="20 % - Markeringsfarve2 2 2 6 4 2" xfId="11418"/>
    <cellStyle name="20 % - Markeringsfarve2 2 2 6 5" xfId="1035"/>
    <cellStyle name="20 % - Markeringsfarve2 2 2 6 5 2" xfId="11419"/>
    <cellStyle name="20 % - Markeringsfarve2 2 2 6 6" xfId="1036"/>
    <cellStyle name="20 % - Markeringsfarve2 2 2 6 6 2" xfId="11420"/>
    <cellStyle name="20 % - Markeringsfarve2 2 2 6 7" xfId="11415"/>
    <cellStyle name="20 % - Markeringsfarve2 2 2 7" xfId="1037"/>
    <cellStyle name="20 % - Markeringsfarve2 2 2 7 2" xfId="1038"/>
    <cellStyle name="20 % - Markeringsfarve2 2 2 7 2 2" xfId="11422"/>
    <cellStyle name="20 % - Markeringsfarve2 2 2 7 3" xfId="1039"/>
    <cellStyle name="20 % - Markeringsfarve2 2 2 7 3 2" xfId="11423"/>
    <cellStyle name="20 % - Markeringsfarve2 2 2 7 4" xfId="1040"/>
    <cellStyle name="20 % - Markeringsfarve2 2 2 7 4 2" xfId="11424"/>
    <cellStyle name="20 % - Markeringsfarve2 2 2 7 5" xfId="1041"/>
    <cellStyle name="20 % - Markeringsfarve2 2 2 7 5 2" xfId="11425"/>
    <cellStyle name="20 % - Markeringsfarve2 2 2 7 6" xfId="1042"/>
    <cellStyle name="20 % - Markeringsfarve2 2 2 7 6 2" xfId="11426"/>
    <cellStyle name="20 % - Markeringsfarve2 2 2 7 7" xfId="11421"/>
    <cellStyle name="20 % - Markeringsfarve2 2 2 8" xfId="1043"/>
    <cellStyle name="20 % - Markeringsfarve2 2 2 8 2" xfId="1044"/>
    <cellStyle name="20 % - Markeringsfarve2 2 2 8 2 2" xfId="11428"/>
    <cellStyle name="20 % - Markeringsfarve2 2 2 8 3" xfId="1045"/>
    <cellStyle name="20 % - Markeringsfarve2 2 2 8 3 2" xfId="11429"/>
    <cellStyle name="20 % - Markeringsfarve2 2 2 8 4" xfId="1046"/>
    <cellStyle name="20 % - Markeringsfarve2 2 2 8 4 2" xfId="11430"/>
    <cellStyle name="20 % - Markeringsfarve2 2 2 8 5" xfId="1047"/>
    <cellStyle name="20 % - Markeringsfarve2 2 2 8 5 2" xfId="11431"/>
    <cellStyle name="20 % - Markeringsfarve2 2 2 8 6" xfId="1048"/>
    <cellStyle name="20 % - Markeringsfarve2 2 2 8 6 2" xfId="11432"/>
    <cellStyle name="20 % - Markeringsfarve2 2 2 8 7" xfId="11427"/>
    <cellStyle name="20 % - Markeringsfarve2 2 2 9" xfId="1049"/>
    <cellStyle name="20 % - Markeringsfarve2 2 2 9 2" xfId="11433"/>
    <cellStyle name="20 % - Markeringsfarve2 2 2_Budget" xfId="1050"/>
    <cellStyle name="20 % - Markeringsfarve2 2 3" xfId="1051"/>
    <cellStyle name="20 % - Markeringsfarve2 2 3 10" xfId="1052"/>
    <cellStyle name="20 % - Markeringsfarve2 2 3 10 2" xfId="11435"/>
    <cellStyle name="20 % - Markeringsfarve2 2 3 11" xfId="1053"/>
    <cellStyle name="20 % - Markeringsfarve2 2 3 11 2" xfId="11436"/>
    <cellStyle name="20 % - Markeringsfarve2 2 3 12" xfId="1054"/>
    <cellStyle name="20 % - Markeringsfarve2 2 3 12 2" xfId="11437"/>
    <cellStyle name="20 % - Markeringsfarve2 2 3 13" xfId="1055"/>
    <cellStyle name="20 % - Markeringsfarve2 2 3 14" xfId="11434"/>
    <cellStyle name="20 % - Markeringsfarve2 2 3 2" xfId="1056"/>
    <cellStyle name="20 % - Markeringsfarve2 2 3 2 10" xfId="1057"/>
    <cellStyle name="20 % - Markeringsfarve2 2 3 2 10 2" xfId="11439"/>
    <cellStyle name="20 % - Markeringsfarve2 2 3 2 11" xfId="1058"/>
    <cellStyle name="20 % - Markeringsfarve2 2 3 2 11 2" xfId="11440"/>
    <cellStyle name="20 % - Markeringsfarve2 2 3 2 12" xfId="11438"/>
    <cellStyle name="20 % - Markeringsfarve2 2 3 2 2" xfId="1059"/>
    <cellStyle name="20 % - Markeringsfarve2 2 3 2 2 10" xfId="1060"/>
    <cellStyle name="20 % - Markeringsfarve2 2 3 2 2 10 2" xfId="11442"/>
    <cellStyle name="20 % - Markeringsfarve2 2 3 2 2 11" xfId="11441"/>
    <cellStyle name="20 % - Markeringsfarve2 2 3 2 2 2" xfId="1061"/>
    <cellStyle name="20 % - Markeringsfarve2 2 3 2 2 2 2" xfId="1062"/>
    <cellStyle name="20 % - Markeringsfarve2 2 3 2 2 2 2 2" xfId="11444"/>
    <cellStyle name="20 % - Markeringsfarve2 2 3 2 2 2 3" xfId="1063"/>
    <cellStyle name="20 % - Markeringsfarve2 2 3 2 2 2 3 2" xfId="11445"/>
    <cellStyle name="20 % - Markeringsfarve2 2 3 2 2 2 4" xfId="1064"/>
    <cellStyle name="20 % - Markeringsfarve2 2 3 2 2 2 4 2" xfId="11446"/>
    <cellStyle name="20 % - Markeringsfarve2 2 3 2 2 2 5" xfId="1065"/>
    <cellStyle name="20 % - Markeringsfarve2 2 3 2 2 2 5 2" xfId="11447"/>
    <cellStyle name="20 % - Markeringsfarve2 2 3 2 2 2 6" xfId="1066"/>
    <cellStyle name="20 % - Markeringsfarve2 2 3 2 2 2 6 2" xfId="11448"/>
    <cellStyle name="20 % - Markeringsfarve2 2 3 2 2 2 7" xfId="11443"/>
    <cellStyle name="20 % - Markeringsfarve2 2 3 2 2 3" xfId="1067"/>
    <cellStyle name="20 % - Markeringsfarve2 2 3 2 2 3 2" xfId="1068"/>
    <cellStyle name="20 % - Markeringsfarve2 2 3 2 2 3 2 2" xfId="11450"/>
    <cellStyle name="20 % - Markeringsfarve2 2 3 2 2 3 3" xfId="1069"/>
    <cellStyle name="20 % - Markeringsfarve2 2 3 2 2 3 3 2" xfId="11451"/>
    <cellStyle name="20 % - Markeringsfarve2 2 3 2 2 3 4" xfId="1070"/>
    <cellStyle name="20 % - Markeringsfarve2 2 3 2 2 3 4 2" xfId="11452"/>
    <cellStyle name="20 % - Markeringsfarve2 2 3 2 2 3 5" xfId="1071"/>
    <cellStyle name="20 % - Markeringsfarve2 2 3 2 2 3 5 2" xfId="11453"/>
    <cellStyle name="20 % - Markeringsfarve2 2 3 2 2 3 6" xfId="1072"/>
    <cellStyle name="20 % - Markeringsfarve2 2 3 2 2 3 6 2" xfId="11454"/>
    <cellStyle name="20 % - Markeringsfarve2 2 3 2 2 3 7" xfId="11449"/>
    <cellStyle name="20 % - Markeringsfarve2 2 3 2 2 4" xfId="1073"/>
    <cellStyle name="20 % - Markeringsfarve2 2 3 2 2 4 2" xfId="1074"/>
    <cellStyle name="20 % - Markeringsfarve2 2 3 2 2 4 2 2" xfId="11456"/>
    <cellStyle name="20 % - Markeringsfarve2 2 3 2 2 4 3" xfId="1075"/>
    <cellStyle name="20 % - Markeringsfarve2 2 3 2 2 4 3 2" xfId="11457"/>
    <cellStyle name="20 % - Markeringsfarve2 2 3 2 2 4 4" xfId="1076"/>
    <cellStyle name="20 % - Markeringsfarve2 2 3 2 2 4 4 2" xfId="11458"/>
    <cellStyle name="20 % - Markeringsfarve2 2 3 2 2 4 5" xfId="1077"/>
    <cellStyle name="20 % - Markeringsfarve2 2 3 2 2 4 5 2" xfId="11459"/>
    <cellStyle name="20 % - Markeringsfarve2 2 3 2 2 4 6" xfId="1078"/>
    <cellStyle name="20 % - Markeringsfarve2 2 3 2 2 4 6 2" xfId="11460"/>
    <cellStyle name="20 % - Markeringsfarve2 2 3 2 2 4 7" xfId="11455"/>
    <cellStyle name="20 % - Markeringsfarve2 2 3 2 2 5" xfId="1079"/>
    <cellStyle name="20 % - Markeringsfarve2 2 3 2 2 5 2" xfId="1080"/>
    <cellStyle name="20 % - Markeringsfarve2 2 3 2 2 5 2 2" xfId="11462"/>
    <cellStyle name="20 % - Markeringsfarve2 2 3 2 2 5 3" xfId="1081"/>
    <cellStyle name="20 % - Markeringsfarve2 2 3 2 2 5 3 2" xfId="11463"/>
    <cellStyle name="20 % - Markeringsfarve2 2 3 2 2 5 4" xfId="1082"/>
    <cellStyle name="20 % - Markeringsfarve2 2 3 2 2 5 4 2" xfId="11464"/>
    <cellStyle name="20 % - Markeringsfarve2 2 3 2 2 5 5" xfId="1083"/>
    <cellStyle name="20 % - Markeringsfarve2 2 3 2 2 5 5 2" xfId="11465"/>
    <cellStyle name="20 % - Markeringsfarve2 2 3 2 2 5 6" xfId="1084"/>
    <cellStyle name="20 % - Markeringsfarve2 2 3 2 2 5 6 2" xfId="11466"/>
    <cellStyle name="20 % - Markeringsfarve2 2 3 2 2 5 7" xfId="11461"/>
    <cellStyle name="20 % - Markeringsfarve2 2 3 2 2 6" xfId="1085"/>
    <cellStyle name="20 % - Markeringsfarve2 2 3 2 2 6 2" xfId="11467"/>
    <cellStyle name="20 % - Markeringsfarve2 2 3 2 2 7" xfId="1086"/>
    <cellStyle name="20 % - Markeringsfarve2 2 3 2 2 7 2" xfId="11468"/>
    <cellStyle name="20 % - Markeringsfarve2 2 3 2 2 8" xfId="1087"/>
    <cellStyle name="20 % - Markeringsfarve2 2 3 2 2 8 2" xfId="11469"/>
    <cellStyle name="20 % - Markeringsfarve2 2 3 2 2 9" xfId="1088"/>
    <cellStyle name="20 % - Markeringsfarve2 2 3 2 2 9 2" xfId="11470"/>
    <cellStyle name="20 % - Markeringsfarve2 2 3 2 3" xfId="1089"/>
    <cellStyle name="20 % - Markeringsfarve2 2 3 2 3 2" xfId="1090"/>
    <cellStyle name="20 % - Markeringsfarve2 2 3 2 3 2 2" xfId="11472"/>
    <cellStyle name="20 % - Markeringsfarve2 2 3 2 3 3" xfId="1091"/>
    <cellStyle name="20 % - Markeringsfarve2 2 3 2 3 3 2" xfId="11473"/>
    <cellStyle name="20 % - Markeringsfarve2 2 3 2 3 4" xfId="1092"/>
    <cellStyle name="20 % - Markeringsfarve2 2 3 2 3 4 2" xfId="11474"/>
    <cellStyle name="20 % - Markeringsfarve2 2 3 2 3 5" xfId="1093"/>
    <cellStyle name="20 % - Markeringsfarve2 2 3 2 3 5 2" xfId="11475"/>
    <cellStyle name="20 % - Markeringsfarve2 2 3 2 3 6" xfId="1094"/>
    <cellStyle name="20 % - Markeringsfarve2 2 3 2 3 6 2" xfId="11476"/>
    <cellStyle name="20 % - Markeringsfarve2 2 3 2 3 7" xfId="11471"/>
    <cellStyle name="20 % - Markeringsfarve2 2 3 2 4" xfId="1095"/>
    <cellStyle name="20 % - Markeringsfarve2 2 3 2 4 2" xfId="1096"/>
    <cellStyle name="20 % - Markeringsfarve2 2 3 2 4 2 2" xfId="11478"/>
    <cellStyle name="20 % - Markeringsfarve2 2 3 2 4 3" xfId="1097"/>
    <cellStyle name="20 % - Markeringsfarve2 2 3 2 4 3 2" xfId="11479"/>
    <cellStyle name="20 % - Markeringsfarve2 2 3 2 4 4" xfId="1098"/>
    <cellStyle name="20 % - Markeringsfarve2 2 3 2 4 4 2" xfId="11480"/>
    <cellStyle name="20 % - Markeringsfarve2 2 3 2 4 5" xfId="1099"/>
    <cellStyle name="20 % - Markeringsfarve2 2 3 2 4 5 2" xfId="11481"/>
    <cellStyle name="20 % - Markeringsfarve2 2 3 2 4 6" xfId="1100"/>
    <cellStyle name="20 % - Markeringsfarve2 2 3 2 4 6 2" xfId="11482"/>
    <cellStyle name="20 % - Markeringsfarve2 2 3 2 4 7" xfId="11477"/>
    <cellStyle name="20 % - Markeringsfarve2 2 3 2 5" xfId="1101"/>
    <cellStyle name="20 % - Markeringsfarve2 2 3 2 5 2" xfId="1102"/>
    <cellStyle name="20 % - Markeringsfarve2 2 3 2 5 2 2" xfId="11484"/>
    <cellStyle name="20 % - Markeringsfarve2 2 3 2 5 3" xfId="1103"/>
    <cellStyle name="20 % - Markeringsfarve2 2 3 2 5 3 2" xfId="11485"/>
    <cellStyle name="20 % - Markeringsfarve2 2 3 2 5 4" xfId="1104"/>
    <cellStyle name="20 % - Markeringsfarve2 2 3 2 5 4 2" xfId="11486"/>
    <cellStyle name="20 % - Markeringsfarve2 2 3 2 5 5" xfId="1105"/>
    <cellStyle name="20 % - Markeringsfarve2 2 3 2 5 5 2" xfId="11487"/>
    <cellStyle name="20 % - Markeringsfarve2 2 3 2 5 6" xfId="1106"/>
    <cellStyle name="20 % - Markeringsfarve2 2 3 2 5 6 2" xfId="11488"/>
    <cellStyle name="20 % - Markeringsfarve2 2 3 2 5 7" xfId="11483"/>
    <cellStyle name="20 % - Markeringsfarve2 2 3 2 6" xfId="1107"/>
    <cellStyle name="20 % - Markeringsfarve2 2 3 2 6 2" xfId="1108"/>
    <cellStyle name="20 % - Markeringsfarve2 2 3 2 6 2 2" xfId="11490"/>
    <cellStyle name="20 % - Markeringsfarve2 2 3 2 6 3" xfId="1109"/>
    <cellStyle name="20 % - Markeringsfarve2 2 3 2 6 3 2" xfId="11491"/>
    <cellStyle name="20 % - Markeringsfarve2 2 3 2 6 4" xfId="1110"/>
    <cellStyle name="20 % - Markeringsfarve2 2 3 2 6 4 2" xfId="11492"/>
    <cellStyle name="20 % - Markeringsfarve2 2 3 2 6 5" xfId="1111"/>
    <cellStyle name="20 % - Markeringsfarve2 2 3 2 6 5 2" xfId="11493"/>
    <cellStyle name="20 % - Markeringsfarve2 2 3 2 6 6" xfId="1112"/>
    <cellStyle name="20 % - Markeringsfarve2 2 3 2 6 6 2" xfId="11494"/>
    <cellStyle name="20 % - Markeringsfarve2 2 3 2 6 7" xfId="11489"/>
    <cellStyle name="20 % - Markeringsfarve2 2 3 2 7" xfId="1113"/>
    <cellStyle name="20 % - Markeringsfarve2 2 3 2 7 2" xfId="11495"/>
    <cellStyle name="20 % - Markeringsfarve2 2 3 2 8" xfId="1114"/>
    <cellStyle name="20 % - Markeringsfarve2 2 3 2 8 2" xfId="11496"/>
    <cellStyle name="20 % - Markeringsfarve2 2 3 2 9" xfId="1115"/>
    <cellStyle name="20 % - Markeringsfarve2 2 3 2 9 2" xfId="11497"/>
    <cellStyle name="20 % - Markeringsfarve2 2 3 3" xfId="1116"/>
    <cellStyle name="20 % - Markeringsfarve2 2 3 3 10" xfId="1117"/>
    <cellStyle name="20 % - Markeringsfarve2 2 3 3 10 2" xfId="11499"/>
    <cellStyle name="20 % - Markeringsfarve2 2 3 3 11" xfId="11498"/>
    <cellStyle name="20 % - Markeringsfarve2 2 3 3 2" xfId="1118"/>
    <cellStyle name="20 % - Markeringsfarve2 2 3 3 2 2" xfId="1119"/>
    <cellStyle name="20 % - Markeringsfarve2 2 3 3 2 2 2" xfId="11501"/>
    <cellStyle name="20 % - Markeringsfarve2 2 3 3 2 3" xfId="1120"/>
    <cellStyle name="20 % - Markeringsfarve2 2 3 3 2 3 2" xfId="11502"/>
    <cellStyle name="20 % - Markeringsfarve2 2 3 3 2 4" xfId="1121"/>
    <cellStyle name="20 % - Markeringsfarve2 2 3 3 2 4 2" xfId="11503"/>
    <cellStyle name="20 % - Markeringsfarve2 2 3 3 2 5" xfId="1122"/>
    <cellStyle name="20 % - Markeringsfarve2 2 3 3 2 5 2" xfId="11504"/>
    <cellStyle name="20 % - Markeringsfarve2 2 3 3 2 6" xfId="1123"/>
    <cellStyle name="20 % - Markeringsfarve2 2 3 3 2 6 2" xfId="11505"/>
    <cellStyle name="20 % - Markeringsfarve2 2 3 3 2 7" xfId="11500"/>
    <cellStyle name="20 % - Markeringsfarve2 2 3 3 3" xfId="1124"/>
    <cellStyle name="20 % - Markeringsfarve2 2 3 3 3 2" xfId="1125"/>
    <cellStyle name="20 % - Markeringsfarve2 2 3 3 3 2 2" xfId="11507"/>
    <cellStyle name="20 % - Markeringsfarve2 2 3 3 3 3" xfId="1126"/>
    <cellStyle name="20 % - Markeringsfarve2 2 3 3 3 3 2" xfId="11508"/>
    <cellStyle name="20 % - Markeringsfarve2 2 3 3 3 4" xfId="1127"/>
    <cellStyle name="20 % - Markeringsfarve2 2 3 3 3 4 2" xfId="11509"/>
    <cellStyle name="20 % - Markeringsfarve2 2 3 3 3 5" xfId="1128"/>
    <cellStyle name="20 % - Markeringsfarve2 2 3 3 3 5 2" xfId="11510"/>
    <cellStyle name="20 % - Markeringsfarve2 2 3 3 3 6" xfId="1129"/>
    <cellStyle name="20 % - Markeringsfarve2 2 3 3 3 6 2" xfId="11511"/>
    <cellStyle name="20 % - Markeringsfarve2 2 3 3 3 7" xfId="11506"/>
    <cellStyle name="20 % - Markeringsfarve2 2 3 3 4" xfId="1130"/>
    <cellStyle name="20 % - Markeringsfarve2 2 3 3 4 2" xfId="1131"/>
    <cellStyle name="20 % - Markeringsfarve2 2 3 3 4 2 2" xfId="11513"/>
    <cellStyle name="20 % - Markeringsfarve2 2 3 3 4 3" xfId="1132"/>
    <cellStyle name="20 % - Markeringsfarve2 2 3 3 4 3 2" xfId="11514"/>
    <cellStyle name="20 % - Markeringsfarve2 2 3 3 4 4" xfId="1133"/>
    <cellStyle name="20 % - Markeringsfarve2 2 3 3 4 4 2" xfId="11515"/>
    <cellStyle name="20 % - Markeringsfarve2 2 3 3 4 5" xfId="1134"/>
    <cellStyle name="20 % - Markeringsfarve2 2 3 3 4 5 2" xfId="11516"/>
    <cellStyle name="20 % - Markeringsfarve2 2 3 3 4 6" xfId="1135"/>
    <cellStyle name="20 % - Markeringsfarve2 2 3 3 4 6 2" xfId="11517"/>
    <cellStyle name="20 % - Markeringsfarve2 2 3 3 4 7" xfId="11512"/>
    <cellStyle name="20 % - Markeringsfarve2 2 3 3 5" xfId="1136"/>
    <cellStyle name="20 % - Markeringsfarve2 2 3 3 5 2" xfId="1137"/>
    <cellStyle name="20 % - Markeringsfarve2 2 3 3 5 2 2" xfId="11519"/>
    <cellStyle name="20 % - Markeringsfarve2 2 3 3 5 3" xfId="1138"/>
    <cellStyle name="20 % - Markeringsfarve2 2 3 3 5 3 2" xfId="11520"/>
    <cellStyle name="20 % - Markeringsfarve2 2 3 3 5 4" xfId="1139"/>
    <cellStyle name="20 % - Markeringsfarve2 2 3 3 5 4 2" xfId="11521"/>
    <cellStyle name="20 % - Markeringsfarve2 2 3 3 5 5" xfId="1140"/>
    <cellStyle name="20 % - Markeringsfarve2 2 3 3 5 5 2" xfId="11522"/>
    <cellStyle name="20 % - Markeringsfarve2 2 3 3 5 6" xfId="1141"/>
    <cellStyle name="20 % - Markeringsfarve2 2 3 3 5 6 2" xfId="11523"/>
    <cellStyle name="20 % - Markeringsfarve2 2 3 3 5 7" xfId="11518"/>
    <cellStyle name="20 % - Markeringsfarve2 2 3 3 6" xfId="1142"/>
    <cellStyle name="20 % - Markeringsfarve2 2 3 3 6 2" xfId="11524"/>
    <cellStyle name="20 % - Markeringsfarve2 2 3 3 7" xfId="1143"/>
    <cellStyle name="20 % - Markeringsfarve2 2 3 3 7 2" xfId="11525"/>
    <cellStyle name="20 % - Markeringsfarve2 2 3 3 8" xfId="1144"/>
    <cellStyle name="20 % - Markeringsfarve2 2 3 3 8 2" xfId="11526"/>
    <cellStyle name="20 % - Markeringsfarve2 2 3 3 9" xfId="1145"/>
    <cellStyle name="20 % - Markeringsfarve2 2 3 3 9 2" xfId="11527"/>
    <cellStyle name="20 % - Markeringsfarve2 2 3 4" xfId="1146"/>
    <cellStyle name="20 % - Markeringsfarve2 2 3 4 2" xfId="1147"/>
    <cellStyle name="20 % - Markeringsfarve2 2 3 4 2 2" xfId="11529"/>
    <cellStyle name="20 % - Markeringsfarve2 2 3 4 3" xfId="1148"/>
    <cellStyle name="20 % - Markeringsfarve2 2 3 4 3 2" xfId="11530"/>
    <cellStyle name="20 % - Markeringsfarve2 2 3 4 4" xfId="1149"/>
    <cellStyle name="20 % - Markeringsfarve2 2 3 4 4 2" xfId="11531"/>
    <cellStyle name="20 % - Markeringsfarve2 2 3 4 5" xfId="1150"/>
    <cellStyle name="20 % - Markeringsfarve2 2 3 4 5 2" xfId="11532"/>
    <cellStyle name="20 % - Markeringsfarve2 2 3 4 6" xfId="1151"/>
    <cellStyle name="20 % - Markeringsfarve2 2 3 4 6 2" xfId="11533"/>
    <cellStyle name="20 % - Markeringsfarve2 2 3 4 7" xfId="11528"/>
    <cellStyle name="20 % - Markeringsfarve2 2 3 5" xfId="1152"/>
    <cellStyle name="20 % - Markeringsfarve2 2 3 5 2" xfId="1153"/>
    <cellStyle name="20 % - Markeringsfarve2 2 3 5 2 2" xfId="11535"/>
    <cellStyle name="20 % - Markeringsfarve2 2 3 5 3" xfId="1154"/>
    <cellStyle name="20 % - Markeringsfarve2 2 3 5 3 2" xfId="11536"/>
    <cellStyle name="20 % - Markeringsfarve2 2 3 5 4" xfId="1155"/>
    <cellStyle name="20 % - Markeringsfarve2 2 3 5 4 2" xfId="11537"/>
    <cellStyle name="20 % - Markeringsfarve2 2 3 5 5" xfId="1156"/>
    <cellStyle name="20 % - Markeringsfarve2 2 3 5 5 2" xfId="11538"/>
    <cellStyle name="20 % - Markeringsfarve2 2 3 5 6" xfId="1157"/>
    <cellStyle name="20 % - Markeringsfarve2 2 3 5 6 2" xfId="11539"/>
    <cellStyle name="20 % - Markeringsfarve2 2 3 5 7" xfId="11534"/>
    <cellStyle name="20 % - Markeringsfarve2 2 3 6" xfId="1158"/>
    <cellStyle name="20 % - Markeringsfarve2 2 3 6 2" xfId="1159"/>
    <cellStyle name="20 % - Markeringsfarve2 2 3 6 2 2" xfId="11541"/>
    <cellStyle name="20 % - Markeringsfarve2 2 3 6 3" xfId="1160"/>
    <cellStyle name="20 % - Markeringsfarve2 2 3 6 3 2" xfId="11542"/>
    <cellStyle name="20 % - Markeringsfarve2 2 3 6 4" xfId="1161"/>
    <cellStyle name="20 % - Markeringsfarve2 2 3 6 4 2" xfId="11543"/>
    <cellStyle name="20 % - Markeringsfarve2 2 3 6 5" xfId="1162"/>
    <cellStyle name="20 % - Markeringsfarve2 2 3 6 5 2" xfId="11544"/>
    <cellStyle name="20 % - Markeringsfarve2 2 3 6 6" xfId="1163"/>
    <cellStyle name="20 % - Markeringsfarve2 2 3 6 6 2" xfId="11545"/>
    <cellStyle name="20 % - Markeringsfarve2 2 3 6 7" xfId="11540"/>
    <cellStyle name="20 % - Markeringsfarve2 2 3 7" xfId="1164"/>
    <cellStyle name="20 % - Markeringsfarve2 2 3 7 2" xfId="1165"/>
    <cellStyle name="20 % - Markeringsfarve2 2 3 7 2 2" xfId="11547"/>
    <cellStyle name="20 % - Markeringsfarve2 2 3 7 3" xfId="1166"/>
    <cellStyle name="20 % - Markeringsfarve2 2 3 7 3 2" xfId="11548"/>
    <cellStyle name="20 % - Markeringsfarve2 2 3 7 4" xfId="1167"/>
    <cellStyle name="20 % - Markeringsfarve2 2 3 7 4 2" xfId="11549"/>
    <cellStyle name="20 % - Markeringsfarve2 2 3 7 5" xfId="1168"/>
    <cellStyle name="20 % - Markeringsfarve2 2 3 7 5 2" xfId="11550"/>
    <cellStyle name="20 % - Markeringsfarve2 2 3 7 6" xfId="1169"/>
    <cellStyle name="20 % - Markeringsfarve2 2 3 7 6 2" xfId="11551"/>
    <cellStyle name="20 % - Markeringsfarve2 2 3 7 7" xfId="11546"/>
    <cellStyle name="20 % - Markeringsfarve2 2 3 8" xfId="1170"/>
    <cellStyle name="20 % - Markeringsfarve2 2 3 8 2" xfId="11552"/>
    <cellStyle name="20 % - Markeringsfarve2 2 3 9" xfId="1171"/>
    <cellStyle name="20 % - Markeringsfarve2 2 3 9 2" xfId="11553"/>
    <cellStyle name="20 % - Markeringsfarve2 2 4" xfId="1172"/>
    <cellStyle name="20 % - Markeringsfarve2 2 4 10" xfId="1173"/>
    <cellStyle name="20 % - Markeringsfarve2 2 4 10 2" xfId="11555"/>
    <cellStyle name="20 % - Markeringsfarve2 2 4 11" xfId="1174"/>
    <cellStyle name="20 % - Markeringsfarve2 2 4 11 2" xfId="11556"/>
    <cellStyle name="20 % - Markeringsfarve2 2 4 12" xfId="11554"/>
    <cellStyle name="20 % - Markeringsfarve2 2 4 2" xfId="1175"/>
    <cellStyle name="20 % - Markeringsfarve2 2 4 2 10" xfId="1176"/>
    <cellStyle name="20 % - Markeringsfarve2 2 4 2 10 2" xfId="11558"/>
    <cellStyle name="20 % - Markeringsfarve2 2 4 2 11" xfId="11557"/>
    <cellStyle name="20 % - Markeringsfarve2 2 4 2 2" xfId="1177"/>
    <cellStyle name="20 % - Markeringsfarve2 2 4 2 2 10" xfId="11559"/>
    <cellStyle name="20 % - Markeringsfarve2 2 4 2 2 2" xfId="1178"/>
    <cellStyle name="20 % - Markeringsfarve2 2 4 2 2 2 2" xfId="1179"/>
    <cellStyle name="20 % - Markeringsfarve2 2 4 2 2 2 2 2" xfId="11561"/>
    <cellStyle name="20 % - Markeringsfarve2 2 4 2 2 2 3" xfId="1180"/>
    <cellStyle name="20 % - Markeringsfarve2 2 4 2 2 2 3 2" xfId="11562"/>
    <cellStyle name="20 % - Markeringsfarve2 2 4 2 2 2 4" xfId="1181"/>
    <cellStyle name="20 % - Markeringsfarve2 2 4 2 2 2 4 2" xfId="11563"/>
    <cellStyle name="20 % - Markeringsfarve2 2 4 2 2 2 5" xfId="1182"/>
    <cellStyle name="20 % - Markeringsfarve2 2 4 2 2 2 5 2" xfId="11564"/>
    <cellStyle name="20 % - Markeringsfarve2 2 4 2 2 2 6" xfId="1183"/>
    <cellStyle name="20 % - Markeringsfarve2 2 4 2 2 2 6 2" xfId="11565"/>
    <cellStyle name="20 % - Markeringsfarve2 2 4 2 2 2 7" xfId="11560"/>
    <cellStyle name="20 % - Markeringsfarve2 2 4 2 2 3" xfId="1184"/>
    <cellStyle name="20 % - Markeringsfarve2 2 4 2 2 3 2" xfId="1185"/>
    <cellStyle name="20 % - Markeringsfarve2 2 4 2 2 3 2 2" xfId="11567"/>
    <cellStyle name="20 % - Markeringsfarve2 2 4 2 2 3 3" xfId="1186"/>
    <cellStyle name="20 % - Markeringsfarve2 2 4 2 2 3 3 2" xfId="11568"/>
    <cellStyle name="20 % - Markeringsfarve2 2 4 2 2 3 4" xfId="1187"/>
    <cellStyle name="20 % - Markeringsfarve2 2 4 2 2 3 4 2" xfId="11569"/>
    <cellStyle name="20 % - Markeringsfarve2 2 4 2 2 3 5" xfId="1188"/>
    <cellStyle name="20 % - Markeringsfarve2 2 4 2 2 3 5 2" xfId="11570"/>
    <cellStyle name="20 % - Markeringsfarve2 2 4 2 2 3 6" xfId="1189"/>
    <cellStyle name="20 % - Markeringsfarve2 2 4 2 2 3 6 2" xfId="11571"/>
    <cellStyle name="20 % - Markeringsfarve2 2 4 2 2 3 7" xfId="11566"/>
    <cellStyle name="20 % - Markeringsfarve2 2 4 2 2 4" xfId="1190"/>
    <cellStyle name="20 % - Markeringsfarve2 2 4 2 2 4 2" xfId="1191"/>
    <cellStyle name="20 % - Markeringsfarve2 2 4 2 2 4 2 2" xfId="11573"/>
    <cellStyle name="20 % - Markeringsfarve2 2 4 2 2 4 3" xfId="1192"/>
    <cellStyle name="20 % - Markeringsfarve2 2 4 2 2 4 3 2" xfId="11574"/>
    <cellStyle name="20 % - Markeringsfarve2 2 4 2 2 4 4" xfId="1193"/>
    <cellStyle name="20 % - Markeringsfarve2 2 4 2 2 4 4 2" xfId="11575"/>
    <cellStyle name="20 % - Markeringsfarve2 2 4 2 2 4 5" xfId="1194"/>
    <cellStyle name="20 % - Markeringsfarve2 2 4 2 2 4 5 2" xfId="11576"/>
    <cellStyle name="20 % - Markeringsfarve2 2 4 2 2 4 6" xfId="1195"/>
    <cellStyle name="20 % - Markeringsfarve2 2 4 2 2 4 6 2" xfId="11577"/>
    <cellStyle name="20 % - Markeringsfarve2 2 4 2 2 4 7" xfId="11572"/>
    <cellStyle name="20 % - Markeringsfarve2 2 4 2 2 5" xfId="1196"/>
    <cellStyle name="20 % - Markeringsfarve2 2 4 2 2 5 2" xfId="11578"/>
    <cellStyle name="20 % - Markeringsfarve2 2 4 2 2 6" xfId="1197"/>
    <cellStyle name="20 % - Markeringsfarve2 2 4 2 2 6 2" xfId="11579"/>
    <cellStyle name="20 % - Markeringsfarve2 2 4 2 2 7" xfId="1198"/>
    <cellStyle name="20 % - Markeringsfarve2 2 4 2 2 7 2" xfId="11580"/>
    <cellStyle name="20 % - Markeringsfarve2 2 4 2 2 8" xfId="1199"/>
    <cellStyle name="20 % - Markeringsfarve2 2 4 2 2 8 2" xfId="11581"/>
    <cellStyle name="20 % - Markeringsfarve2 2 4 2 2 9" xfId="1200"/>
    <cellStyle name="20 % - Markeringsfarve2 2 4 2 2 9 2" xfId="11582"/>
    <cellStyle name="20 % - Markeringsfarve2 2 4 2 3" xfId="1201"/>
    <cellStyle name="20 % - Markeringsfarve2 2 4 2 3 2" xfId="1202"/>
    <cellStyle name="20 % - Markeringsfarve2 2 4 2 3 2 2" xfId="11584"/>
    <cellStyle name="20 % - Markeringsfarve2 2 4 2 3 3" xfId="1203"/>
    <cellStyle name="20 % - Markeringsfarve2 2 4 2 3 3 2" xfId="11585"/>
    <cellStyle name="20 % - Markeringsfarve2 2 4 2 3 4" xfId="1204"/>
    <cellStyle name="20 % - Markeringsfarve2 2 4 2 3 4 2" xfId="11586"/>
    <cellStyle name="20 % - Markeringsfarve2 2 4 2 3 5" xfId="1205"/>
    <cellStyle name="20 % - Markeringsfarve2 2 4 2 3 5 2" xfId="11587"/>
    <cellStyle name="20 % - Markeringsfarve2 2 4 2 3 6" xfId="1206"/>
    <cellStyle name="20 % - Markeringsfarve2 2 4 2 3 6 2" xfId="11588"/>
    <cellStyle name="20 % - Markeringsfarve2 2 4 2 3 7" xfId="11583"/>
    <cellStyle name="20 % - Markeringsfarve2 2 4 2 4" xfId="1207"/>
    <cellStyle name="20 % - Markeringsfarve2 2 4 2 4 2" xfId="1208"/>
    <cellStyle name="20 % - Markeringsfarve2 2 4 2 4 2 2" xfId="11590"/>
    <cellStyle name="20 % - Markeringsfarve2 2 4 2 4 3" xfId="1209"/>
    <cellStyle name="20 % - Markeringsfarve2 2 4 2 4 3 2" xfId="11591"/>
    <cellStyle name="20 % - Markeringsfarve2 2 4 2 4 4" xfId="1210"/>
    <cellStyle name="20 % - Markeringsfarve2 2 4 2 4 4 2" xfId="11592"/>
    <cellStyle name="20 % - Markeringsfarve2 2 4 2 4 5" xfId="1211"/>
    <cellStyle name="20 % - Markeringsfarve2 2 4 2 4 5 2" xfId="11593"/>
    <cellStyle name="20 % - Markeringsfarve2 2 4 2 4 6" xfId="1212"/>
    <cellStyle name="20 % - Markeringsfarve2 2 4 2 4 6 2" xfId="11594"/>
    <cellStyle name="20 % - Markeringsfarve2 2 4 2 4 7" xfId="11589"/>
    <cellStyle name="20 % - Markeringsfarve2 2 4 2 5" xfId="1213"/>
    <cellStyle name="20 % - Markeringsfarve2 2 4 2 5 2" xfId="1214"/>
    <cellStyle name="20 % - Markeringsfarve2 2 4 2 5 2 2" xfId="11596"/>
    <cellStyle name="20 % - Markeringsfarve2 2 4 2 5 3" xfId="1215"/>
    <cellStyle name="20 % - Markeringsfarve2 2 4 2 5 3 2" xfId="11597"/>
    <cellStyle name="20 % - Markeringsfarve2 2 4 2 5 4" xfId="1216"/>
    <cellStyle name="20 % - Markeringsfarve2 2 4 2 5 4 2" xfId="11598"/>
    <cellStyle name="20 % - Markeringsfarve2 2 4 2 5 5" xfId="1217"/>
    <cellStyle name="20 % - Markeringsfarve2 2 4 2 5 5 2" xfId="11599"/>
    <cellStyle name="20 % - Markeringsfarve2 2 4 2 5 6" xfId="1218"/>
    <cellStyle name="20 % - Markeringsfarve2 2 4 2 5 6 2" xfId="11600"/>
    <cellStyle name="20 % - Markeringsfarve2 2 4 2 5 7" xfId="11595"/>
    <cellStyle name="20 % - Markeringsfarve2 2 4 2 6" xfId="1219"/>
    <cellStyle name="20 % - Markeringsfarve2 2 4 2 6 2" xfId="11601"/>
    <cellStyle name="20 % - Markeringsfarve2 2 4 2 7" xfId="1220"/>
    <cellStyle name="20 % - Markeringsfarve2 2 4 2 7 2" xfId="11602"/>
    <cellStyle name="20 % - Markeringsfarve2 2 4 2 8" xfId="1221"/>
    <cellStyle name="20 % - Markeringsfarve2 2 4 2 8 2" xfId="11603"/>
    <cellStyle name="20 % - Markeringsfarve2 2 4 2 9" xfId="1222"/>
    <cellStyle name="20 % - Markeringsfarve2 2 4 2 9 2" xfId="11604"/>
    <cellStyle name="20 % - Markeringsfarve2 2 4 3" xfId="1223"/>
    <cellStyle name="20 % - Markeringsfarve2 2 4 3 10" xfId="11605"/>
    <cellStyle name="20 % - Markeringsfarve2 2 4 3 2" xfId="1224"/>
    <cellStyle name="20 % - Markeringsfarve2 2 4 3 2 2" xfId="1225"/>
    <cellStyle name="20 % - Markeringsfarve2 2 4 3 2 2 2" xfId="11607"/>
    <cellStyle name="20 % - Markeringsfarve2 2 4 3 2 3" xfId="1226"/>
    <cellStyle name="20 % - Markeringsfarve2 2 4 3 2 3 2" xfId="11608"/>
    <cellStyle name="20 % - Markeringsfarve2 2 4 3 2 4" xfId="1227"/>
    <cellStyle name="20 % - Markeringsfarve2 2 4 3 2 4 2" xfId="11609"/>
    <cellStyle name="20 % - Markeringsfarve2 2 4 3 2 5" xfId="1228"/>
    <cellStyle name="20 % - Markeringsfarve2 2 4 3 2 5 2" xfId="11610"/>
    <cellStyle name="20 % - Markeringsfarve2 2 4 3 2 6" xfId="1229"/>
    <cellStyle name="20 % - Markeringsfarve2 2 4 3 2 6 2" xfId="11611"/>
    <cellStyle name="20 % - Markeringsfarve2 2 4 3 2 7" xfId="11606"/>
    <cellStyle name="20 % - Markeringsfarve2 2 4 3 3" xfId="1230"/>
    <cellStyle name="20 % - Markeringsfarve2 2 4 3 3 2" xfId="1231"/>
    <cellStyle name="20 % - Markeringsfarve2 2 4 3 3 2 2" xfId="11613"/>
    <cellStyle name="20 % - Markeringsfarve2 2 4 3 3 3" xfId="1232"/>
    <cellStyle name="20 % - Markeringsfarve2 2 4 3 3 3 2" xfId="11614"/>
    <cellStyle name="20 % - Markeringsfarve2 2 4 3 3 4" xfId="1233"/>
    <cellStyle name="20 % - Markeringsfarve2 2 4 3 3 4 2" xfId="11615"/>
    <cellStyle name="20 % - Markeringsfarve2 2 4 3 3 5" xfId="1234"/>
    <cellStyle name="20 % - Markeringsfarve2 2 4 3 3 5 2" xfId="11616"/>
    <cellStyle name="20 % - Markeringsfarve2 2 4 3 3 6" xfId="1235"/>
    <cellStyle name="20 % - Markeringsfarve2 2 4 3 3 6 2" xfId="11617"/>
    <cellStyle name="20 % - Markeringsfarve2 2 4 3 3 7" xfId="11612"/>
    <cellStyle name="20 % - Markeringsfarve2 2 4 3 4" xfId="1236"/>
    <cellStyle name="20 % - Markeringsfarve2 2 4 3 4 2" xfId="1237"/>
    <cellStyle name="20 % - Markeringsfarve2 2 4 3 4 2 2" xfId="11619"/>
    <cellStyle name="20 % - Markeringsfarve2 2 4 3 4 3" xfId="1238"/>
    <cellStyle name="20 % - Markeringsfarve2 2 4 3 4 3 2" xfId="11620"/>
    <cellStyle name="20 % - Markeringsfarve2 2 4 3 4 4" xfId="1239"/>
    <cellStyle name="20 % - Markeringsfarve2 2 4 3 4 4 2" xfId="11621"/>
    <cellStyle name="20 % - Markeringsfarve2 2 4 3 4 5" xfId="1240"/>
    <cellStyle name="20 % - Markeringsfarve2 2 4 3 4 5 2" xfId="11622"/>
    <cellStyle name="20 % - Markeringsfarve2 2 4 3 4 6" xfId="1241"/>
    <cellStyle name="20 % - Markeringsfarve2 2 4 3 4 6 2" xfId="11623"/>
    <cellStyle name="20 % - Markeringsfarve2 2 4 3 4 7" xfId="11618"/>
    <cellStyle name="20 % - Markeringsfarve2 2 4 3 5" xfId="1242"/>
    <cellStyle name="20 % - Markeringsfarve2 2 4 3 5 2" xfId="11624"/>
    <cellStyle name="20 % - Markeringsfarve2 2 4 3 6" xfId="1243"/>
    <cellStyle name="20 % - Markeringsfarve2 2 4 3 6 2" xfId="11625"/>
    <cellStyle name="20 % - Markeringsfarve2 2 4 3 7" xfId="1244"/>
    <cellStyle name="20 % - Markeringsfarve2 2 4 3 7 2" xfId="11626"/>
    <cellStyle name="20 % - Markeringsfarve2 2 4 3 8" xfId="1245"/>
    <cellStyle name="20 % - Markeringsfarve2 2 4 3 8 2" xfId="11627"/>
    <cellStyle name="20 % - Markeringsfarve2 2 4 3 9" xfId="1246"/>
    <cellStyle name="20 % - Markeringsfarve2 2 4 3 9 2" xfId="11628"/>
    <cellStyle name="20 % - Markeringsfarve2 2 4 4" xfId="1247"/>
    <cellStyle name="20 % - Markeringsfarve2 2 4 4 2" xfId="1248"/>
    <cellStyle name="20 % - Markeringsfarve2 2 4 4 2 2" xfId="11630"/>
    <cellStyle name="20 % - Markeringsfarve2 2 4 4 3" xfId="1249"/>
    <cellStyle name="20 % - Markeringsfarve2 2 4 4 3 2" xfId="11631"/>
    <cellStyle name="20 % - Markeringsfarve2 2 4 4 4" xfId="1250"/>
    <cellStyle name="20 % - Markeringsfarve2 2 4 4 4 2" xfId="11632"/>
    <cellStyle name="20 % - Markeringsfarve2 2 4 4 5" xfId="1251"/>
    <cellStyle name="20 % - Markeringsfarve2 2 4 4 5 2" xfId="11633"/>
    <cellStyle name="20 % - Markeringsfarve2 2 4 4 6" xfId="1252"/>
    <cellStyle name="20 % - Markeringsfarve2 2 4 4 6 2" xfId="11634"/>
    <cellStyle name="20 % - Markeringsfarve2 2 4 4 7" xfId="11629"/>
    <cellStyle name="20 % - Markeringsfarve2 2 4 5" xfId="1253"/>
    <cellStyle name="20 % - Markeringsfarve2 2 4 5 2" xfId="1254"/>
    <cellStyle name="20 % - Markeringsfarve2 2 4 5 2 2" xfId="11636"/>
    <cellStyle name="20 % - Markeringsfarve2 2 4 5 3" xfId="1255"/>
    <cellStyle name="20 % - Markeringsfarve2 2 4 5 3 2" xfId="11637"/>
    <cellStyle name="20 % - Markeringsfarve2 2 4 5 4" xfId="1256"/>
    <cellStyle name="20 % - Markeringsfarve2 2 4 5 4 2" xfId="11638"/>
    <cellStyle name="20 % - Markeringsfarve2 2 4 5 5" xfId="1257"/>
    <cellStyle name="20 % - Markeringsfarve2 2 4 5 5 2" xfId="11639"/>
    <cellStyle name="20 % - Markeringsfarve2 2 4 5 6" xfId="1258"/>
    <cellStyle name="20 % - Markeringsfarve2 2 4 5 6 2" xfId="11640"/>
    <cellStyle name="20 % - Markeringsfarve2 2 4 5 7" xfId="11635"/>
    <cellStyle name="20 % - Markeringsfarve2 2 4 6" xfId="1259"/>
    <cellStyle name="20 % - Markeringsfarve2 2 4 6 2" xfId="1260"/>
    <cellStyle name="20 % - Markeringsfarve2 2 4 6 2 2" xfId="11642"/>
    <cellStyle name="20 % - Markeringsfarve2 2 4 6 3" xfId="1261"/>
    <cellStyle name="20 % - Markeringsfarve2 2 4 6 3 2" xfId="11643"/>
    <cellStyle name="20 % - Markeringsfarve2 2 4 6 4" xfId="1262"/>
    <cellStyle name="20 % - Markeringsfarve2 2 4 6 4 2" xfId="11644"/>
    <cellStyle name="20 % - Markeringsfarve2 2 4 6 5" xfId="1263"/>
    <cellStyle name="20 % - Markeringsfarve2 2 4 6 5 2" xfId="11645"/>
    <cellStyle name="20 % - Markeringsfarve2 2 4 6 6" xfId="1264"/>
    <cellStyle name="20 % - Markeringsfarve2 2 4 6 6 2" xfId="11646"/>
    <cellStyle name="20 % - Markeringsfarve2 2 4 6 7" xfId="11641"/>
    <cellStyle name="20 % - Markeringsfarve2 2 4 7" xfId="1265"/>
    <cellStyle name="20 % - Markeringsfarve2 2 4 7 2" xfId="11647"/>
    <cellStyle name="20 % - Markeringsfarve2 2 4 8" xfId="1266"/>
    <cellStyle name="20 % - Markeringsfarve2 2 4 8 2" xfId="11648"/>
    <cellStyle name="20 % - Markeringsfarve2 2 4 9" xfId="1267"/>
    <cellStyle name="20 % - Markeringsfarve2 2 4 9 2" xfId="11649"/>
    <cellStyle name="20 % - Markeringsfarve2 2 5" xfId="1268"/>
    <cellStyle name="20 % - Markeringsfarve2 2 5 10" xfId="1269"/>
    <cellStyle name="20 % - Markeringsfarve2 2 5 10 2" xfId="11651"/>
    <cellStyle name="20 % - Markeringsfarve2 2 5 11" xfId="11650"/>
    <cellStyle name="20 % - Markeringsfarve2 2 5 2" xfId="1270"/>
    <cellStyle name="20 % - Markeringsfarve2 2 5 2 10" xfId="11652"/>
    <cellStyle name="20 % - Markeringsfarve2 2 5 2 2" xfId="1271"/>
    <cellStyle name="20 % - Markeringsfarve2 2 5 2 2 2" xfId="1272"/>
    <cellStyle name="20 % - Markeringsfarve2 2 5 2 2 2 2" xfId="11654"/>
    <cellStyle name="20 % - Markeringsfarve2 2 5 2 2 3" xfId="1273"/>
    <cellStyle name="20 % - Markeringsfarve2 2 5 2 2 3 2" xfId="11655"/>
    <cellStyle name="20 % - Markeringsfarve2 2 5 2 2 4" xfId="1274"/>
    <cellStyle name="20 % - Markeringsfarve2 2 5 2 2 4 2" xfId="11656"/>
    <cellStyle name="20 % - Markeringsfarve2 2 5 2 2 5" xfId="1275"/>
    <cellStyle name="20 % - Markeringsfarve2 2 5 2 2 5 2" xfId="11657"/>
    <cellStyle name="20 % - Markeringsfarve2 2 5 2 2 6" xfId="1276"/>
    <cellStyle name="20 % - Markeringsfarve2 2 5 2 2 6 2" xfId="11658"/>
    <cellStyle name="20 % - Markeringsfarve2 2 5 2 2 7" xfId="11653"/>
    <cellStyle name="20 % - Markeringsfarve2 2 5 2 3" xfId="1277"/>
    <cellStyle name="20 % - Markeringsfarve2 2 5 2 3 2" xfId="1278"/>
    <cellStyle name="20 % - Markeringsfarve2 2 5 2 3 2 2" xfId="11660"/>
    <cellStyle name="20 % - Markeringsfarve2 2 5 2 3 3" xfId="1279"/>
    <cellStyle name="20 % - Markeringsfarve2 2 5 2 3 3 2" xfId="11661"/>
    <cellStyle name="20 % - Markeringsfarve2 2 5 2 3 4" xfId="1280"/>
    <cellStyle name="20 % - Markeringsfarve2 2 5 2 3 4 2" xfId="11662"/>
    <cellStyle name="20 % - Markeringsfarve2 2 5 2 3 5" xfId="1281"/>
    <cellStyle name="20 % - Markeringsfarve2 2 5 2 3 5 2" xfId="11663"/>
    <cellStyle name="20 % - Markeringsfarve2 2 5 2 3 6" xfId="1282"/>
    <cellStyle name="20 % - Markeringsfarve2 2 5 2 3 6 2" xfId="11664"/>
    <cellStyle name="20 % - Markeringsfarve2 2 5 2 3 7" xfId="11659"/>
    <cellStyle name="20 % - Markeringsfarve2 2 5 2 4" xfId="1283"/>
    <cellStyle name="20 % - Markeringsfarve2 2 5 2 4 2" xfId="1284"/>
    <cellStyle name="20 % - Markeringsfarve2 2 5 2 4 2 2" xfId="11666"/>
    <cellStyle name="20 % - Markeringsfarve2 2 5 2 4 3" xfId="1285"/>
    <cellStyle name="20 % - Markeringsfarve2 2 5 2 4 3 2" xfId="11667"/>
    <cellStyle name="20 % - Markeringsfarve2 2 5 2 4 4" xfId="1286"/>
    <cellStyle name="20 % - Markeringsfarve2 2 5 2 4 4 2" xfId="11668"/>
    <cellStyle name="20 % - Markeringsfarve2 2 5 2 4 5" xfId="1287"/>
    <cellStyle name="20 % - Markeringsfarve2 2 5 2 4 5 2" xfId="11669"/>
    <cellStyle name="20 % - Markeringsfarve2 2 5 2 4 6" xfId="1288"/>
    <cellStyle name="20 % - Markeringsfarve2 2 5 2 4 6 2" xfId="11670"/>
    <cellStyle name="20 % - Markeringsfarve2 2 5 2 4 7" xfId="11665"/>
    <cellStyle name="20 % - Markeringsfarve2 2 5 2 5" xfId="1289"/>
    <cellStyle name="20 % - Markeringsfarve2 2 5 2 5 2" xfId="11671"/>
    <cellStyle name="20 % - Markeringsfarve2 2 5 2 6" xfId="1290"/>
    <cellStyle name="20 % - Markeringsfarve2 2 5 2 6 2" xfId="11672"/>
    <cellStyle name="20 % - Markeringsfarve2 2 5 2 7" xfId="1291"/>
    <cellStyle name="20 % - Markeringsfarve2 2 5 2 7 2" xfId="11673"/>
    <cellStyle name="20 % - Markeringsfarve2 2 5 2 8" xfId="1292"/>
    <cellStyle name="20 % - Markeringsfarve2 2 5 2 8 2" xfId="11674"/>
    <cellStyle name="20 % - Markeringsfarve2 2 5 2 9" xfId="1293"/>
    <cellStyle name="20 % - Markeringsfarve2 2 5 2 9 2" xfId="11675"/>
    <cellStyle name="20 % - Markeringsfarve2 2 5 3" xfId="1294"/>
    <cellStyle name="20 % - Markeringsfarve2 2 5 3 2" xfId="1295"/>
    <cellStyle name="20 % - Markeringsfarve2 2 5 3 2 2" xfId="11677"/>
    <cellStyle name="20 % - Markeringsfarve2 2 5 3 3" xfId="1296"/>
    <cellStyle name="20 % - Markeringsfarve2 2 5 3 3 2" xfId="11678"/>
    <cellStyle name="20 % - Markeringsfarve2 2 5 3 4" xfId="1297"/>
    <cellStyle name="20 % - Markeringsfarve2 2 5 3 4 2" xfId="11679"/>
    <cellStyle name="20 % - Markeringsfarve2 2 5 3 5" xfId="1298"/>
    <cellStyle name="20 % - Markeringsfarve2 2 5 3 5 2" xfId="11680"/>
    <cellStyle name="20 % - Markeringsfarve2 2 5 3 6" xfId="1299"/>
    <cellStyle name="20 % - Markeringsfarve2 2 5 3 6 2" xfId="11681"/>
    <cellStyle name="20 % - Markeringsfarve2 2 5 3 7" xfId="11676"/>
    <cellStyle name="20 % - Markeringsfarve2 2 5 4" xfId="1300"/>
    <cellStyle name="20 % - Markeringsfarve2 2 5 4 2" xfId="1301"/>
    <cellStyle name="20 % - Markeringsfarve2 2 5 4 2 2" xfId="11683"/>
    <cellStyle name="20 % - Markeringsfarve2 2 5 4 3" xfId="1302"/>
    <cellStyle name="20 % - Markeringsfarve2 2 5 4 3 2" xfId="11684"/>
    <cellStyle name="20 % - Markeringsfarve2 2 5 4 4" xfId="1303"/>
    <cellStyle name="20 % - Markeringsfarve2 2 5 4 4 2" xfId="11685"/>
    <cellStyle name="20 % - Markeringsfarve2 2 5 4 5" xfId="1304"/>
    <cellStyle name="20 % - Markeringsfarve2 2 5 4 5 2" xfId="11686"/>
    <cellStyle name="20 % - Markeringsfarve2 2 5 4 6" xfId="1305"/>
    <cellStyle name="20 % - Markeringsfarve2 2 5 4 6 2" xfId="11687"/>
    <cellStyle name="20 % - Markeringsfarve2 2 5 4 7" xfId="11682"/>
    <cellStyle name="20 % - Markeringsfarve2 2 5 5" xfId="1306"/>
    <cellStyle name="20 % - Markeringsfarve2 2 5 5 2" xfId="1307"/>
    <cellStyle name="20 % - Markeringsfarve2 2 5 5 2 2" xfId="11689"/>
    <cellStyle name="20 % - Markeringsfarve2 2 5 5 3" xfId="1308"/>
    <cellStyle name="20 % - Markeringsfarve2 2 5 5 3 2" xfId="11690"/>
    <cellStyle name="20 % - Markeringsfarve2 2 5 5 4" xfId="1309"/>
    <cellStyle name="20 % - Markeringsfarve2 2 5 5 4 2" xfId="11691"/>
    <cellStyle name="20 % - Markeringsfarve2 2 5 5 5" xfId="1310"/>
    <cellStyle name="20 % - Markeringsfarve2 2 5 5 5 2" xfId="11692"/>
    <cellStyle name="20 % - Markeringsfarve2 2 5 5 6" xfId="1311"/>
    <cellStyle name="20 % - Markeringsfarve2 2 5 5 6 2" xfId="11693"/>
    <cellStyle name="20 % - Markeringsfarve2 2 5 5 7" xfId="11688"/>
    <cellStyle name="20 % - Markeringsfarve2 2 5 6" xfId="1312"/>
    <cellStyle name="20 % - Markeringsfarve2 2 5 6 2" xfId="11694"/>
    <cellStyle name="20 % - Markeringsfarve2 2 5 7" xfId="1313"/>
    <cellStyle name="20 % - Markeringsfarve2 2 5 7 2" xfId="11695"/>
    <cellStyle name="20 % - Markeringsfarve2 2 5 8" xfId="1314"/>
    <cellStyle name="20 % - Markeringsfarve2 2 5 8 2" xfId="11696"/>
    <cellStyle name="20 % - Markeringsfarve2 2 5 9" xfId="1315"/>
    <cellStyle name="20 % - Markeringsfarve2 2 5 9 2" xfId="11697"/>
    <cellStyle name="20 % - Markeringsfarve2 2 6" xfId="1316"/>
    <cellStyle name="20 % - Markeringsfarve2 2 6 10" xfId="11698"/>
    <cellStyle name="20 % - Markeringsfarve2 2 6 2" xfId="1317"/>
    <cellStyle name="20 % - Markeringsfarve2 2 6 2 2" xfId="1318"/>
    <cellStyle name="20 % - Markeringsfarve2 2 6 2 2 2" xfId="11700"/>
    <cellStyle name="20 % - Markeringsfarve2 2 6 2 3" xfId="1319"/>
    <cellStyle name="20 % - Markeringsfarve2 2 6 2 3 2" xfId="11701"/>
    <cellStyle name="20 % - Markeringsfarve2 2 6 2 4" xfId="1320"/>
    <cellStyle name="20 % - Markeringsfarve2 2 6 2 4 2" xfId="11702"/>
    <cellStyle name="20 % - Markeringsfarve2 2 6 2 5" xfId="1321"/>
    <cellStyle name="20 % - Markeringsfarve2 2 6 2 5 2" xfId="11703"/>
    <cellStyle name="20 % - Markeringsfarve2 2 6 2 6" xfId="1322"/>
    <cellStyle name="20 % - Markeringsfarve2 2 6 2 6 2" xfId="11704"/>
    <cellStyle name="20 % - Markeringsfarve2 2 6 2 7" xfId="11699"/>
    <cellStyle name="20 % - Markeringsfarve2 2 6 3" xfId="1323"/>
    <cellStyle name="20 % - Markeringsfarve2 2 6 3 2" xfId="1324"/>
    <cellStyle name="20 % - Markeringsfarve2 2 6 3 2 2" xfId="11706"/>
    <cellStyle name="20 % - Markeringsfarve2 2 6 3 3" xfId="1325"/>
    <cellStyle name="20 % - Markeringsfarve2 2 6 3 3 2" xfId="11707"/>
    <cellStyle name="20 % - Markeringsfarve2 2 6 3 4" xfId="1326"/>
    <cellStyle name="20 % - Markeringsfarve2 2 6 3 4 2" xfId="11708"/>
    <cellStyle name="20 % - Markeringsfarve2 2 6 3 5" xfId="1327"/>
    <cellStyle name="20 % - Markeringsfarve2 2 6 3 5 2" xfId="11709"/>
    <cellStyle name="20 % - Markeringsfarve2 2 6 3 6" xfId="1328"/>
    <cellStyle name="20 % - Markeringsfarve2 2 6 3 6 2" xfId="11710"/>
    <cellStyle name="20 % - Markeringsfarve2 2 6 3 7" xfId="11705"/>
    <cellStyle name="20 % - Markeringsfarve2 2 6 4" xfId="1329"/>
    <cellStyle name="20 % - Markeringsfarve2 2 6 4 2" xfId="1330"/>
    <cellStyle name="20 % - Markeringsfarve2 2 6 4 2 2" xfId="11712"/>
    <cellStyle name="20 % - Markeringsfarve2 2 6 4 3" xfId="1331"/>
    <cellStyle name="20 % - Markeringsfarve2 2 6 4 3 2" xfId="11713"/>
    <cellStyle name="20 % - Markeringsfarve2 2 6 4 4" xfId="1332"/>
    <cellStyle name="20 % - Markeringsfarve2 2 6 4 4 2" xfId="11714"/>
    <cellStyle name="20 % - Markeringsfarve2 2 6 4 5" xfId="1333"/>
    <cellStyle name="20 % - Markeringsfarve2 2 6 4 5 2" xfId="11715"/>
    <cellStyle name="20 % - Markeringsfarve2 2 6 4 6" xfId="1334"/>
    <cellStyle name="20 % - Markeringsfarve2 2 6 4 6 2" xfId="11716"/>
    <cellStyle name="20 % - Markeringsfarve2 2 6 4 7" xfId="11711"/>
    <cellStyle name="20 % - Markeringsfarve2 2 6 5" xfId="1335"/>
    <cellStyle name="20 % - Markeringsfarve2 2 6 5 2" xfId="11717"/>
    <cellStyle name="20 % - Markeringsfarve2 2 6 6" xfId="1336"/>
    <cellStyle name="20 % - Markeringsfarve2 2 6 6 2" xfId="11718"/>
    <cellStyle name="20 % - Markeringsfarve2 2 6 7" xfId="1337"/>
    <cellStyle name="20 % - Markeringsfarve2 2 6 7 2" xfId="11719"/>
    <cellStyle name="20 % - Markeringsfarve2 2 6 8" xfId="1338"/>
    <cellStyle name="20 % - Markeringsfarve2 2 6 8 2" xfId="11720"/>
    <cellStyle name="20 % - Markeringsfarve2 2 6 9" xfId="1339"/>
    <cellStyle name="20 % - Markeringsfarve2 2 6 9 2" xfId="11721"/>
    <cellStyle name="20 % - Markeringsfarve2 2 7" xfId="1340"/>
    <cellStyle name="20 % - Markeringsfarve2 2 7 2" xfId="1341"/>
    <cellStyle name="20 % - Markeringsfarve2 2 7 2 2" xfId="11723"/>
    <cellStyle name="20 % - Markeringsfarve2 2 7 3" xfId="1342"/>
    <cellStyle name="20 % - Markeringsfarve2 2 7 3 2" xfId="11724"/>
    <cellStyle name="20 % - Markeringsfarve2 2 7 4" xfId="1343"/>
    <cellStyle name="20 % - Markeringsfarve2 2 7 4 2" xfId="11725"/>
    <cellStyle name="20 % - Markeringsfarve2 2 7 5" xfId="1344"/>
    <cellStyle name="20 % - Markeringsfarve2 2 7 5 2" xfId="11726"/>
    <cellStyle name="20 % - Markeringsfarve2 2 7 6" xfId="1345"/>
    <cellStyle name="20 % - Markeringsfarve2 2 7 6 2" xfId="11727"/>
    <cellStyle name="20 % - Markeringsfarve2 2 7 7" xfId="11722"/>
    <cellStyle name="20 % - Markeringsfarve2 2 8" xfId="1346"/>
    <cellStyle name="20 % - Markeringsfarve2 2 8 2" xfId="1347"/>
    <cellStyle name="20 % - Markeringsfarve2 2 8 2 2" xfId="11729"/>
    <cellStyle name="20 % - Markeringsfarve2 2 8 3" xfId="1348"/>
    <cellStyle name="20 % - Markeringsfarve2 2 8 3 2" xfId="11730"/>
    <cellStyle name="20 % - Markeringsfarve2 2 8 4" xfId="1349"/>
    <cellStyle name="20 % - Markeringsfarve2 2 8 4 2" xfId="11731"/>
    <cellStyle name="20 % - Markeringsfarve2 2 8 5" xfId="1350"/>
    <cellStyle name="20 % - Markeringsfarve2 2 8 5 2" xfId="11732"/>
    <cellStyle name="20 % - Markeringsfarve2 2 8 6" xfId="1351"/>
    <cellStyle name="20 % - Markeringsfarve2 2 8 6 2" xfId="11733"/>
    <cellStyle name="20 % - Markeringsfarve2 2 8 7" xfId="11728"/>
    <cellStyle name="20 % - Markeringsfarve2 2 9" xfId="1352"/>
    <cellStyle name="20 % - Markeringsfarve2 2 9 2" xfId="1353"/>
    <cellStyle name="20 % - Markeringsfarve2 2 9 2 2" xfId="11735"/>
    <cellStyle name="20 % - Markeringsfarve2 2 9 3" xfId="1354"/>
    <cellStyle name="20 % - Markeringsfarve2 2 9 3 2" xfId="11736"/>
    <cellStyle name="20 % - Markeringsfarve2 2 9 4" xfId="1355"/>
    <cellStyle name="20 % - Markeringsfarve2 2 9 4 2" xfId="11737"/>
    <cellStyle name="20 % - Markeringsfarve2 2 9 5" xfId="1356"/>
    <cellStyle name="20 % - Markeringsfarve2 2 9 5 2" xfId="11738"/>
    <cellStyle name="20 % - Markeringsfarve2 2 9 6" xfId="1357"/>
    <cellStyle name="20 % - Markeringsfarve2 2 9 6 2" xfId="11739"/>
    <cellStyle name="20 % - Markeringsfarve2 2 9 7" xfId="11734"/>
    <cellStyle name="20 % - Markeringsfarve2 2_Budget" xfId="1358"/>
    <cellStyle name="20 % - Markeringsfarve2 3" xfId="1359"/>
    <cellStyle name="20 % - Markeringsfarve2 3 2" xfId="1360"/>
    <cellStyle name="20 % - Markeringsfarve2 3 2 10" xfId="11740"/>
    <cellStyle name="20 % - Markeringsfarve2 3 2 2" xfId="1361"/>
    <cellStyle name="20 % - Markeringsfarve2 3 2 2 2" xfId="1362"/>
    <cellStyle name="20 % - Markeringsfarve2 3 2 2 2 2" xfId="1363"/>
    <cellStyle name="20 % - Markeringsfarve2 3 2 2 2 2 2" xfId="11743"/>
    <cellStyle name="20 % - Markeringsfarve2 3 2 2 2 3" xfId="1364"/>
    <cellStyle name="20 % - Markeringsfarve2 3 2 2 2 3 2" xfId="11744"/>
    <cellStyle name="20 % - Markeringsfarve2 3 2 2 2 4" xfId="1365"/>
    <cellStyle name="20 % - Markeringsfarve2 3 2 2 2 4 2" xfId="11745"/>
    <cellStyle name="20 % - Markeringsfarve2 3 2 2 2 5" xfId="1366"/>
    <cellStyle name="20 % - Markeringsfarve2 3 2 2 2 5 2" xfId="11746"/>
    <cellStyle name="20 % - Markeringsfarve2 3 2 2 2 6" xfId="1367"/>
    <cellStyle name="20 % - Markeringsfarve2 3 2 2 2 6 2" xfId="11747"/>
    <cellStyle name="20 % - Markeringsfarve2 3 2 2 2 7" xfId="11742"/>
    <cellStyle name="20 % - Markeringsfarve2 3 2 2 3" xfId="1368"/>
    <cellStyle name="20 % - Markeringsfarve2 3 2 2 3 2" xfId="11748"/>
    <cellStyle name="20 % - Markeringsfarve2 3 2 2 4" xfId="1369"/>
    <cellStyle name="20 % - Markeringsfarve2 3 2 2 4 2" xfId="11749"/>
    <cellStyle name="20 % - Markeringsfarve2 3 2 2 5" xfId="1370"/>
    <cellStyle name="20 % - Markeringsfarve2 3 2 2 5 2" xfId="11750"/>
    <cellStyle name="20 % - Markeringsfarve2 3 2 2 6" xfId="1371"/>
    <cellStyle name="20 % - Markeringsfarve2 3 2 2 6 2" xfId="11751"/>
    <cellStyle name="20 % - Markeringsfarve2 3 2 2 7" xfId="1372"/>
    <cellStyle name="20 % - Markeringsfarve2 3 2 2 7 2" xfId="11752"/>
    <cellStyle name="20 % - Markeringsfarve2 3 2 2 8" xfId="11741"/>
    <cellStyle name="20 % - Markeringsfarve2 3 2 3" xfId="1373"/>
    <cellStyle name="20 % - Markeringsfarve2 3 2 3 2" xfId="1374"/>
    <cellStyle name="20 % - Markeringsfarve2 3 2 3 2 2" xfId="11754"/>
    <cellStyle name="20 % - Markeringsfarve2 3 2 3 3" xfId="1375"/>
    <cellStyle name="20 % - Markeringsfarve2 3 2 3 3 2" xfId="11755"/>
    <cellStyle name="20 % - Markeringsfarve2 3 2 3 4" xfId="1376"/>
    <cellStyle name="20 % - Markeringsfarve2 3 2 3 4 2" xfId="11756"/>
    <cellStyle name="20 % - Markeringsfarve2 3 2 3 5" xfId="1377"/>
    <cellStyle name="20 % - Markeringsfarve2 3 2 3 5 2" xfId="11757"/>
    <cellStyle name="20 % - Markeringsfarve2 3 2 3 6" xfId="1378"/>
    <cellStyle name="20 % - Markeringsfarve2 3 2 3 6 2" xfId="11758"/>
    <cellStyle name="20 % - Markeringsfarve2 3 2 3 7" xfId="11753"/>
    <cellStyle name="20 % - Markeringsfarve2 3 2 4" xfId="1379"/>
    <cellStyle name="20 % - Markeringsfarve2 3 2 4 2" xfId="11759"/>
    <cellStyle name="20 % - Markeringsfarve2 3 2 5" xfId="1380"/>
    <cellStyle name="20 % - Markeringsfarve2 3 2 5 2" xfId="11760"/>
    <cellStyle name="20 % - Markeringsfarve2 3 2 6" xfId="1381"/>
    <cellStyle name="20 % - Markeringsfarve2 3 2 6 2" xfId="11761"/>
    <cellStyle name="20 % - Markeringsfarve2 3 2 7" xfId="1382"/>
    <cellStyle name="20 % - Markeringsfarve2 3 2 7 2" xfId="11762"/>
    <cellStyle name="20 % - Markeringsfarve2 3 2 8" xfId="1383"/>
    <cellStyle name="20 % - Markeringsfarve2 3 2 8 2" xfId="11763"/>
    <cellStyle name="20 % - Markeringsfarve2 3 2 9" xfId="1384"/>
    <cellStyle name="20 % - Markeringsfarve2 3 3" xfId="1385"/>
    <cellStyle name="20 % - Markeringsfarve2 3 3 2" xfId="11764"/>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10 2" xfId="11766"/>
    <cellStyle name="20 % - Markeringsfarve2 6 11" xfId="11765"/>
    <cellStyle name="20 % - Markeringsfarve2 6 2" xfId="1392"/>
    <cellStyle name="20 % - Markeringsfarve2 6 2 2" xfId="1393"/>
    <cellStyle name="20 % - Markeringsfarve2 6 2 2 2" xfId="1394"/>
    <cellStyle name="20 % - Markeringsfarve2 6 2 2 2 2" xfId="11769"/>
    <cellStyle name="20 % - Markeringsfarve2 6 2 2 3" xfId="1395"/>
    <cellStyle name="20 % - Markeringsfarve2 6 2 2 3 2" xfId="11770"/>
    <cellStyle name="20 % - Markeringsfarve2 6 2 2 4" xfId="1396"/>
    <cellStyle name="20 % - Markeringsfarve2 6 2 2 4 2" xfId="11771"/>
    <cellStyle name="20 % - Markeringsfarve2 6 2 2 5" xfId="1397"/>
    <cellStyle name="20 % - Markeringsfarve2 6 2 2 5 2" xfId="11772"/>
    <cellStyle name="20 % - Markeringsfarve2 6 2 2 6" xfId="1398"/>
    <cellStyle name="20 % - Markeringsfarve2 6 2 2 6 2" xfId="11773"/>
    <cellStyle name="20 % - Markeringsfarve2 6 2 2 7" xfId="11768"/>
    <cellStyle name="20 % - Markeringsfarve2 6 2 3" xfId="1399"/>
    <cellStyle name="20 % - Markeringsfarve2 6 2 3 2" xfId="1400"/>
    <cellStyle name="20 % - Markeringsfarve2 6 2 3 2 2" xfId="11775"/>
    <cellStyle name="20 % - Markeringsfarve2 6 2 3 3" xfId="1401"/>
    <cellStyle name="20 % - Markeringsfarve2 6 2 3 3 2" xfId="11776"/>
    <cellStyle name="20 % - Markeringsfarve2 6 2 3 4" xfId="1402"/>
    <cellStyle name="20 % - Markeringsfarve2 6 2 3 4 2" xfId="11777"/>
    <cellStyle name="20 % - Markeringsfarve2 6 2 3 5" xfId="1403"/>
    <cellStyle name="20 % - Markeringsfarve2 6 2 3 5 2" xfId="11778"/>
    <cellStyle name="20 % - Markeringsfarve2 6 2 3 6" xfId="1404"/>
    <cellStyle name="20 % - Markeringsfarve2 6 2 3 6 2" xfId="11779"/>
    <cellStyle name="20 % - Markeringsfarve2 6 2 3 7" xfId="11774"/>
    <cellStyle name="20 % - Markeringsfarve2 6 2 4" xfId="1405"/>
    <cellStyle name="20 % - Markeringsfarve2 6 2 4 2" xfId="11780"/>
    <cellStyle name="20 % - Markeringsfarve2 6 2 5" xfId="1406"/>
    <cellStyle name="20 % - Markeringsfarve2 6 2 5 2" xfId="11781"/>
    <cellStyle name="20 % - Markeringsfarve2 6 2 6" xfId="1407"/>
    <cellStyle name="20 % - Markeringsfarve2 6 2 6 2" xfId="11782"/>
    <cellStyle name="20 % - Markeringsfarve2 6 2 7" xfId="1408"/>
    <cellStyle name="20 % - Markeringsfarve2 6 2 7 2" xfId="11783"/>
    <cellStyle name="20 % - Markeringsfarve2 6 2 8" xfId="1409"/>
    <cellStyle name="20 % - Markeringsfarve2 6 2 8 2" xfId="11784"/>
    <cellStyle name="20 % - Markeringsfarve2 6 2 9" xfId="11767"/>
    <cellStyle name="20 % - Markeringsfarve2 6 3" xfId="1410"/>
    <cellStyle name="20 % - Markeringsfarve2 6 4" xfId="1411"/>
    <cellStyle name="20 % - Markeringsfarve2 6 4 2" xfId="1412"/>
    <cellStyle name="20 % - Markeringsfarve2 6 4 2 2" xfId="11786"/>
    <cellStyle name="20 % - Markeringsfarve2 6 4 3" xfId="1413"/>
    <cellStyle name="20 % - Markeringsfarve2 6 4 3 2" xfId="11787"/>
    <cellStyle name="20 % - Markeringsfarve2 6 4 4" xfId="1414"/>
    <cellStyle name="20 % - Markeringsfarve2 6 4 4 2" xfId="11788"/>
    <cellStyle name="20 % - Markeringsfarve2 6 4 5" xfId="1415"/>
    <cellStyle name="20 % - Markeringsfarve2 6 4 5 2" xfId="11789"/>
    <cellStyle name="20 % - Markeringsfarve2 6 4 6" xfId="1416"/>
    <cellStyle name="20 % - Markeringsfarve2 6 4 6 2" xfId="11790"/>
    <cellStyle name="20 % - Markeringsfarve2 6 4 7" xfId="11785"/>
    <cellStyle name="20 % - Markeringsfarve2 6 5" xfId="1417"/>
    <cellStyle name="20 % - Markeringsfarve2 6 5 2" xfId="1418"/>
    <cellStyle name="20 % - Markeringsfarve2 6 5 2 2" xfId="11792"/>
    <cellStyle name="20 % - Markeringsfarve2 6 5 3" xfId="1419"/>
    <cellStyle name="20 % - Markeringsfarve2 6 5 3 2" xfId="11793"/>
    <cellStyle name="20 % - Markeringsfarve2 6 5 4" xfId="1420"/>
    <cellStyle name="20 % - Markeringsfarve2 6 5 4 2" xfId="11794"/>
    <cellStyle name="20 % - Markeringsfarve2 6 5 5" xfId="1421"/>
    <cellStyle name="20 % - Markeringsfarve2 6 5 5 2" xfId="11795"/>
    <cellStyle name="20 % - Markeringsfarve2 6 5 6" xfId="1422"/>
    <cellStyle name="20 % - Markeringsfarve2 6 5 6 2" xfId="11796"/>
    <cellStyle name="20 % - Markeringsfarve2 6 5 7" xfId="11791"/>
    <cellStyle name="20 % - Markeringsfarve2 6 6" xfId="1423"/>
    <cellStyle name="20 % - Markeringsfarve2 6 6 2" xfId="11797"/>
    <cellStyle name="20 % - Markeringsfarve2 6 7" xfId="1424"/>
    <cellStyle name="20 % - Markeringsfarve2 6 7 2" xfId="11798"/>
    <cellStyle name="20 % - Markeringsfarve2 6 8" xfId="1425"/>
    <cellStyle name="20 % - Markeringsfarve2 6 8 2" xfId="11799"/>
    <cellStyle name="20 % - Markeringsfarve2 6 9" xfId="1426"/>
    <cellStyle name="20 % - Markeringsfarve2 6 9 2" xfId="11800"/>
    <cellStyle name="20 % - Markeringsfarve2 7" xfId="1427"/>
    <cellStyle name="20 % - Markeringsfarve2 8" xfId="1428"/>
    <cellStyle name="20 % - Markeringsfarve2 9" xfId="1429"/>
    <cellStyle name="20 % - Markeringsfarve3 10" xfId="1431"/>
    <cellStyle name="20 % - Markeringsfarve3 11" xfId="1432"/>
    <cellStyle name="20 % - Markeringsfarve3 11 2" xfId="1433"/>
    <cellStyle name="20 % - Markeringsfarve3 11 2 2" xfId="11802"/>
    <cellStyle name="20 % - Markeringsfarve3 11 3" xfId="11801"/>
    <cellStyle name="20 % - Markeringsfarve3 12" xfId="1434"/>
    <cellStyle name="20 % - Markeringsfarve3 12 2" xfId="11803"/>
    <cellStyle name="20 % - Markeringsfarve3 13" xfId="1435"/>
    <cellStyle name="20 % - Markeringsfarve3 13 2" xfId="11804"/>
    <cellStyle name="20 % - Markeringsfarve3 14" xfId="1436"/>
    <cellStyle name="20 % - Markeringsfarve3 15" xfId="1437"/>
    <cellStyle name="20 % - Markeringsfarve3 16" xfId="1438"/>
    <cellStyle name="20 % - Markeringsfarve3 17" xfId="1439"/>
    <cellStyle name="20 % - Markeringsfarve3 18" xfId="1440"/>
    <cellStyle name="20 % - Markeringsfarve3 18 2" xfId="11805"/>
    <cellStyle name="20 % - Markeringsfarve3 19" xfId="1441"/>
    <cellStyle name="20 % - Markeringsfarve3 19 2" xfId="11806"/>
    <cellStyle name="20 % - Markeringsfarve3 2" xfId="1442"/>
    <cellStyle name="20 % - Markeringsfarve3 2 10" xfId="1443"/>
    <cellStyle name="20 % - Markeringsfarve3 2 10 2" xfId="11807"/>
    <cellStyle name="20 % - Markeringsfarve3 2 11" xfId="1444"/>
    <cellStyle name="20 % - Markeringsfarve3 2 11 2" xfId="11808"/>
    <cellStyle name="20 % - Markeringsfarve3 2 12" xfId="1445"/>
    <cellStyle name="20 % - Markeringsfarve3 2 12 2" xfId="11809"/>
    <cellStyle name="20 % - Markeringsfarve3 2 13" xfId="1446"/>
    <cellStyle name="20 % - Markeringsfarve3 2 13 2" xfId="11810"/>
    <cellStyle name="20 % - Markeringsfarve3 2 14" xfId="1447"/>
    <cellStyle name="20 % - Markeringsfarve3 2 14 2" xfId="11811"/>
    <cellStyle name="20 % - Markeringsfarve3 2 15" xfId="1448"/>
    <cellStyle name="20 % - Markeringsfarve3 2 15 2" xfId="11812"/>
    <cellStyle name="20 % - Markeringsfarve3 2 16" xfId="1449"/>
    <cellStyle name="20 % - Markeringsfarve3 2 17" xfId="1450"/>
    <cellStyle name="20 % - Markeringsfarve3 2 17 2" xfId="11813"/>
    <cellStyle name="20 % - Markeringsfarve3 2 2" xfId="1451"/>
    <cellStyle name="20 % - Markeringsfarve3 2 2 10" xfId="1452"/>
    <cellStyle name="20 % - Markeringsfarve3 2 2 10 2" xfId="11815"/>
    <cellStyle name="20 % - Markeringsfarve3 2 2 11" xfId="1453"/>
    <cellStyle name="20 % - Markeringsfarve3 2 2 11 2" xfId="11816"/>
    <cellStyle name="20 % - Markeringsfarve3 2 2 12" xfId="1454"/>
    <cellStyle name="20 % - Markeringsfarve3 2 2 12 2" xfId="11817"/>
    <cellStyle name="20 % - Markeringsfarve3 2 2 13" xfId="1455"/>
    <cellStyle name="20 % - Markeringsfarve3 2 2 13 2" xfId="11818"/>
    <cellStyle name="20 % - Markeringsfarve3 2 2 14" xfId="1456"/>
    <cellStyle name="20 % - Markeringsfarve3 2 2 15" xfId="11814"/>
    <cellStyle name="20 % - Markeringsfarve3 2 2 2" xfId="1457"/>
    <cellStyle name="20 % - Markeringsfarve3 2 2 2 10" xfId="1458"/>
    <cellStyle name="20 % - Markeringsfarve3 2 2 2 10 2" xfId="11820"/>
    <cellStyle name="20 % - Markeringsfarve3 2 2 2 11" xfId="1459"/>
    <cellStyle name="20 % - Markeringsfarve3 2 2 2 11 2" xfId="11821"/>
    <cellStyle name="20 % - Markeringsfarve3 2 2 2 12" xfId="1460"/>
    <cellStyle name="20 % - Markeringsfarve3 2 2 2 12 2" xfId="11822"/>
    <cellStyle name="20 % - Markeringsfarve3 2 2 2 13" xfId="11819"/>
    <cellStyle name="20 % - Markeringsfarve3 2 2 2 2" xfId="1461"/>
    <cellStyle name="20 % - Markeringsfarve3 2 2 2 2 10" xfId="1462"/>
    <cellStyle name="20 % - Markeringsfarve3 2 2 2 2 10 2" xfId="11824"/>
    <cellStyle name="20 % - Markeringsfarve3 2 2 2 2 11" xfId="1463"/>
    <cellStyle name="20 % - Markeringsfarve3 2 2 2 2 11 2" xfId="11825"/>
    <cellStyle name="20 % - Markeringsfarve3 2 2 2 2 12" xfId="11823"/>
    <cellStyle name="20 % - Markeringsfarve3 2 2 2 2 2" xfId="1464"/>
    <cellStyle name="20 % - Markeringsfarve3 2 2 2 2 2 10" xfId="1465"/>
    <cellStyle name="20 % - Markeringsfarve3 2 2 2 2 2 10 2" xfId="11827"/>
    <cellStyle name="20 % - Markeringsfarve3 2 2 2 2 2 11" xfId="11826"/>
    <cellStyle name="20 % - Markeringsfarve3 2 2 2 2 2 2" xfId="1466"/>
    <cellStyle name="20 % - Markeringsfarve3 2 2 2 2 2 2 2" xfId="1467"/>
    <cellStyle name="20 % - Markeringsfarve3 2 2 2 2 2 2 2 2" xfId="11829"/>
    <cellStyle name="20 % - Markeringsfarve3 2 2 2 2 2 2 3" xfId="1468"/>
    <cellStyle name="20 % - Markeringsfarve3 2 2 2 2 2 2 3 2" xfId="11830"/>
    <cellStyle name="20 % - Markeringsfarve3 2 2 2 2 2 2 4" xfId="1469"/>
    <cellStyle name="20 % - Markeringsfarve3 2 2 2 2 2 2 4 2" xfId="11831"/>
    <cellStyle name="20 % - Markeringsfarve3 2 2 2 2 2 2 5" xfId="1470"/>
    <cellStyle name="20 % - Markeringsfarve3 2 2 2 2 2 2 5 2" xfId="11832"/>
    <cellStyle name="20 % - Markeringsfarve3 2 2 2 2 2 2 6" xfId="1471"/>
    <cellStyle name="20 % - Markeringsfarve3 2 2 2 2 2 2 6 2" xfId="11833"/>
    <cellStyle name="20 % - Markeringsfarve3 2 2 2 2 2 2 7" xfId="11828"/>
    <cellStyle name="20 % - Markeringsfarve3 2 2 2 2 2 3" xfId="1472"/>
    <cellStyle name="20 % - Markeringsfarve3 2 2 2 2 2 3 2" xfId="1473"/>
    <cellStyle name="20 % - Markeringsfarve3 2 2 2 2 2 3 2 2" xfId="11835"/>
    <cellStyle name="20 % - Markeringsfarve3 2 2 2 2 2 3 3" xfId="1474"/>
    <cellStyle name="20 % - Markeringsfarve3 2 2 2 2 2 3 3 2" xfId="11836"/>
    <cellStyle name="20 % - Markeringsfarve3 2 2 2 2 2 3 4" xfId="1475"/>
    <cellStyle name="20 % - Markeringsfarve3 2 2 2 2 2 3 4 2" xfId="11837"/>
    <cellStyle name="20 % - Markeringsfarve3 2 2 2 2 2 3 5" xfId="1476"/>
    <cellStyle name="20 % - Markeringsfarve3 2 2 2 2 2 3 5 2" xfId="11838"/>
    <cellStyle name="20 % - Markeringsfarve3 2 2 2 2 2 3 6" xfId="1477"/>
    <cellStyle name="20 % - Markeringsfarve3 2 2 2 2 2 3 6 2" xfId="11839"/>
    <cellStyle name="20 % - Markeringsfarve3 2 2 2 2 2 3 7" xfId="11834"/>
    <cellStyle name="20 % - Markeringsfarve3 2 2 2 2 2 4" xfId="1478"/>
    <cellStyle name="20 % - Markeringsfarve3 2 2 2 2 2 4 2" xfId="1479"/>
    <cellStyle name="20 % - Markeringsfarve3 2 2 2 2 2 4 2 2" xfId="11841"/>
    <cellStyle name="20 % - Markeringsfarve3 2 2 2 2 2 4 3" xfId="1480"/>
    <cellStyle name="20 % - Markeringsfarve3 2 2 2 2 2 4 3 2" xfId="11842"/>
    <cellStyle name="20 % - Markeringsfarve3 2 2 2 2 2 4 4" xfId="1481"/>
    <cellStyle name="20 % - Markeringsfarve3 2 2 2 2 2 4 4 2" xfId="11843"/>
    <cellStyle name="20 % - Markeringsfarve3 2 2 2 2 2 4 5" xfId="1482"/>
    <cellStyle name="20 % - Markeringsfarve3 2 2 2 2 2 4 5 2" xfId="11844"/>
    <cellStyle name="20 % - Markeringsfarve3 2 2 2 2 2 4 6" xfId="1483"/>
    <cellStyle name="20 % - Markeringsfarve3 2 2 2 2 2 4 6 2" xfId="11845"/>
    <cellStyle name="20 % - Markeringsfarve3 2 2 2 2 2 4 7" xfId="11840"/>
    <cellStyle name="20 % - Markeringsfarve3 2 2 2 2 2 5" xfId="1484"/>
    <cellStyle name="20 % - Markeringsfarve3 2 2 2 2 2 5 2" xfId="1485"/>
    <cellStyle name="20 % - Markeringsfarve3 2 2 2 2 2 5 2 2" xfId="11847"/>
    <cellStyle name="20 % - Markeringsfarve3 2 2 2 2 2 5 3" xfId="1486"/>
    <cellStyle name="20 % - Markeringsfarve3 2 2 2 2 2 5 3 2" xfId="11848"/>
    <cellStyle name="20 % - Markeringsfarve3 2 2 2 2 2 5 4" xfId="1487"/>
    <cellStyle name="20 % - Markeringsfarve3 2 2 2 2 2 5 4 2" xfId="11849"/>
    <cellStyle name="20 % - Markeringsfarve3 2 2 2 2 2 5 5" xfId="1488"/>
    <cellStyle name="20 % - Markeringsfarve3 2 2 2 2 2 5 5 2" xfId="11850"/>
    <cellStyle name="20 % - Markeringsfarve3 2 2 2 2 2 5 6" xfId="1489"/>
    <cellStyle name="20 % - Markeringsfarve3 2 2 2 2 2 5 6 2" xfId="11851"/>
    <cellStyle name="20 % - Markeringsfarve3 2 2 2 2 2 5 7" xfId="11846"/>
    <cellStyle name="20 % - Markeringsfarve3 2 2 2 2 2 6" xfId="1490"/>
    <cellStyle name="20 % - Markeringsfarve3 2 2 2 2 2 6 2" xfId="11852"/>
    <cellStyle name="20 % - Markeringsfarve3 2 2 2 2 2 7" xfId="1491"/>
    <cellStyle name="20 % - Markeringsfarve3 2 2 2 2 2 7 2" xfId="11853"/>
    <cellStyle name="20 % - Markeringsfarve3 2 2 2 2 2 8" xfId="1492"/>
    <cellStyle name="20 % - Markeringsfarve3 2 2 2 2 2 8 2" xfId="11854"/>
    <cellStyle name="20 % - Markeringsfarve3 2 2 2 2 2 9" xfId="1493"/>
    <cellStyle name="20 % - Markeringsfarve3 2 2 2 2 2 9 2" xfId="11855"/>
    <cellStyle name="20 % - Markeringsfarve3 2 2 2 2 3" xfId="1494"/>
    <cellStyle name="20 % - Markeringsfarve3 2 2 2 2 3 2" xfId="1495"/>
    <cellStyle name="20 % - Markeringsfarve3 2 2 2 2 3 2 2" xfId="11857"/>
    <cellStyle name="20 % - Markeringsfarve3 2 2 2 2 3 3" xfId="1496"/>
    <cellStyle name="20 % - Markeringsfarve3 2 2 2 2 3 3 2" xfId="11858"/>
    <cellStyle name="20 % - Markeringsfarve3 2 2 2 2 3 4" xfId="1497"/>
    <cellStyle name="20 % - Markeringsfarve3 2 2 2 2 3 4 2" xfId="11859"/>
    <cellStyle name="20 % - Markeringsfarve3 2 2 2 2 3 5" xfId="1498"/>
    <cellStyle name="20 % - Markeringsfarve3 2 2 2 2 3 5 2" xfId="11860"/>
    <cellStyle name="20 % - Markeringsfarve3 2 2 2 2 3 6" xfId="1499"/>
    <cellStyle name="20 % - Markeringsfarve3 2 2 2 2 3 6 2" xfId="11861"/>
    <cellStyle name="20 % - Markeringsfarve3 2 2 2 2 3 7" xfId="11856"/>
    <cellStyle name="20 % - Markeringsfarve3 2 2 2 2 4" xfId="1500"/>
    <cellStyle name="20 % - Markeringsfarve3 2 2 2 2 4 2" xfId="1501"/>
    <cellStyle name="20 % - Markeringsfarve3 2 2 2 2 4 2 2" xfId="11863"/>
    <cellStyle name="20 % - Markeringsfarve3 2 2 2 2 4 3" xfId="1502"/>
    <cellStyle name="20 % - Markeringsfarve3 2 2 2 2 4 3 2" xfId="11864"/>
    <cellStyle name="20 % - Markeringsfarve3 2 2 2 2 4 4" xfId="1503"/>
    <cellStyle name="20 % - Markeringsfarve3 2 2 2 2 4 4 2" xfId="11865"/>
    <cellStyle name="20 % - Markeringsfarve3 2 2 2 2 4 5" xfId="1504"/>
    <cellStyle name="20 % - Markeringsfarve3 2 2 2 2 4 5 2" xfId="11866"/>
    <cellStyle name="20 % - Markeringsfarve3 2 2 2 2 4 6" xfId="1505"/>
    <cellStyle name="20 % - Markeringsfarve3 2 2 2 2 4 6 2" xfId="11867"/>
    <cellStyle name="20 % - Markeringsfarve3 2 2 2 2 4 7" xfId="11862"/>
    <cellStyle name="20 % - Markeringsfarve3 2 2 2 2 5" xfId="1506"/>
    <cellStyle name="20 % - Markeringsfarve3 2 2 2 2 5 2" xfId="1507"/>
    <cellStyle name="20 % - Markeringsfarve3 2 2 2 2 5 2 2" xfId="11869"/>
    <cellStyle name="20 % - Markeringsfarve3 2 2 2 2 5 3" xfId="1508"/>
    <cellStyle name="20 % - Markeringsfarve3 2 2 2 2 5 3 2" xfId="11870"/>
    <cellStyle name="20 % - Markeringsfarve3 2 2 2 2 5 4" xfId="1509"/>
    <cellStyle name="20 % - Markeringsfarve3 2 2 2 2 5 4 2" xfId="11871"/>
    <cellStyle name="20 % - Markeringsfarve3 2 2 2 2 5 5" xfId="1510"/>
    <cellStyle name="20 % - Markeringsfarve3 2 2 2 2 5 5 2" xfId="11872"/>
    <cellStyle name="20 % - Markeringsfarve3 2 2 2 2 5 6" xfId="1511"/>
    <cellStyle name="20 % - Markeringsfarve3 2 2 2 2 5 6 2" xfId="11873"/>
    <cellStyle name="20 % - Markeringsfarve3 2 2 2 2 5 7" xfId="11868"/>
    <cellStyle name="20 % - Markeringsfarve3 2 2 2 2 6" xfId="1512"/>
    <cellStyle name="20 % - Markeringsfarve3 2 2 2 2 6 2" xfId="1513"/>
    <cellStyle name="20 % - Markeringsfarve3 2 2 2 2 6 2 2" xfId="11875"/>
    <cellStyle name="20 % - Markeringsfarve3 2 2 2 2 6 3" xfId="1514"/>
    <cellStyle name="20 % - Markeringsfarve3 2 2 2 2 6 3 2" xfId="11876"/>
    <cellStyle name="20 % - Markeringsfarve3 2 2 2 2 6 4" xfId="1515"/>
    <cellStyle name="20 % - Markeringsfarve3 2 2 2 2 6 4 2" xfId="11877"/>
    <cellStyle name="20 % - Markeringsfarve3 2 2 2 2 6 5" xfId="1516"/>
    <cellStyle name="20 % - Markeringsfarve3 2 2 2 2 6 5 2" xfId="11878"/>
    <cellStyle name="20 % - Markeringsfarve3 2 2 2 2 6 6" xfId="1517"/>
    <cellStyle name="20 % - Markeringsfarve3 2 2 2 2 6 6 2" xfId="11879"/>
    <cellStyle name="20 % - Markeringsfarve3 2 2 2 2 6 7" xfId="11874"/>
    <cellStyle name="20 % - Markeringsfarve3 2 2 2 2 7" xfId="1518"/>
    <cellStyle name="20 % - Markeringsfarve3 2 2 2 2 7 2" xfId="11880"/>
    <cellStyle name="20 % - Markeringsfarve3 2 2 2 2 8" xfId="1519"/>
    <cellStyle name="20 % - Markeringsfarve3 2 2 2 2 8 2" xfId="11881"/>
    <cellStyle name="20 % - Markeringsfarve3 2 2 2 2 9" xfId="1520"/>
    <cellStyle name="20 % - Markeringsfarve3 2 2 2 2 9 2" xfId="11882"/>
    <cellStyle name="20 % - Markeringsfarve3 2 2 2 3" xfId="1521"/>
    <cellStyle name="20 % - Markeringsfarve3 2 2 2 3 10" xfId="1522"/>
    <cellStyle name="20 % - Markeringsfarve3 2 2 2 3 10 2" xfId="11884"/>
    <cellStyle name="20 % - Markeringsfarve3 2 2 2 3 11" xfId="11883"/>
    <cellStyle name="20 % - Markeringsfarve3 2 2 2 3 2" xfId="1523"/>
    <cellStyle name="20 % - Markeringsfarve3 2 2 2 3 2 2" xfId="1524"/>
    <cellStyle name="20 % - Markeringsfarve3 2 2 2 3 2 2 2" xfId="11886"/>
    <cellStyle name="20 % - Markeringsfarve3 2 2 2 3 2 3" xfId="1525"/>
    <cellStyle name="20 % - Markeringsfarve3 2 2 2 3 2 3 2" xfId="11887"/>
    <cellStyle name="20 % - Markeringsfarve3 2 2 2 3 2 4" xfId="1526"/>
    <cellStyle name="20 % - Markeringsfarve3 2 2 2 3 2 4 2" xfId="11888"/>
    <cellStyle name="20 % - Markeringsfarve3 2 2 2 3 2 5" xfId="1527"/>
    <cellStyle name="20 % - Markeringsfarve3 2 2 2 3 2 5 2" xfId="11889"/>
    <cellStyle name="20 % - Markeringsfarve3 2 2 2 3 2 6" xfId="1528"/>
    <cellStyle name="20 % - Markeringsfarve3 2 2 2 3 2 6 2" xfId="11890"/>
    <cellStyle name="20 % - Markeringsfarve3 2 2 2 3 2 7" xfId="11885"/>
    <cellStyle name="20 % - Markeringsfarve3 2 2 2 3 3" xfId="1529"/>
    <cellStyle name="20 % - Markeringsfarve3 2 2 2 3 3 2" xfId="1530"/>
    <cellStyle name="20 % - Markeringsfarve3 2 2 2 3 3 2 2" xfId="11892"/>
    <cellStyle name="20 % - Markeringsfarve3 2 2 2 3 3 3" xfId="1531"/>
    <cellStyle name="20 % - Markeringsfarve3 2 2 2 3 3 3 2" xfId="11893"/>
    <cellStyle name="20 % - Markeringsfarve3 2 2 2 3 3 4" xfId="1532"/>
    <cellStyle name="20 % - Markeringsfarve3 2 2 2 3 3 4 2" xfId="11894"/>
    <cellStyle name="20 % - Markeringsfarve3 2 2 2 3 3 5" xfId="1533"/>
    <cellStyle name="20 % - Markeringsfarve3 2 2 2 3 3 5 2" xfId="11895"/>
    <cellStyle name="20 % - Markeringsfarve3 2 2 2 3 3 6" xfId="1534"/>
    <cellStyle name="20 % - Markeringsfarve3 2 2 2 3 3 6 2" xfId="11896"/>
    <cellStyle name="20 % - Markeringsfarve3 2 2 2 3 3 7" xfId="11891"/>
    <cellStyle name="20 % - Markeringsfarve3 2 2 2 3 4" xfId="1535"/>
    <cellStyle name="20 % - Markeringsfarve3 2 2 2 3 4 2" xfId="1536"/>
    <cellStyle name="20 % - Markeringsfarve3 2 2 2 3 4 2 2" xfId="11898"/>
    <cellStyle name="20 % - Markeringsfarve3 2 2 2 3 4 3" xfId="1537"/>
    <cellStyle name="20 % - Markeringsfarve3 2 2 2 3 4 3 2" xfId="11899"/>
    <cellStyle name="20 % - Markeringsfarve3 2 2 2 3 4 4" xfId="1538"/>
    <cellStyle name="20 % - Markeringsfarve3 2 2 2 3 4 4 2" xfId="11900"/>
    <cellStyle name="20 % - Markeringsfarve3 2 2 2 3 4 5" xfId="1539"/>
    <cellStyle name="20 % - Markeringsfarve3 2 2 2 3 4 5 2" xfId="11901"/>
    <cellStyle name="20 % - Markeringsfarve3 2 2 2 3 4 6" xfId="1540"/>
    <cellStyle name="20 % - Markeringsfarve3 2 2 2 3 4 6 2" xfId="11902"/>
    <cellStyle name="20 % - Markeringsfarve3 2 2 2 3 4 7" xfId="11897"/>
    <cellStyle name="20 % - Markeringsfarve3 2 2 2 3 5" xfId="1541"/>
    <cellStyle name="20 % - Markeringsfarve3 2 2 2 3 5 2" xfId="1542"/>
    <cellStyle name="20 % - Markeringsfarve3 2 2 2 3 5 2 2" xfId="11904"/>
    <cellStyle name="20 % - Markeringsfarve3 2 2 2 3 5 3" xfId="1543"/>
    <cellStyle name="20 % - Markeringsfarve3 2 2 2 3 5 3 2" xfId="11905"/>
    <cellStyle name="20 % - Markeringsfarve3 2 2 2 3 5 4" xfId="1544"/>
    <cellStyle name="20 % - Markeringsfarve3 2 2 2 3 5 4 2" xfId="11906"/>
    <cellStyle name="20 % - Markeringsfarve3 2 2 2 3 5 5" xfId="1545"/>
    <cellStyle name="20 % - Markeringsfarve3 2 2 2 3 5 5 2" xfId="11907"/>
    <cellStyle name="20 % - Markeringsfarve3 2 2 2 3 5 6" xfId="1546"/>
    <cellStyle name="20 % - Markeringsfarve3 2 2 2 3 5 6 2" xfId="11908"/>
    <cellStyle name="20 % - Markeringsfarve3 2 2 2 3 5 7" xfId="11903"/>
    <cellStyle name="20 % - Markeringsfarve3 2 2 2 3 6" xfId="1547"/>
    <cellStyle name="20 % - Markeringsfarve3 2 2 2 3 6 2" xfId="11909"/>
    <cellStyle name="20 % - Markeringsfarve3 2 2 2 3 7" xfId="1548"/>
    <cellStyle name="20 % - Markeringsfarve3 2 2 2 3 7 2" xfId="11910"/>
    <cellStyle name="20 % - Markeringsfarve3 2 2 2 3 8" xfId="1549"/>
    <cellStyle name="20 % - Markeringsfarve3 2 2 2 3 8 2" xfId="11911"/>
    <cellStyle name="20 % - Markeringsfarve3 2 2 2 3 9" xfId="1550"/>
    <cellStyle name="20 % - Markeringsfarve3 2 2 2 3 9 2" xfId="11912"/>
    <cellStyle name="20 % - Markeringsfarve3 2 2 2 4" xfId="1551"/>
    <cellStyle name="20 % - Markeringsfarve3 2 2 2 4 2" xfId="1552"/>
    <cellStyle name="20 % - Markeringsfarve3 2 2 2 4 2 2" xfId="11914"/>
    <cellStyle name="20 % - Markeringsfarve3 2 2 2 4 3" xfId="1553"/>
    <cellStyle name="20 % - Markeringsfarve3 2 2 2 4 3 2" xfId="11915"/>
    <cellStyle name="20 % - Markeringsfarve3 2 2 2 4 4" xfId="1554"/>
    <cellStyle name="20 % - Markeringsfarve3 2 2 2 4 4 2" xfId="11916"/>
    <cellStyle name="20 % - Markeringsfarve3 2 2 2 4 5" xfId="1555"/>
    <cellStyle name="20 % - Markeringsfarve3 2 2 2 4 5 2" xfId="11917"/>
    <cellStyle name="20 % - Markeringsfarve3 2 2 2 4 6" xfId="1556"/>
    <cellStyle name="20 % - Markeringsfarve3 2 2 2 4 6 2" xfId="11918"/>
    <cellStyle name="20 % - Markeringsfarve3 2 2 2 4 7" xfId="11913"/>
    <cellStyle name="20 % - Markeringsfarve3 2 2 2 5" xfId="1557"/>
    <cellStyle name="20 % - Markeringsfarve3 2 2 2 5 2" xfId="1558"/>
    <cellStyle name="20 % - Markeringsfarve3 2 2 2 5 2 2" xfId="11920"/>
    <cellStyle name="20 % - Markeringsfarve3 2 2 2 5 3" xfId="1559"/>
    <cellStyle name="20 % - Markeringsfarve3 2 2 2 5 3 2" xfId="11921"/>
    <cellStyle name="20 % - Markeringsfarve3 2 2 2 5 4" xfId="1560"/>
    <cellStyle name="20 % - Markeringsfarve3 2 2 2 5 4 2" xfId="11922"/>
    <cellStyle name="20 % - Markeringsfarve3 2 2 2 5 5" xfId="1561"/>
    <cellStyle name="20 % - Markeringsfarve3 2 2 2 5 5 2" xfId="11923"/>
    <cellStyle name="20 % - Markeringsfarve3 2 2 2 5 6" xfId="1562"/>
    <cellStyle name="20 % - Markeringsfarve3 2 2 2 5 6 2" xfId="11924"/>
    <cellStyle name="20 % - Markeringsfarve3 2 2 2 5 7" xfId="11919"/>
    <cellStyle name="20 % - Markeringsfarve3 2 2 2 6" xfId="1563"/>
    <cellStyle name="20 % - Markeringsfarve3 2 2 2 6 2" xfId="1564"/>
    <cellStyle name="20 % - Markeringsfarve3 2 2 2 6 2 2" xfId="11926"/>
    <cellStyle name="20 % - Markeringsfarve3 2 2 2 6 3" xfId="1565"/>
    <cellStyle name="20 % - Markeringsfarve3 2 2 2 6 3 2" xfId="11927"/>
    <cellStyle name="20 % - Markeringsfarve3 2 2 2 6 4" xfId="1566"/>
    <cellStyle name="20 % - Markeringsfarve3 2 2 2 6 4 2" xfId="11928"/>
    <cellStyle name="20 % - Markeringsfarve3 2 2 2 6 5" xfId="1567"/>
    <cellStyle name="20 % - Markeringsfarve3 2 2 2 6 5 2" xfId="11929"/>
    <cellStyle name="20 % - Markeringsfarve3 2 2 2 6 6" xfId="1568"/>
    <cellStyle name="20 % - Markeringsfarve3 2 2 2 6 6 2" xfId="11930"/>
    <cellStyle name="20 % - Markeringsfarve3 2 2 2 6 7" xfId="11925"/>
    <cellStyle name="20 % - Markeringsfarve3 2 2 2 7" xfId="1569"/>
    <cellStyle name="20 % - Markeringsfarve3 2 2 2 7 2" xfId="1570"/>
    <cellStyle name="20 % - Markeringsfarve3 2 2 2 7 2 2" xfId="11932"/>
    <cellStyle name="20 % - Markeringsfarve3 2 2 2 7 3" xfId="1571"/>
    <cellStyle name="20 % - Markeringsfarve3 2 2 2 7 3 2" xfId="11933"/>
    <cellStyle name="20 % - Markeringsfarve3 2 2 2 7 4" xfId="1572"/>
    <cellStyle name="20 % - Markeringsfarve3 2 2 2 7 4 2" xfId="11934"/>
    <cellStyle name="20 % - Markeringsfarve3 2 2 2 7 5" xfId="1573"/>
    <cellStyle name="20 % - Markeringsfarve3 2 2 2 7 5 2" xfId="11935"/>
    <cellStyle name="20 % - Markeringsfarve3 2 2 2 7 6" xfId="1574"/>
    <cellStyle name="20 % - Markeringsfarve3 2 2 2 7 6 2" xfId="11936"/>
    <cellStyle name="20 % - Markeringsfarve3 2 2 2 7 7" xfId="11931"/>
    <cellStyle name="20 % - Markeringsfarve3 2 2 2 8" xfId="1575"/>
    <cellStyle name="20 % - Markeringsfarve3 2 2 2 8 2" xfId="11937"/>
    <cellStyle name="20 % - Markeringsfarve3 2 2 2 9" xfId="1576"/>
    <cellStyle name="20 % - Markeringsfarve3 2 2 2 9 2" xfId="11938"/>
    <cellStyle name="20 % - Markeringsfarve3 2 2 3" xfId="1577"/>
    <cellStyle name="20 % - Markeringsfarve3 2 2 3 10" xfId="1578"/>
    <cellStyle name="20 % - Markeringsfarve3 2 2 3 10 2" xfId="11940"/>
    <cellStyle name="20 % - Markeringsfarve3 2 2 3 11" xfId="1579"/>
    <cellStyle name="20 % - Markeringsfarve3 2 2 3 11 2" xfId="11941"/>
    <cellStyle name="20 % - Markeringsfarve3 2 2 3 12" xfId="11939"/>
    <cellStyle name="20 % - Markeringsfarve3 2 2 3 2" xfId="1580"/>
    <cellStyle name="20 % - Markeringsfarve3 2 2 3 2 10" xfId="1581"/>
    <cellStyle name="20 % - Markeringsfarve3 2 2 3 2 10 2" xfId="11943"/>
    <cellStyle name="20 % - Markeringsfarve3 2 2 3 2 11" xfId="11942"/>
    <cellStyle name="20 % - Markeringsfarve3 2 2 3 2 2" xfId="1582"/>
    <cellStyle name="20 % - Markeringsfarve3 2 2 3 2 2 10" xfId="11944"/>
    <cellStyle name="20 % - Markeringsfarve3 2 2 3 2 2 2" xfId="1583"/>
    <cellStyle name="20 % - Markeringsfarve3 2 2 3 2 2 2 2" xfId="1584"/>
    <cellStyle name="20 % - Markeringsfarve3 2 2 3 2 2 2 2 2" xfId="11946"/>
    <cellStyle name="20 % - Markeringsfarve3 2 2 3 2 2 2 3" xfId="1585"/>
    <cellStyle name="20 % - Markeringsfarve3 2 2 3 2 2 2 3 2" xfId="11947"/>
    <cellStyle name="20 % - Markeringsfarve3 2 2 3 2 2 2 4" xfId="1586"/>
    <cellStyle name="20 % - Markeringsfarve3 2 2 3 2 2 2 4 2" xfId="11948"/>
    <cellStyle name="20 % - Markeringsfarve3 2 2 3 2 2 2 5" xfId="1587"/>
    <cellStyle name="20 % - Markeringsfarve3 2 2 3 2 2 2 5 2" xfId="11949"/>
    <cellStyle name="20 % - Markeringsfarve3 2 2 3 2 2 2 6" xfId="1588"/>
    <cellStyle name="20 % - Markeringsfarve3 2 2 3 2 2 2 6 2" xfId="11950"/>
    <cellStyle name="20 % - Markeringsfarve3 2 2 3 2 2 2 7" xfId="11945"/>
    <cellStyle name="20 % - Markeringsfarve3 2 2 3 2 2 3" xfId="1589"/>
    <cellStyle name="20 % - Markeringsfarve3 2 2 3 2 2 3 2" xfId="1590"/>
    <cellStyle name="20 % - Markeringsfarve3 2 2 3 2 2 3 2 2" xfId="11952"/>
    <cellStyle name="20 % - Markeringsfarve3 2 2 3 2 2 3 3" xfId="1591"/>
    <cellStyle name="20 % - Markeringsfarve3 2 2 3 2 2 3 3 2" xfId="11953"/>
    <cellStyle name="20 % - Markeringsfarve3 2 2 3 2 2 3 4" xfId="1592"/>
    <cellStyle name="20 % - Markeringsfarve3 2 2 3 2 2 3 4 2" xfId="11954"/>
    <cellStyle name="20 % - Markeringsfarve3 2 2 3 2 2 3 5" xfId="1593"/>
    <cellStyle name="20 % - Markeringsfarve3 2 2 3 2 2 3 5 2" xfId="11955"/>
    <cellStyle name="20 % - Markeringsfarve3 2 2 3 2 2 3 6" xfId="1594"/>
    <cellStyle name="20 % - Markeringsfarve3 2 2 3 2 2 3 6 2" xfId="11956"/>
    <cellStyle name="20 % - Markeringsfarve3 2 2 3 2 2 3 7" xfId="11951"/>
    <cellStyle name="20 % - Markeringsfarve3 2 2 3 2 2 4" xfId="1595"/>
    <cellStyle name="20 % - Markeringsfarve3 2 2 3 2 2 4 2" xfId="1596"/>
    <cellStyle name="20 % - Markeringsfarve3 2 2 3 2 2 4 2 2" xfId="11958"/>
    <cellStyle name="20 % - Markeringsfarve3 2 2 3 2 2 4 3" xfId="1597"/>
    <cellStyle name="20 % - Markeringsfarve3 2 2 3 2 2 4 3 2" xfId="11959"/>
    <cellStyle name="20 % - Markeringsfarve3 2 2 3 2 2 4 4" xfId="1598"/>
    <cellStyle name="20 % - Markeringsfarve3 2 2 3 2 2 4 4 2" xfId="11960"/>
    <cellStyle name="20 % - Markeringsfarve3 2 2 3 2 2 4 5" xfId="1599"/>
    <cellStyle name="20 % - Markeringsfarve3 2 2 3 2 2 4 5 2" xfId="11961"/>
    <cellStyle name="20 % - Markeringsfarve3 2 2 3 2 2 4 6" xfId="1600"/>
    <cellStyle name="20 % - Markeringsfarve3 2 2 3 2 2 4 6 2" xfId="11962"/>
    <cellStyle name="20 % - Markeringsfarve3 2 2 3 2 2 4 7" xfId="11957"/>
    <cellStyle name="20 % - Markeringsfarve3 2 2 3 2 2 5" xfId="1601"/>
    <cellStyle name="20 % - Markeringsfarve3 2 2 3 2 2 5 2" xfId="11963"/>
    <cellStyle name="20 % - Markeringsfarve3 2 2 3 2 2 6" xfId="1602"/>
    <cellStyle name="20 % - Markeringsfarve3 2 2 3 2 2 6 2" xfId="11964"/>
    <cellStyle name="20 % - Markeringsfarve3 2 2 3 2 2 7" xfId="1603"/>
    <cellStyle name="20 % - Markeringsfarve3 2 2 3 2 2 7 2" xfId="11965"/>
    <cellStyle name="20 % - Markeringsfarve3 2 2 3 2 2 8" xfId="1604"/>
    <cellStyle name="20 % - Markeringsfarve3 2 2 3 2 2 8 2" xfId="11966"/>
    <cellStyle name="20 % - Markeringsfarve3 2 2 3 2 2 9" xfId="1605"/>
    <cellStyle name="20 % - Markeringsfarve3 2 2 3 2 2 9 2" xfId="11967"/>
    <cellStyle name="20 % - Markeringsfarve3 2 2 3 2 3" xfId="1606"/>
    <cellStyle name="20 % - Markeringsfarve3 2 2 3 2 3 2" xfId="1607"/>
    <cellStyle name="20 % - Markeringsfarve3 2 2 3 2 3 2 2" xfId="11969"/>
    <cellStyle name="20 % - Markeringsfarve3 2 2 3 2 3 3" xfId="1608"/>
    <cellStyle name="20 % - Markeringsfarve3 2 2 3 2 3 3 2" xfId="11970"/>
    <cellStyle name="20 % - Markeringsfarve3 2 2 3 2 3 4" xfId="1609"/>
    <cellStyle name="20 % - Markeringsfarve3 2 2 3 2 3 4 2" xfId="11971"/>
    <cellStyle name="20 % - Markeringsfarve3 2 2 3 2 3 5" xfId="1610"/>
    <cellStyle name="20 % - Markeringsfarve3 2 2 3 2 3 5 2" xfId="11972"/>
    <cellStyle name="20 % - Markeringsfarve3 2 2 3 2 3 6" xfId="1611"/>
    <cellStyle name="20 % - Markeringsfarve3 2 2 3 2 3 6 2" xfId="11973"/>
    <cellStyle name="20 % - Markeringsfarve3 2 2 3 2 3 7" xfId="11968"/>
    <cellStyle name="20 % - Markeringsfarve3 2 2 3 2 4" xfId="1612"/>
    <cellStyle name="20 % - Markeringsfarve3 2 2 3 2 4 2" xfId="1613"/>
    <cellStyle name="20 % - Markeringsfarve3 2 2 3 2 4 2 2" xfId="11975"/>
    <cellStyle name="20 % - Markeringsfarve3 2 2 3 2 4 3" xfId="1614"/>
    <cellStyle name="20 % - Markeringsfarve3 2 2 3 2 4 3 2" xfId="11976"/>
    <cellStyle name="20 % - Markeringsfarve3 2 2 3 2 4 4" xfId="1615"/>
    <cellStyle name="20 % - Markeringsfarve3 2 2 3 2 4 4 2" xfId="11977"/>
    <cellStyle name="20 % - Markeringsfarve3 2 2 3 2 4 5" xfId="1616"/>
    <cellStyle name="20 % - Markeringsfarve3 2 2 3 2 4 5 2" xfId="11978"/>
    <cellStyle name="20 % - Markeringsfarve3 2 2 3 2 4 6" xfId="1617"/>
    <cellStyle name="20 % - Markeringsfarve3 2 2 3 2 4 6 2" xfId="11979"/>
    <cellStyle name="20 % - Markeringsfarve3 2 2 3 2 4 7" xfId="11974"/>
    <cellStyle name="20 % - Markeringsfarve3 2 2 3 2 5" xfId="1618"/>
    <cellStyle name="20 % - Markeringsfarve3 2 2 3 2 5 2" xfId="1619"/>
    <cellStyle name="20 % - Markeringsfarve3 2 2 3 2 5 2 2" xfId="11981"/>
    <cellStyle name="20 % - Markeringsfarve3 2 2 3 2 5 3" xfId="1620"/>
    <cellStyle name="20 % - Markeringsfarve3 2 2 3 2 5 3 2" xfId="11982"/>
    <cellStyle name="20 % - Markeringsfarve3 2 2 3 2 5 4" xfId="1621"/>
    <cellStyle name="20 % - Markeringsfarve3 2 2 3 2 5 4 2" xfId="11983"/>
    <cellStyle name="20 % - Markeringsfarve3 2 2 3 2 5 5" xfId="1622"/>
    <cellStyle name="20 % - Markeringsfarve3 2 2 3 2 5 5 2" xfId="11984"/>
    <cellStyle name="20 % - Markeringsfarve3 2 2 3 2 5 6" xfId="1623"/>
    <cellStyle name="20 % - Markeringsfarve3 2 2 3 2 5 6 2" xfId="11985"/>
    <cellStyle name="20 % - Markeringsfarve3 2 2 3 2 5 7" xfId="11980"/>
    <cellStyle name="20 % - Markeringsfarve3 2 2 3 2 6" xfId="1624"/>
    <cellStyle name="20 % - Markeringsfarve3 2 2 3 2 6 2" xfId="11986"/>
    <cellStyle name="20 % - Markeringsfarve3 2 2 3 2 7" xfId="1625"/>
    <cellStyle name="20 % - Markeringsfarve3 2 2 3 2 7 2" xfId="11987"/>
    <cellStyle name="20 % - Markeringsfarve3 2 2 3 2 8" xfId="1626"/>
    <cellStyle name="20 % - Markeringsfarve3 2 2 3 2 8 2" xfId="11988"/>
    <cellStyle name="20 % - Markeringsfarve3 2 2 3 2 9" xfId="1627"/>
    <cellStyle name="20 % - Markeringsfarve3 2 2 3 2 9 2" xfId="11989"/>
    <cellStyle name="20 % - Markeringsfarve3 2 2 3 3" xfId="1628"/>
    <cellStyle name="20 % - Markeringsfarve3 2 2 3 3 10" xfId="11990"/>
    <cellStyle name="20 % - Markeringsfarve3 2 2 3 3 2" xfId="1629"/>
    <cellStyle name="20 % - Markeringsfarve3 2 2 3 3 2 2" xfId="1630"/>
    <cellStyle name="20 % - Markeringsfarve3 2 2 3 3 2 2 2" xfId="11992"/>
    <cellStyle name="20 % - Markeringsfarve3 2 2 3 3 2 3" xfId="1631"/>
    <cellStyle name="20 % - Markeringsfarve3 2 2 3 3 2 3 2" xfId="11993"/>
    <cellStyle name="20 % - Markeringsfarve3 2 2 3 3 2 4" xfId="1632"/>
    <cellStyle name="20 % - Markeringsfarve3 2 2 3 3 2 4 2" xfId="11994"/>
    <cellStyle name="20 % - Markeringsfarve3 2 2 3 3 2 5" xfId="1633"/>
    <cellStyle name="20 % - Markeringsfarve3 2 2 3 3 2 5 2" xfId="11995"/>
    <cellStyle name="20 % - Markeringsfarve3 2 2 3 3 2 6" xfId="1634"/>
    <cellStyle name="20 % - Markeringsfarve3 2 2 3 3 2 6 2" xfId="11996"/>
    <cellStyle name="20 % - Markeringsfarve3 2 2 3 3 2 7" xfId="11991"/>
    <cellStyle name="20 % - Markeringsfarve3 2 2 3 3 3" xfId="1635"/>
    <cellStyle name="20 % - Markeringsfarve3 2 2 3 3 3 2" xfId="1636"/>
    <cellStyle name="20 % - Markeringsfarve3 2 2 3 3 3 2 2" xfId="11998"/>
    <cellStyle name="20 % - Markeringsfarve3 2 2 3 3 3 3" xfId="1637"/>
    <cellStyle name="20 % - Markeringsfarve3 2 2 3 3 3 3 2" xfId="11999"/>
    <cellStyle name="20 % - Markeringsfarve3 2 2 3 3 3 4" xfId="1638"/>
    <cellStyle name="20 % - Markeringsfarve3 2 2 3 3 3 4 2" xfId="12000"/>
    <cellStyle name="20 % - Markeringsfarve3 2 2 3 3 3 5" xfId="1639"/>
    <cellStyle name="20 % - Markeringsfarve3 2 2 3 3 3 5 2" xfId="12001"/>
    <cellStyle name="20 % - Markeringsfarve3 2 2 3 3 3 6" xfId="1640"/>
    <cellStyle name="20 % - Markeringsfarve3 2 2 3 3 3 6 2" xfId="12002"/>
    <cellStyle name="20 % - Markeringsfarve3 2 2 3 3 3 7" xfId="11997"/>
    <cellStyle name="20 % - Markeringsfarve3 2 2 3 3 4" xfId="1641"/>
    <cellStyle name="20 % - Markeringsfarve3 2 2 3 3 4 2" xfId="1642"/>
    <cellStyle name="20 % - Markeringsfarve3 2 2 3 3 4 2 2" xfId="12004"/>
    <cellStyle name="20 % - Markeringsfarve3 2 2 3 3 4 3" xfId="1643"/>
    <cellStyle name="20 % - Markeringsfarve3 2 2 3 3 4 3 2" xfId="12005"/>
    <cellStyle name="20 % - Markeringsfarve3 2 2 3 3 4 4" xfId="1644"/>
    <cellStyle name="20 % - Markeringsfarve3 2 2 3 3 4 4 2" xfId="12006"/>
    <cellStyle name="20 % - Markeringsfarve3 2 2 3 3 4 5" xfId="1645"/>
    <cellStyle name="20 % - Markeringsfarve3 2 2 3 3 4 5 2" xfId="12007"/>
    <cellStyle name="20 % - Markeringsfarve3 2 2 3 3 4 6" xfId="1646"/>
    <cellStyle name="20 % - Markeringsfarve3 2 2 3 3 4 6 2" xfId="12008"/>
    <cellStyle name="20 % - Markeringsfarve3 2 2 3 3 4 7" xfId="12003"/>
    <cellStyle name="20 % - Markeringsfarve3 2 2 3 3 5" xfId="1647"/>
    <cellStyle name="20 % - Markeringsfarve3 2 2 3 3 5 2" xfId="12009"/>
    <cellStyle name="20 % - Markeringsfarve3 2 2 3 3 6" xfId="1648"/>
    <cellStyle name="20 % - Markeringsfarve3 2 2 3 3 6 2" xfId="12010"/>
    <cellStyle name="20 % - Markeringsfarve3 2 2 3 3 7" xfId="1649"/>
    <cellStyle name="20 % - Markeringsfarve3 2 2 3 3 7 2" xfId="12011"/>
    <cellStyle name="20 % - Markeringsfarve3 2 2 3 3 8" xfId="1650"/>
    <cellStyle name="20 % - Markeringsfarve3 2 2 3 3 8 2" xfId="12012"/>
    <cellStyle name="20 % - Markeringsfarve3 2 2 3 3 9" xfId="1651"/>
    <cellStyle name="20 % - Markeringsfarve3 2 2 3 3 9 2" xfId="12013"/>
    <cellStyle name="20 % - Markeringsfarve3 2 2 3 4" xfId="1652"/>
    <cellStyle name="20 % - Markeringsfarve3 2 2 3 4 2" xfId="1653"/>
    <cellStyle name="20 % - Markeringsfarve3 2 2 3 4 2 2" xfId="12015"/>
    <cellStyle name="20 % - Markeringsfarve3 2 2 3 4 3" xfId="1654"/>
    <cellStyle name="20 % - Markeringsfarve3 2 2 3 4 3 2" xfId="12016"/>
    <cellStyle name="20 % - Markeringsfarve3 2 2 3 4 4" xfId="1655"/>
    <cellStyle name="20 % - Markeringsfarve3 2 2 3 4 4 2" xfId="12017"/>
    <cellStyle name="20 % - Markeringsfarve3 2 2 3 4 5" xfId="1656"/>
    <cellStyle name="20 % - Markeringsfarve3 2 2 3 4 5 2" xfId="12018"/>
    <cellStyle name="20 % - Markeringsfarve3 2 2 3 4 6" xfId="1657"/>
    <cellStyle name="20 % - Markeringsfarve3 2 2 3 4 6 2" xfId="12019"/>
    <cellStyle name="20 % - Markeringsfarve3 2 2 3 4 7" xfId="12014"/>
    <cellStyle name="20 % - Markeringsfarve3 2 2 3 5" xfId="1658"/>
    <cellStyle name="20 % - Markeringsfarve3 2 2 3 5 2" xfId="1659"/>
    <cellStyle name="20 % - Markeringsfarve3 2 2 3 5 2 2" xfId="12021"/>
    <cellStyle name="20 % - Markeringsfarve3 2 2 3 5 3" xfId="1660"/>
    <cellStyle name="20 % - Markeringsfarve3 2 2 3 5 3 2" xfId="12022"/>
    <cellStyle name="20 % - Markeringsfarve3 2 2 3 5 4" xfId="1661"/>
    <cellStyle name="20 % - Markeringsfarve3 2 2 3 5 4 2" xfId="12023"/>
    <cellStyle name="20 % - Markeringsfarve3 2 2 3 5 5" xfId="1662"/>
    <cellStyle name="20 % - Markeringsfarve3 2 2 3 5 5 2" xfId="12024"/>
    <cellStyle name="20 % - Markeringsfarve3 2 2 3 5 6" xfId="1663"/>
    <cellStyle name="20 % - Markeringsfarve3 2 2 3 5 6 2" xfId="12025"/>
    <cellStyle name="20 % - Markeringsfarve3 2 2 3 5 7" xfId="12020"/>
    <cellStyle name="20 % - Markeringsfarve3 2 2 3 6" xfId="1664"/>
    <cellStyle name="20 % - Markeringsfarve3 2 2 3 6 2" xfId="1665"/>
    <cellStyle name="20 % - Markeringsfarve3 2 2 3 6 2 2" xfId="12027"/>
    <cellStyle name="20 % - Markeringsfarve3 2 2 3 6 3" xfId="1666"/>
    <cellStyle name="20 % - Markeringsfarve3 2 2 3 6 3 2" xfId="12028"/>
    <cellStyle name="20 % - Markeringsfarve3 2 2 3 6 4" xfId="1667"/>
    <cellStyle name="20 % - Markeringsfarve3 2 2 3 6 4 2" xfId="12029"/>
    <cellStyle name="20 % - Markeringsfarve3 2 2 3 6 5" xfId="1668"/>
    <cellStyle name="20 % - Markeringsfarve3 2 2 3 6 5 2" xfId="12030"/>
    <cellStyle name="20 % - Markeringsfarve3 2 2 3 6 6" xfId="1669"/>
    <cellStyle name="20 % - Markeringsfarve3 2 2 3 6 6 2" xfId="12031"/>
    <cellStyle name="20 % - Markeringsfarve3 2 2 3 6 7" xfId="12026"/>
    <cellStyle name="20 % - Markeringsfarve3 2 2 3 7" xfId="1670"/>
    <cellStyle name="20 % - Markeringsfarve3 2 2 3 7 2" xfId="12032"/>
    <cellStyle name="20 % - Markeringsfarve3 2 2 3 8" xfId="1671"/>
    <cellStyle name="20 % - Markeringsfarve3 2 2 3 8 2" xfId="12033"/>
    <cellStyle name="20 % - Markeringsfarve3 2 2 3 9" xfId="1672"/>
    <cellStyle name="20 % - Markeringsfarve3 2 2 3 9 2" xfId="12034"/>
    <cellStyle name="20 % - Markeringsfarve3 2 2 4" xfId="1673"/>
    <cellStyle name="20 % - Markeringsfarve3 2 2 4 10" xfId="1674"/>
    <cellStyle name="20 % - Markeringsfarve3 2 2 4 10 2" xfId="12036"/>
    <cellStyle name="20 % - Markeringsfarve3 2 2 4 11" xfId="12035"/>
    <cellStyle name="20 % - Markeringsfarve3 2 2 4 2" xfId="1675"/>
    <cellStyle name="20 % - Markeringsfarve3 2 2 4 2 10" xfId="12037"/>
    <cellStyle name="20 % - Markeringsfarve3 2 2 4 2 2" xfId="1676"/>
    <cellStyle name="20 % - Markeringsfarve3 2 2 4 2 2 2" xfId="1677"/>
    <cellStyle name="20 % - Markeringsfarve3 2 2 4 2 2 2 2" xfId="12039"/>
    <cellStyle name="20 % - Markeringsfarve3 2 2 4 2 2 3" xfId="1678"/>
    <cellStyle name="20 % - Markeringsfarve3 2 2 4 2 2 3 2" xfId="12040"/>
    <cellStyle name="20 % - Markeringsfarve3 2 2 4 2 2 4" xfId="1679"/>
    <cellStyle name="20 % - Markeringsfarve3 2 2 4 2 2 4 2" xfId="12041"/>
    <cellStyle name="20 % - Markeringsfarve3 2 2 4 2 2 5" xfId="1680"/>
    <cellStyle name="20 % - Markeringsfarve3 2 2 4 2 2 5 2" xfId="12042"/>
    <cellStyle name="20 % - Markeringsfarve3 2 2 4 2 2 6" xfId="1681"/>
    <cellStyle name="20 % - Markeringsfarve3 2 2 4 2 2 6 2" xfId="12043"/>
    <cellStyle name="20 % - Markeringsfarve3 2 2 4 2 2 7" xfId="12038"/>
    <cellStyle name="20 % - Markeringsfarve3 2 2 4 2 3" xfId="1682"/>
    <cellStyle name="20 % - Markeringsfarve3 2 2 4 2 3 2" xfId="1683"/>
    <cellStyle name="20 % - Markeringsfarve3 2 2 4 2 3 2 2" xfId="12045"/>
    <cellStyle name="20 % - Markeringsfarve3 2 2 4 2 3 3" xfId="1684"/>
    <cellStyle name="20 % - Markeringsfarve3 2 2 4 2 3 3 2" xfId="12046"/>
    <cellStyle name="20 % - Markeringsfarve3 2 2 4 2 3 4" xfId="1685"/>
    <cellStyle name="20 % - Markeringsfarve3 2 2 4 2 3 4 2" xfId="12047"/>
    <cellStyle name="20 % - Markeringsfarve3 2 2 4 2 3 5" xfId="1686"/>
    <cellStyle name="20 % - Markeringsfarve3 2 2 4 2 3 5 2" xfId="12048"/>
    <cellStyle name="20 % - Markeringsfarve3 2 2 4 2 3 6" xfId="1687"/>
    <cellStyle name="20 % - Markeringsfarve3 2 2 4 2 3 6 2" xfId="12049"/>
    <cellStyle name="20 % - Markeringsfarve3 2 2 4 2 3 7" xfId="12044"/>
    <cellStyle name="20 % - Markeringsfarve3 2 2 4 2 4" xfId="1688"/>
    <cellStyle name="20 % - Markeringsfarve3 2 2 4 2 4 2" xfId="1689"/>
    <cellStyle name="20 % - Markeringsfarve3 2 2 4 2 4 2 2" xfId="12051"/>
    <cellStyle name="20 % - Markeringsfarve3 2 2 4 2 4 3" xfId="1690"/>
    <cellStyle name="20 % - Markeringsfarve3 2 2 4 2 4 3 2" xfId="12052"/>
    <cellStyle name="20 % - Markeringsfarve3 2 2 4 2 4 4" xfId="1691"/>
    <cellStyle name="20 % - Markeringsfarve3 2 2 4 2 4 4 2" xfId="12053"/>
    <cellStyle name="20 % - Markeringsfarve3 2 2 4 2 4 5" xfId="1692"/>
    <cellStyle name="20 % - Markeringsfarve3 2 2 4 2 4 5 2" xfId="12054"/>
    <cellStyle name="20 % - Markeringsfarve3 2 2 4 2 4 6" xfId="1693"/>
    <cellStyle name="20 % - Markeringsfarve3 2 2 4 2 4 6 2" xfId="12055"/>
    <cellStyle name="20 % - Markeringsfarve3 2 2 4 2 4 7" xfId="12050"/>
    <cellStyle name="20 % - Markeringsfarve3 2 2 4 2 5" xfId="1694"/>
    <cellStyle name="20 % - Markeringsfarve3 2 2 4 2 5 2" xfId="12056"/>
    <cellStyle name="20 % - Markeringsfarve3 2 2 4 2 6" xfId="1695"/>
    <cellStyle name="20 % - Markeringsfarve3 2 2 4 2 6 2" xfId="12057"/>
    <cellStyle name="20 % - Markeringsfarve3 2 2 4 2 7" xfId="1696"/>
    <cellStyle name="20 % - Markeringsfarve3 2 2 4 2 7 2" xfId="12058"/>
    <cellStyle name="20 % - Markeringsfarve3 2 2 4 2 8" xfId="1697"/>
    <cellStyle name="20 % - Markeringsfarve3 2 2 4 2 8 2" xfId="12059"/>
    <cellStyle name="20 % - Markeringsfarve3 2 2 4 2 9" xfId="1698"/>
    <cellStyle name="20 % - Markeringsfarve3 2 2 4 2 9 2" xfId="12060"/>
    <cellStyle name="20 % - Markeringsfarve3 2 2 4 3" xfId="1699"/>
    <cellStyle name="20 % - Markeringsfarve3 2 2 4 3 2" xfId="1700"/>
    <cellStyle name="20 % - Markeringsfarve3 2 2 4 3 2 2" xfId="12062"/>
    <cellStyle name="20 % - Markeringsfarve3 2 2 4 3 3" xfId="1701"/>
    <cellStyle name="20 % - Markeringsfarve3 2 2 4 3 3 2" xfId="12063"/>
    <cellStyle name="20 % - Markeringsfarve3 2 2 4 3 4" xfId="1702"/>
    <cellStyle name="20 % - Markeringsfarve3 2 2 4 3 4 2" xfId="12064"/>
    <cellStyle name="20 % - Markeringsfarve3 2 2 4 3 5" xfId="1703"/>
    <cellStyle name="20 % - Markeringsfarve3 2 2 4 3 5 2" xfId="12065"/>
    <cellStyle name="20 % - Markeringsfarve3 2 2 4 3 6" xfId="1704"/>
    <cellStyle name="20 % - Markeringsfarve3 2 2 4 3 6 2" xfId="12066"/>
    <cellStyle name="20 % - Markeringsfarve3 2 2 4 3 7" xfId="12061"/>
    <cellStyle name="20 % - Markeringsfarve3 2 2 4 4" xfId="1705"/>
    <cellStyle name="20 % - Markeringsfarve3 2 2 4 4 2" xfId="1706"/>
    <cellStyle name="20 % - Markeringsfarve3 2 2 4 4 2 2" xfId="12068"/>
    <cellStyle name="20 % - Markeringsfarve3 2 2 4 4 3" xfId="1707"/>
    <cellStyle name="20 % - Markeringsfarve3 2 2 4 4 3 2" xfId="12069"/>
    <cellStyle name="20 % - Markeringsfarve3 2 2 4 4 4" xfId="1708"/>
    <cellStyle name="20 % - Markeringsfarve3 2 2 4 4 4 2" xfId="12070"/>
    <cellStyle name="20 % - Markeringsfarve3 2 2 4 4 5" xfId="1709"/>
    <cellStyle name="20 % - Markeringsfarve3 2 2 4 4 5 2" xfId="12071"/>
    <cellStyle name="20 % - Markeringsfarve3 2 2 4 4 6" xfId="1710"/>
    <cellStyle name="20 % - Markeringsfarve3 2 2 4 4 6 2" xfId="12072"/>
    <cellStyle name="20 % - Markeringsfarve3 2 2 4 4 7" xfId="12067"/>
    <cellStyle name="20 % - Markeringsfarve3 2 2 4 5" xfId="1711"/>
    <cellStyle name="20 % - Markeringsfarve3 2 2 4 5 2" xfId="1712"/>
    <cellStyle name="20 % - Markeringsfarve3 2 2 4 5 2 2" xfId="12074"/>
    <cellStyle name="20 % - Markeringsfarve3 2 2 4 5 3" xfId="1713"/>
    <cellStyle name="20 % - Markeringsfarve3 2 2 4 5 3 2" xfId="12075"/>
    <cellStyle name="20 % - Markeringsfarve3 2 2 4 5 4" xfId="1714"/>
    <cellStyle name="20 % - Markeringsfarve3 2 2 4 5 4 2" xfId="12076"/>
    <cellStyle name="20 % - Markeringsfarve3 2 2 4 5 5" xfId="1715"/>
    <cellStyle name="20 % - Markeringsfarve3 2 2 4 5 5 2" xfId="12077"/>
    <cellStyle name="20 % - Markeringsfarve3 2 2 4 5 6" xfId="1716"/>
    <cellStyle name="20 % - Markeringsfarve3 2 2 4 5 6 2" xfId="12078"/>
    <cellStyle name="20 % - Markeringsfarve3 2 2 4 5 7" xfId="12073"/>
    <cellStyle name="20 % - Markeringsfarve3 2 2 4 6" xfId="1717"/>
    <cellStyle name="20 % - Markeringsfarve3 2 2 4 6 2" xfId="12079"/>
    <cellStyle name="20 % - Markeringsfarve3 2 2 4 7" xfId="1718"/>
    <cellStyle name="20 % - Markeringsfarve3 2 2 4 7 2" xfId="12080"/>
    <cellStyle name="20 % - Markeringsfarve3 2 2 4 8" xfId="1719"/>
    <cellStyle name="20 % - Markeringsfarve3 2 2 4 8 2" xfId="12081"/>
    <cellStyle name="20 % - Markeringsfarve3 2 2 4 9" xfId="1720"/>
    <cellStyle name="20 % - Markeringsfarve3 2 2 4 9 2" xfId="12082"/>
    <cellStyle name="20 % - Markeringsfarve3 2 2 5" xfId="1721"/>
    <cellStyle name="20 % - Markeringsfarve3 2 2 5 10" xfId="12083"/>
    <cellStyle name="20 % - Markeringsfarve3 2 2 5 2" xfId="1722"/>
    <cellStyle name="20 % - Markeringsfarve3 2 2 5 2 2" xfId="1723"/>
    <cellStyle name="20 % - Markeringsfarve3 2 2 5 2 2 2" xfId="12085"/>
    <cellStyle name="20 % - Markeringsfarve3 2 2 5 2 3" xfId="1724"/>
    <cellStyle name="20 % - Markeringsfarve3 2 2 5 2 3 2" xfId="12086"/>
    <cellStyle name="20 % - Markeringsfarve3 2 2 5 2 4" xfId="1725"/>
    <cellStyle name="20 % - Markeringsfarve3 2 2 5 2 4 2" xfId="12087"/>
    <cellStyle name="20 % - Markeringsfarve3 2 2 5 2 5" xfId="1726"/>
    <cellStyle name="20 % - Markeringsfarve3 2 2 5 2 5 2" xfId="12088"/>
    <cellStyle name="20 % - Markeringsfarve3 2 2 5 2 6" xfId="1727"/>
    <cellStyle name="20 % - Markeringsfarve3 2 2 5 2 6 2" xfId="12089"/>
    <cellStyle name="20 % - Markeringsfarve3 2 2 5 2 7" xfId="12084"/>
    <cellStyle name="20 % - Markeringsfarve3 2 2 5 3" xfId="1728"/>
    <cellStyle name="20 % - Markeringsfarve3 2 2 5 3 2" xfId="1729"/>
    <cellStyle name="20 % - Markeringsfarve3 2 2 5 3 2 2" xfId="12091"/>
    <cellStyle name="20 % - Markeringsfarve3 2 2 5 3 3" xfId="1730"/>
    <cellStyle name="20 % - Markeringsfarve3 2 2 5 3 3 2" xfId="12092"/>
    <cellStyle name="20 % - Markeringsfarve3 2 2 5 3 4" xfId="1731"/>
    <cellStyle name="20 % - Markeringsfarve3 2 2 5 3 4 2" xfId="12093"/>
    <cellStyle name="20 % - Markeringsfarve3 2 2 5 3 5" xfId="1732"/>
    <cellStyle name="20 % - Markeringsfarve3 2 2 5 3 5 2" xfId="12094"/>
    <cellStyle name="20 % - Markeringsfarve3 2 2 5 3 6" xfId="1733"/>
    <cellStyle name="20 % - Markeringsfarve3 2 2 5 3 6 2" xfId="12095"/>
    <cellStyle name="20 % - Markeringsfarve3 2 2 5 3 7" xfId="12090"/>
    <cellStyle name="20 % - Markeringsfarve3 2 2 5 4" xfId="1734"/>
    <cellStyle name="20 % - Markeringsfarve3 2 2 5 4 2" xfId="1735"/>
    <cellStyle name="20 % - Markeringsfarve3 2 2 5 4 2 2" xfId="12097"/>
    <cellStyle name="20 % - Markeringsfarve3 2 2 5 4 3" xfId="1736"/>
    <cellStyle name="20 % - Markeringsfarve3 2 2 5 4 3 2" xfId="12098"/>
    <cellStyle name="20 % - Markeringsfarve3 2 2 5 4 4" xfId="1737"/>
    <cellStyle name="20 % - Markeringsfarve3 2 2 5 4 4 2" xfId="12099"/>
    <cellStyle name="20 % - Markeringsfarve3 2 2 5 4 5" xfId="1738"/>
    <cellStyle name="20 % - Markeringsfarve3 2 2 5 4 5 2" xfId="12100"/>
    <cellStyle name="20 % - Markeringsfarve3 2 2 5 4 6" xfId="1739"/>
    <cellStyle name="20 % - Markeringsfarve3 2 2 5 4 6 2" xfId="12101"/>
    <cellStyle name="20 % - Markeringsfarve3 2 2 5 4 7" xfId="12096"/>
    <cellStyle name="20 % - Markeringsfarve3 2 2 5 5" xfId="1740"/>
    <cellStyle name="20 % - Markeringsfarve3 2 2 5 5 2" xfId="12102"/>
    <cellStyle name="20 % - Markeringsfarve3 2 2 5 6" xfId="1741"/>
    <cellStyle name="20 % - Markeringsfarve3 2 2 5 6 2" xfId="12103"/>
    <cellStyle name="20 % - Markeringsfarve3 2 2 5 7" xfId="1742"/>
    <cellStyle name="20 % - Markeringsfarve3 2 2 5 7 2" xfId="12104"/>
    <cellStyle name="20 % - Markeringsfarve3 2 2 5 8" xfId="1743"/>
    <cellStyle name="20 % - Markeringsfarve3 2 2 5 8 2" xfId="12105"/>
    <cellStyle name="20 % - Markeringsfarve3 2 2 5 9" xfId="1744"/>
    <cellStyle name="20 % - Markeringsfarve3 2 2 5 9 2" xfId="12106"/>
    <cellStyle name="20 % - Markeringsfarve3 2 2 6" xfId="1745"/>
    <cellStyle name="20 % - Markeringsfarve3 2 2 6 2" xfId="1746"/>
    <cellStyle name="20 % - Markeringsfarve3 2 2 6 2 2" xfId="12108"/>
    <cellStyle name="20 % - Markeringsfarve3 2 2 6 3" xfId="1747"/>
    <cellStyle name="20 % - Markeringsfarve3 2 2 6 3 2" xfId="12109"/>
    <cellStyle name="20 % - Markeringsfarve3 2 2 6 4" xfId="1748"/>
    <cellStyle name="20 % - Markeringsfarve3 2 2 6 4 2" xfId="12110"/>
    <cellStyle name="20 % - Markeringsfarve3 2 2 6 5" xfId="1749"/>
    <cellStyle name="20 % - Markeringsfarve3 2 2 6 5 2" xfId="12111"/>
    <cellStyle name="20 % - Markeringsfarve3 2 2 6 6" xfId="1750"/>
    <cellStyle name="20 % - Markeringsfarve3 2 2 6 6 2" xfId="12112"/>
    <cellStyle name="20 % - Markeringsfarve3 2 2 6 7" xfId="12107"/>
    <cellStyle name="20 % - Markeringsfarve3 2 2 7" xfId="1751"/>
    <cellStyle name="20 % - Markeringsfarve3 2 2 7 2" xfId="1752"/>
    <cellStyle name="20 % - Markeringsfarve3 2 2 7 2 2" xfId="12114"/>
    <cellStyle name="20 % - Markeringsfarve3 2 2 7 3" xfId="1753"/>
    <cellStyle name="20 % - Markeringsfarve3 2 2 7 3 2" xfId="12115"/>
    <cellStyle name="20 % - Markeringsfarve3 2 2 7 4" xfId="1754"/>
    <cellStyle name="20 % - Markeringsfarve3 2 2 7 4 2" xfId="12116"/>
    <cellStyle name="20 % - Markeringsfarve3 2 2 7 5" xfId="1755"/>
    <cellStyle name="20 % - Markeringsfarve3 2 2 7 5 2" xfId="12117"/>
    <cellStyle name="20 % - Markeringsfarve3 2 2 7 6" xfId="1756"/>
    <cellStyle name="20 % - Markeringsfarve3 2 2 7 6 2" xfId="12118"/>
    <cellStyle name="20 % - Markeringsfarve3 2 2 7 7" xfId="12113"/>
    <cellStyle name="20 % - Markeringsfarve3 2 2 8" xfId="1757"/>
    <cellStyle name="20 % - Markeringsfarve3 2 2 8 2" xfId="1758"/>
    <cellStyle name="20 % - Markeringsfarve3 2 2 8 2 2" xfId="12120"/>
    <cellStyle name="20 % - Markeringsfarve3 2 2 8 3" xfId="1759"/>
    <cellStyle name="20 % - Markeringsfarve3 2 2 8 3 2" xfId="12121"/>
    <cellStyle name="20 % - Markeringsfarve3 2 2 8 4" xfId="1760"/>
    <cellStyle name="20 % - Markeringsfarve3 2 2 8 4 2" xfId="12122"/>
    <cellStyle name="20 % - Markeringsfarve3 2 2 8 5" xfId="1761"/>
    <cellStyle name="20 % - Markeringsfarve3 2 2 8 5 2" xfId="12123"/>
    <cellStyle name="20 % - Markeringsfarve3 2 2 8 6" xfId="1762"/>
    <cellStyle name="20 % - Markeringsfarve3 2 2 8 6 2" xfId="12124"/>
    <cellStyle name="20 % - Markeringsfarve3 2 2 8 7" xfId="12119"/>
    <cellStyle name="20 % - Markeringsfarve3 2 2 9" xfId="1763"/>
    <cellStyle name="20 % - Markeringsfarve3 2 2 9 2" xfId="12125"/>
    <cellStyle name="20 % - Markeringsfarve3 2 2_Budget" xfId="1764"/>
    <cellStyle name="20 % - Markeringsfarve3 2 3" xfId="1765"/>
    <cellStyle name="20 % - Markeringsfarve3 2 3 10" xfId="1766"/>
    <cellStyle name="20 % - Markeringsfarve3 2 3 10 2" xfId="12127"/>
    <cellStyle name="20 % - Markeringsfarve3 2 3 11" xfId="1767"/>
    <cellStyle name="20 % - Markeringsfarve3 2 3 11 2" xfId="12128"/>
    <cellStyle name="20 % - Markeringsfarve3 2 3 12" xfId="1768"/>
    <cellStyle name="20 % - Markeringsfarve3 2 3 12 2" xfId="12129"/>
    <cellStyle name="20 % - Markeringsfarve3 2 3 13" xfId="1769"/>
    <cellStyle name="20 % - Markeringsfarve3 2 3 14" xfId="12126"/>
    <cellStyle name="20 % - Markeringsfarve3 2 3 2" xfId="1770"/>
    <cellStyle name="20 % - Markeringsfarve3 2 3 2 10" xfId="1771"/>
    <cellStyle name="20 % - Markeringsfarve3 2 3 2 10 2" xfId="12131"/>
    <cellStyle name="20 % - Markeringsfarve3 2 3 2 11" xfId="1772"/>
    <cellStyle name="20 % - Markeringsfarve3 2 3 2 11 2" xfId="12132"/>
    <cellStyle name="20 % - Markeringsfarve3 2 3 2 12" xfId="12130"/>
    <cellStyle name="20 % - Markeringsfarve3 2 3 2 2" xfId="1773"/>
    <cellStyle name="20 % - Markeringsfarve3 2 3 2 2 10" xfId="1774"/>
    <cellStyle name="20 % - Markeringsfarve3 2 3 2 2 10 2" xfId="12134"/>
    <cellStyle name="20 % - Markeringsfarve3 2 3 2 2 11" xfId="12133"/>
    <cellStyle name="20 % - Markeringsfarve3 2 3 2 2 2" xfId="1775"/>
    <cellStyle name="20 % - Markeringsfarve3 2 3 2 2 2 2" xfId="1776"/>
    <cellStyle name="20 % - Markeringsfarve3 2 3 2 2 2 2 2" xfId="12136"/>
    <cellStyle name="20 % - Markeringsfarve3 2 3 2 2 2 3" xfId="1777"/>
    <cellStyle name="20 % - Markeringsfarve3 2 3 2 2 2 3 2" xfId="12137"/>
    <cellStyle name="20 % - Markeringsfarve3 2 3 2 2 2 4" xfId="1778"/>
    <cellStyle name="20 % - Markeringsfarve3 2 3 2 2 2 4 2" xfId="12138"/>
    <cellStyle name="20 % - Markeringsfarve3 2 3 2 2 2 5" xfId="1779"/>
    <cellStyle name="20 % - Markeringsfarve3 2 3 2 2 2 5 2" xfId="12139"/>
    <cellStyle name="20 % - Markeringsfarve3 2 3 2 2 2 6" xfId="1780"/>
    <cellStyle name="20 % - Markeringsfarve3 2 3 2 2 2 6 2" xfId="12140"/>
    <cellStyle name="20 % - Markeringsfarve3 2 3 2 2 2 7" xfId="12135"/>
    <cellStyle name="20 % - Markeringsfarve3 2 3 2 2 3" xfId="1781"/>
    <cellStyle name="20 % - Markeringsfarve3 2 3 2 2 3 2" xfId="1782"/>
    <cellStyle name="20 % - Markeringsfarve3 2 3 2 2 3 2 2" xfId="12142"/>
    <cellStyle name="20 % - Markeringsfarve3 2 3 2 2 3 3" xfId="1783"/>
    <cellStyle name="20 % - Markeringsfarve3 2 3 2 2 3 3 2" xfId="12143"/>
    <cellStyle name="20 % - Markeringsfarve3 2 3 2 2 3 4" xfId="1784"/>
    <cellStyle name="20 % - Markeringsfarve3 2 3 2 2 3 4 2" xfId="12144"/>
    <cellStyle name="20 % - Markeringsfarve3 2 3 2 2 3 5" xfId="1785"/>
    <cellStyle name="20 % - Markeringsfarve3 2 3 2 2 3 5 2" xfId="12145"/>
    <cellStyle name="20 % - Markeringsfarve3 2 3 2 2 3 6" xfId="1786"/>
    <cellStyle name="20 % - Markeringsfarve3 2 3 2 2 3 6 2" xfId="12146"/>
    <cellStyle name="20 % - Markeringsfarve3 2 3 2 2 3 7" xfId="12141"/>
    <cellStyle name="20 % - Markeringsfarve3 2 3 2 2 4" xfId="1787"/>
    <cellStyle name="20 % - Markeringsfarve3 2 3 2 2 4 2" xfId="1788"/>
    <cellStyle name="20 % - Markeringsfarve3 2 3 2 2 4 2 2" xfId="12148"/>
    <cellStyle name="20 % - Markeringsfarve3 2 3 2 2 4 3" xfId="1789"/>
    <cellStyle name="20 % - Markeringsfarve3 2 3 2 2 4 3 2" xfId="12149"/>
    <cellStyle name="20 % - Markeringsfarve3 2 3 2 2 4 4" xfId="1790"/>
    <cellStyle name="20 % - Markeringsfarve3 2 3 2 2 4 4 2" xfId="12150"/>
    <cellStyle name="20 % - Markeringsfarve3 2 3 2 2 4 5" xfId="1791"/>
    <cellStyle name="20 % - Markeringsfarve3 2 3 2 2 4 5 2" xfId="12151"/>
    <cellStyle name="20 % - Markeringsfarve3 2 3 2 2 4 6" xfId="1792"/>
    <cellStyle name="20 % - Markeringsfarve3 2 3 2 2 4 6 2" xfId="12152"/>
    <cellStyle name="20 % - Markeringsfarve3 2 3 2 2 4 7" xfId="12147"/>
    <cellStyle name="20 % - Markeringsfarve3 2 3 2 2 5" xfId="1793"/>
    <cellStyle name="20 % - Markeringsfarve3 2 3 2 2 5 2" xfId="1794"/>
    <cellStyle name="20 % - Markeringsfarve3 2 3 2 2 5 2 2" xfId="12154"/>
    <cellStyle name="20 % - Markeringsfarve3 2 3 2 2 5 3" xfId="1795"/>
    <cellStyle name="20 % - Markeringsfarve3 2 3 2 2 5 3 2" xfId="12155"/>
    <cellStyle name="20 % - Markeringsfarve3 2 3 2 2 5 4" xfId="1796"/>
    <cellStyle name="20 % - Markeringsfarve3 2 3 2 2 5 4 2" xfId="12156"/>
    <cellStyle name="20 % - Markeringsfarve3 2 3 2 2 5 5" xfId="1797"/>
    <cellStyle name="20 % - Markeringsfarve3 2 3 2 2 5 5 2" xfId="12157"/>
    <cellStyle name="20 % - Markeringsfarve3 2 3 2 2 5 6" xfId="1798"/>
    <cellStyle name="20 % - Markeringsfarve3 2 3 2 2 5 6 2" xfId="12158"/>
    <cellStyle name="20 % - Markeringsfarve3 2 3 2 2 5 7" xfId="12153"/>
    <cellStyle name="20 % - Markeringsfarve3 2 3 2 2 6" xfId="1799"/>
    <cellStyle name="20 % - Markeringsfarve3 2 3 2 2 6 2" xfId="12159"/>
    <cellStyle name="20 % - Markeringsfarve3 2 3 2 2 7" xfId="1800"/>
    <cellStyle name="20 % - Markeringsfarve3 2 3 2 2 7 2" xfId="12160"/>
    <cellStyle name="20 % - Markeringsfarve3 2 3 2 2 8" xfId="1801"/>
    <cellStyle name="20 % - Markeringsfarve3 2 3 2 2 8 2" xfId="12161"/>
    <cellStyle name="20 % - Markeringsfarve3 2 3 2 2 9" xfId="1802"/>
    <cellStyle name="20 % - Markeringsfarve3 2 3 2 2 9 2" xfId="12162"/>
    <cellStyle name="20 % - Markeringsfarve3 2 3 2 3" xfId="1803"/>
    <cellStyle name="20 % - Markeringsfarve3 2 3 2 3 2" xfId="1804"/>
    <cellStyle name="20 % - Markeringsfarve3 2 3 2 3 2 2" xfId="12164"/>
    <cellStyle name="20 % - Markeringsfarve3 2 3 2 3 3" xfId="1805"/>
    <cellStyle name="20 % - Markeringsfarve3 2 3 2 3 3 2" xfId="12165"/>
    <cellStyle name="20 % - Markeringsfarve3 2 3 2 3 4" xfId="1806"/>
    <cellStyle name="20 % - Markeringsfarve3 2 3 2 3 4 2" xfId="12166"/>
    <cellStyle name="20 % - Markeringsfarve3 2 3 2 3 5" xfId="1807"/>
    <cellStyle name="20 % - Markeringsfarve3 2 3 2 3 5 2" xfId="12167"/>
    <cellStyle name="20 % - Markeringsfarve3 2 3 2 3 6" xfId="1808"/>
    <cellStyle name="20 % - Markeringsfarve3 2 3 2 3 6 2" xfId="12168"/>
    <cellStyle name="20 % - Markeringsfarve3 2 3 2 3 7" xfId="12163"/>
    <cellStyle name="20 % - Markeringsfarve3 2 3 2 4" xfId="1809"/>
    <cellStyle name="20 % - Markeringsfarve3 2 3 2 4 2" xfId="1810"/>
    <cellStyle name="20 % - Markeringsfarve3 2 3 2 4 2 2" xfId="12170"/>
    <cellStyle name="20 % - Markeringsfarve3 2 3 2 4 3" xfId="1811"/>
    <cellStyle name="20 % - Markeringsfarve3 2 3 2 4 3 2" xfId="12171"/>
    <cellStyle name="20 % - Markeringsfarve3 2 3 2 4 4" xfId="1812"/>
    <cellStyle name="20 % - Markeringsfarve3 2 3 2 4 4 2" xfId="12172"/>
    <cellStyle name="20 % - Markeringsfarve3 2 3 2 4 5" xfId="1813"/>
    <cellStyle name="20 % - Markeringsfarve3 2 3 2 4 5 2" xfId="12173"/>
    <cellStyle name="20 % - Markeringsfarve3 2 3 2 4 6" xfId="1814"/>
    <cellStyle name="20 % - Markeringsfarve3 2 3 2 4 6 2" xfId="12174"/>
    <cellStyle name="20 % - Markeringsfarve3 2 3 2 4 7" xfId="12169"/>
    <cellStyle name="20 % - Markeringsfarve3 2 3 2 5" xfId="1815"/>
    <cellStyle name="20 % - Markeringsfarve3 2 3 2 5 2" xfId="1816"/>
    <cellStyle name="20 % - Markeringsfarve3 2 3 2 5 2 2" xfId="12176"/>
    <cellStyle name="20 % - Markeringsfarve3 2 3 2 5 3" xfId="1817"/>
    <cellStyle name="20 % - Markeringsfarve3 2 3 2 5 3 2" xfId="12177"/>
    <cellStyle name="20 % - Markeringsfarve3 2 3 2 5 4" xfId="1818"/>
    <cellStyle name="20 % - Markeringsfarve3 2 3 2 5 4 2" xfId="12178"/>
    <cellStyle name="20 % - Markeringsfarve3 2 3 2 5 5" xfId="1819"/>
    <cellStyle name="20 % - Markeringsfarve3 2 3 2 5 5 2" xfId="12179"/>
    <cellStyle name="20 % - Markeringsfarve3 2 3 2 5 6" xfId="1820"/>
    <cellStyle name="20 % - Markeringsfarve3 2 3 2 5 6 2" xfId="12180"/>
    <cellStyle name="20 % - Markeringsfarve3 2 3 2 5 7" xfId="12175"/>
    <cellStyle name="20 % - Markeringsfarve3 2 3 2 6" xfId="1821"/>
    <cellStyle name="20 % - Markeringsfarve3 2 3 2 6 2" xfId="1822"/>
    <cellStyle name="20 % - Markeringsfarve3 2 3 2 6 2 2" xfId="12182"/>
    <cellStyle name="20 % - Markeringsfarve3 2 3 2 6 3" xfId="1823"/>
    <cellStyle name="20 % - Markeringsfarve3 2 3 2 6 3 2" xfId="12183"/>
    <cellStyle name="20 % - Markeringsfarve3 2 3 2 6 4" xfId="1824"/>
    <cellStyle name="20 % - Markeringsfarve3 2 3 2 6 4 2" xfId="12184"/>
    <cellStyle name="20 % - Markeringsfarve3 2 3 2 6 5" xfId="1825"/>
    <cellStyle name="20 % - Markeringsfarve3 2 3 2 6 5 2" xfId="12185"/>
    <cellStyle name="20 % - Markeringsfarve3 2 3 2 6 6" xfId="1826"/>
    <cellStyle name="20 % - Markeringsfarve3 2 3 2 6 6 2" xfId="12186"/>
    <cellStyle name="20 % - Markeringsfarve3 2 3 2 6 7" xfId="12181"/>
    <cellStyle name="20 % - Markeringsfarve3 2 3 2 7" xfId="1827"/>
    <cellStyle name="20 % - Markeringsfarve3 2 3 2 7 2" xfId="12187"/>
    <cellStyle name="20 % - Markeringsfarve3 2 3 2 8" xfId="1828"/>
    <cellStyle name="20 % - Markeringsfarve3 2 3 2 8 2" xfId="12188"/>
    <cellStyle name="20 % - Markeringsfarve3 2 3 2 9" xfId="1829"/>
    <cellStyle name="20 % - Markeringsfarve3 2 3 2 9 2" xfId="12189"/>
    <cellStyle name="20 % - Markeringsfarve3 2 3 3" xfId="1830"/>
    <cellStyle name="20 % - Markeringsfarve3 2 3 3 10" xfId="1831"/>
    <cellStyle name="20 % - Markeringsfarve3 2 3 3 10 2" xfId="12191"/>
    <cellStyle name="20 % - Markeringsfarve3 2 3 3 11" xfId="12190"/>
    <cellStyle name="20 % - Markeringsfarve3 2 3 3 2" xfId="1832"/>
    <cellStyle name="20 % - Markeringsfarve3 2 3 3 2 2" xfId="1833"/>
    <cellStyle name="20 % - Markeringsfarve3 2 3 3 2 2 2" xfId="12193"/>
    <cellStyle name="20 % - Markeringsfarve3 2 3 3 2 3" xfId="1834"/>
    <cellStyle name="20 % - Markeringsfarve3 2 3 3 2 3 2" xfId="12194"/>
    <cellStyle name="20 % - Markeringsfarve3 2 3 3 2 4" xfId="1835"/>
    <cellStyle name="20 % - Markeringsfarve3 2 3 3 2 4 2" xfId="12195"/>
    <cellStyle name="20 % - Markeringsfarve3 2 3 3 2 5" xfId="1836"/>
    <cellStyle name="20 % - Markeringsfarve3 2 3 3 2 5 2" xfId="12196"/>
    <cellStyle name="20 % - Markeringsfarve3 2 3 3 2 6" xfId="1837"/>
    <cellStyle name="20 % - Markeringsfarve3 2 3 3 2 6 2" xfId="12197"/>
    <cellStyle name="20 % - Markeringsfarve3 2 3 3 2 7" xfId="12192"/>
    <cellStyle name="20 % - Markeringsfarve3 2 3 3 3" xfId="1838"/>
    <cellStyle name="20 % - Markeringsfarve3 2 3 3 3 2" xfId="1839"/>
    <cellStyle name="20 % - Markeringsfarve3 2 3 3 3 2 2" xfId="12199"/>
    <cellStyle name="20 % - Markeringsfarve3 2 3 3 3 3" xfId="1840"/>
    <cellStyle name="20 % - Markeringsfarve3 2 3 3 3 3 2" xfId="12200"/>
    <cellStyle name="20 % - Markeringsfarve3 2 3 3 3 4" xfId="1841"/>
    <cellStyle name="20 % - Markeringsfarve3 2 3 3 3 4 2" xfId="12201"/>
    <cellStyle name="20 % - Markeringsfarve3 2 3 3 3 5" xfId="1842"/>
    <cellStyle name="20 % - Markeringsfarve3 2 3 3 3 5 2" xfId="12202"/>
    <cellStyle name="20 % - Markeringsfarve3 2 3 3 3 6" xfId="1843"/>
    <cellStyle name="20 % - Markeringsfarve3 2 3 3 3 6 2" xfId="12203"/>
    <cellStyle name="20 % - Markeringsfarve3 2 3 3 3 7" xfId="12198"/>
    <cellStyle name="20 % - Markeringsfarve3 2 3 3 4" xfId="1844"/>
    <cellStyle name="20 % - Markeringsfarve3 2 3 3 4 2" xfId="1845"/>
    <cellStyle name="20 % - Markeringsfarve3 2 3 3 4 2 2" xfId="12205"/>
    <cellStyle name="20 % - Markeringsfarve3 2 3 3 4 3" xfId="1846"/>
    <cellStyle name="20 % - Markeringsfarve3 2 3 3 4 3 2" xfId="12206"/>
    <cellStyle name="20 % - Markeringsfarve3 2 3 3 4 4" xfId="1847"/>
    <cellStyle name="20 % - Markeringsfarve3 2 3 3 4 4 2" xfId="12207"/>
    <cellStyle name="20 % - Markeringsfarve3 2 3 3 4 5" xfId="1848"/>
    <cellStyle name="20 % - Markeringsfarve3 2 3 3 4 5 2" xfId="12208"/>
    <cellStyle name="20 % - Markeringsfarve3 2 3 3 4 6" xfId="1849"/>
    <cellStyle name="20 % - Markeringsfarve3 2 3 3 4 6 2" xfId="12209"/>
    <cellStyle name="20 % - Markeringsfarve3 2 3 3 4 7" xfId="12204"/>
    <cellStyle name="20 % - Markeringsfarve3 2 3 3 5" xfId="1850"/>
    <cellStyle name="20 % - Markeringsfarve3 2 3 3 5 2" xfId="1851"/>
    <cellStyle name="20 % - Markeringsfarve3 2 3 3 5 2 2" xfId="12211"/>
    <cellStyle name="20 % - Markeringsfarve3 2 3 3 5 3" xfId="1852"/>
    <cellStyle name="20 % - Markeringsfarve3 2 3 3 5 3 2" xfId="12212"/>
    <cellStyle name="20 % - Markeringsfarve3 2 3 3 5 4" xfId="1853"/>
    <cellStyle name="20 % - Markeringsfarve3 2 3 3 5 4 2" xfId="12213"/>
    <cellStyle name="20 % - Markeringsfarve3 2 3 3 5 5" xfId="1854"/>
    <cellStyle name="20 % - Markeringsfarve3 2 3 3 5 5 2" xfId="12214"/>
    <cellStyle name="20 % - Markeringsfarve3 2 3 3 5 6" xfId="1855"/>
    <cellStyle name="20 % - Markeringsfarve3 2 3 3 5 6 2" xfId="12215"/>
    <cellStyle name="20 % - Markeringsfarve3 2 3 3 5 7" xfId="12210"/>
    <cellStyle name="20 % - Markeringsfarve3 2 3 3 6" xfId="1856"/>
    <cellStyle name="20 % - Markeringsfarve3 2 3 3 6 2" xfId="12216"/>
    <cellStyle name="20 % - Markeringsfarve3 2 3 3 7" xfId="1857"/>
    <cellStyle name="20 % - Markeringsfarve3 2 3 3 7 2" xfId="12217"/>
    <cellStyle name="20 % - Markeringsfarve3 2 3 3 8" xfId="1858"/>
    <cellStyle name="20 % - Markeringsfarve3 2 3 3 8 2" xfId="12218"/>
    <cellStyle name="20 % - Markeringsfarve3 2 3 3 9" xfId="1859"/>
    <cellStyle name="20 % - Markeringsfarve3 2 3 3 9 2" xfId="12219"/>
    <cellStyle name="20 % - Markeringsfarve3 2 3 4" xfId="1860"/>
    <cellStyle name="20 % - Markeringsfarve3 2 3 4 2" xfId="1861"/>
    <cellStyle name="20 % - Markeringsfarve3 2 3 4 2 2" xfId="12221"/>
    <cellStyle name="20 % - Markeringsfarve3 2 3 4 3" xfId="1862"/>
    <cellStyle name="20 % - Markeringsfarve3 2 3 4 3 2" xfId="12222"/>
    <cellStyle name="20 % - Markeringsfarve3 2 3 4 4" xfId="1863"/>
    <cellStyle name="20 % - Markeringsfarve3 2 3 4 4 2" xfId="12223"/>
    <cellStyle name="20 % - Markeringsfarve3 2 3 4 5" xfId="1864"/>
    <cellStyle name="20 % - Markeringsfarve3 2 3 4 5 2" xfId="12224"/>
    <cellStyle name="20 % - Markeringsfarve3 2 3 4 6" xfId="1865"/>
    <cellStyle name="20 % - Markeringsfarve3 2 3 4 6 2" xfId="12225"/>
    <cellStyle name="20 % - Markeringsfarve3 2 3 4 7" xfId="12220"/>
    <cellStyle name="20 % - Markeringsfarve3 2 3 5" xfId="1866"/>
    <cellStyle name="20 % - Markeringsfarve3 2 3 5 2" xfId="1867"/>
    <cellStyle name="20 % - Markeringsfarve3 2 3 5 2 2" xfId="12227"/>
    <cellStyle name="20 % - Markeringsfarve3 2 3 5 3" xfId="1868"/>
    <cellStyle name="20 % - Markeringsfarve3 2 3 5 3 2" xfId="12228"/>
    <cellStyle name="20 % - Markeringsfarve3 2 3 5 4" xfId="1869"/>
    <cellStyle name="20 % - Markeringsfarve3 2 3 5 4 2" xfId="12229"/>
    <cellStyle name="20 % - Markeringsfarve3 2 3 5 5" xfId="1870"/>
    <cellStyle name="20 % - Markeringsfarve3 2 3 5 5 2" xfId="12230"/>
    <cellStyle name="20 % - Markeringsfarve3 2 3 5 6" xfId="1871"/>
    <cellStyle name="20 % - Markeringsfarve3 2 3 5 6 2" xfId="12231"/>
    <cellStyle name="20 % - Markeringsfarve3 2 3 5 7" xfId="12226"/>
    <cellStyle name="20 % - Markeringsfarve3 2 3 6" xfId="1872"/>
    <cellStyle name="20 % - Markeringsfarve3 2 3 6 2" xfId="1873"/>
    <cellStyle name="20 % - Markeringsfarve3 2 3 6 2 2" xfId="12233"/>
    <cellStyle name="20 % - Markeringsfarve3 2 3 6 3" xfId="1874"/>
    <cellStyle name="20 % - Markeringsfarve3 2 3 6 3 2" xfId="12234"/>
    <cellStyle name="20 % - Markeringsfarve3 2 3 6 4" xfId="1875"/>
    <cellStyle name="20 % - Markeringsfarve3 2 3 6 4 2" xfId="12235"/>
    <cellStyle name="20 % - Markeringsfarve3 2 3 6 5" xfId="1876"/>
    <cellStyle name="20 % - Markeringsfarve3 2 3 6 5 2" xfId="12236"/>
    <cellStyle name="20 % - Markeringsfarve3 2 3 6 6" xfId="1877"/>
    <cellStyle name="20 % - Markeringsfarve3 2 3 6 6 2" xfId="12237"/>
    <cellStyle name="20 % - Markeringsfarve3 2 3 6 7" xfId="12232"/>
    <cellStyle name="20 % - Markeringsfarve3 2 3 7" xfId="1878"/>
    <cellStyle name="20 % - Markeringsfarve3 2 3 7 2" xfId="1879"/>
    <cellStyle name="20 % - Markeringsfarve3 2 3 7 2 2" xfId="12239"/>
    <cellStyle name="20 % - Markeringsfarve3 2 3 7 3" xfId="1880"/>
    <cellStyle name="20 % - Markeringsfarve3 2 3 7 3 2" xfId="12240"/>
    <cellStyle name="20 % - Markeringsfarve3 2 3 7 4" xfId="1881"/>
    <cellStyle name="20 % - Markeringsfarve3 2 3 7 4 2" xfId="12241"/>
    <cellStyle name="20 % - Markeringsfarve3 2 3 7 5" xfId="1882"/>
    <cellStyle name="20 % - Markeringsfarve3 2 3 7 5 2" xfId="12242"/>
    <cellStyle name="20 % - Markeringsfarve3 2 3 7 6" xfId="1883"/>
    <cellStyle name="20 % - Markeringsfarve3 2 3 7 6 2" xfId="12243"/>
    <cellStyle name="20 % - Markeringsfarve3 2 3 7 7" xfId="12238"/>
    <cellStyle name="20 % - Markeringsfarve3 2 3 8" xfId="1884"/>
    <cellStyle name="20 % - Markeringsfarve3 2 3 8 2" xfId="12244"/>
    <cellStyle name="20 % - Markeringsfarve3 2 3 9" xfId="1885"/>
    <cellStyle name="20 % - Markeringsfarve3 2 3 9 2" xfId="12245"/>
    <cellStyle name="20 % - Markeringsfarve3 2 4" xfId="1886"/>
    <cellStyle name="20 % - Markeringsfarve3 2 4 10" xfId="1887"/>
    <cellStyle name="20 % - Markeringsfarve3 2 4 10 2" xfId="12247"/>
    <cellStyle name="20 % - Markeringsfarve3 2 4 11" xfId="1888"/>
    <cellStyle name="20 % - Markeringsfarve3 2 4 11 2" xfId="12248"/>
    <cellStyle name="20 % - Markeringsfarve3 2 4 12" xfId="12246"/>
    <cellStyle name="20 % - Markeringsfarve3 2 4 2" xfId="1889"/>
    <cellStyle name="20 % - Markeringsfarve3 2 4 2 10" xfId="1890"/>
    <cellStyle name="20 % - Markeringsfarve3 2 4 2 10 2" xfId="12250"/>
    <cellStyle name="20 % - Markeringsfarve3 2 4 2 11" xfId="12249"/>
    <cellStyle name="20 % - Markeringsfarve3 2 4 2 2" xfId="1891"/>
    <cellStyle name="20 % - Markeringsfarve3 2 4 2 2 10" xfId="12251"/>
    <cellStyle name="20 % - Markeringsfarve3 2 4 2 2 2" xfId="1892"/>
    <cellStyle name="20 % - Markeringsfarve3 2 4 2 2 2 2" xfId="1893"/>
    <cellStyle name="20 % - Markeringsfarve3 2 4 2 2 2 2 2" xfId="12253"/>
    <cellStyle name="20 % - Markeringsfarve3 2 4 2 2 2 3" xfId="1894"/>
    <cellStyle name="20 % - Markeringsfarve3 2 4 2 2 2 3 2" xfId="12254"/>
    <cellStyle name="20 % - Markeringsfarve3 2 4 2 2 2 4" xfId="1895"/>
    <cellStyle name="20 % - Markeringsfarve3 2 4 2 2 2 4 2" xfId="12255"/>
    <cellStyle name="20 % - Markeringsfarve3 2 4 2 2 2 5" xfId="1896"/>
    <cellStyle name="20 % - Markeringsfarve3 2 4 2 2 2 5 2" xfId="12256"/>
    <cellStyle name="20 % - Markeringsfarve3 2 4 2 2 2 6" xfId="1897"/>
    <cellStyle name="20 % - Markeringsfarve3 2 4 2 2 2 6 2" xfId="12257"/>
    <cellStyle name="20 % - Markeringsfarve3 2 4 2 2 2 7" xfId="12252"/>
    <cellStyle name="20 % - Markeringsfarve3 2 4 2 2 3" xfId="1898"/>
    <cellStyle name="20 % - Markeringsfarve3 2 4 2 2 3 2" xfId="1899"/>
    <cellStyle name="20 % - Markeringsfarve3 2 4 2 2 3 2 2" xfId="12259"/>
    <cellStyle name="20 % - Markeringsfarve3 2 4 2 2 3 3" xfId="1900"/>
    <cellStyle name="20 % - Markeringsfarve3 2 4 2 2 3 3 2" xfId="12260"/>
    <cellStyle name="20 % - Markeringsfarve3 2 4 2 2 3 4" xfId="1901"/>
    <cellStyle name="20 % - Markeringsfarve3 2 4 2 2 3 4 2" xfId="12261"/>
    <cellStyle name="20 % - Markeringsfarve3 2 4 2 2 3 5" xfId="1902"/>
    <cellStyle name="20 % - Markeringsfarve3 2 4 2 2 3 5 2" xfId="12262"/>
    <cellStyle name="20 % - Markeringsfarve3 2 4 2 2 3 6" xfId="1903"/>
    <cellStyle name="20 % - Markeringsfarve3 2 4 2 2 3 6 2" xfId="12263"/>
    <cellStyle name="20 % - Markeringsfarve3 2 4 2 2 3 7" xfId="12258"/>
    <cellStyle name="20 % - Markeringsfarve3 2 4 2 2 4" xfId="1904"/>
    <cellStyle name="20 % - Markeringsfarve3 2 4 2 2 4 2" xfId="1905"/>
    <cellStyle name="20 % - Markeringsfarve3 2 4 2 2 4 2 2" xfId="12265"/>
    <cellStyle name="20 % - Markeringsfarve3 2 4 2 2 4 3" xfId="1906"/>
    <cellStyle name="20 % - Markeringsfarve3 2 4 2 2 4 3 2" xfId="12266"/>
    <cellStyle name="20 % - Markeringsfarve3 2 4 2 2 4 4" xfId="1907"/>
    <cellStyle name="20 % - Markeringsfarve3 2 4 2 2 4 4 2" xfId="12267"/>
    <cellStyle name="20 % - Markeringsfarve3 2 4 2 2 4 5" xfId="1908"/>
    <cellStyle name="20 % - Markeringsfarve3 2 4 2 2 4 5 2" xfId="12268"/>
    <cellStyle name="20 % - Markeringsfarve3 2 4 2 2 4 6" xfId="1909"/>
    <cellStyle name="20 % - Markeringsfarve3 2 4 2 2 4 6 2" xfId="12269"/>
    <cellStyle name="20 % - Markeringsfarve3 2 4 2 2 4 7" xfId="12264"/>
    <cellStyle name="20 % - Markeringsfarve3 2 4 2 2 5" xfId="1910"/>
    <cellStyle name="20 % - Markeringsfarve3 2 4 2 2 5 2" xfId="12270"/>
    <cellStyle name="20 % - Markeringsfarve3 2 4 2 2 6" xfId="1911"/>
    <cellStyle name="20 % - Markeringsfarve3 2 4 2 2 6 2" xfId="12271"/>
    <cellStyle name="20 % - Markeringsfarve3 2 4 2 2 7" xfId="1912"/>
    <cellStyle name="20 % - Markeringsfarve3 2 4 2 2 7 2" xfId="12272"/>
    <cellStyle name="20 % - Markeringsfarve3 2 4 2 2 8" xfId="1913"/>
    <cellStyle name="20 % - Markeringsfarve3 2 4 2 2 8 2" xfId="12273"/>
    <cellStyle name="20 % - Markeringsfarve3 2 4 2 2 9" xfId="1914"/>
    <cellStyle name="20 % - Markeringsfarve3 2 4 2 2 9 2" xfId="12274"/>
    <cellStyle name="20 % - Markeringsfarve3 2 4 2 3" xfId="1915"/>
    <cellStyle name="20 % - Markeringsfarve3 2 4 2 3 2" xfId="1916"/>
    <cellStyle name="20 % - Markeringsfarve3 2 4 2 3 2 2" xfId="12276"/>
    <cellStyle name="20 % - Markeringsfarve3 2 4 2 3 3" xfId="1917"/>
    <cellStyle name="20 % - Markeringsfarve3 2 4 2 3 3 2" xfId="12277"/>
    <cellStyle name="20 % - Markeringsfarve3 2 4 2 3 4" xfId="1918"/>
    <cellStyle name="20 % - Markeringsfarve3 2 4 2 3 4 2" xfId="12278"/>
    <cellStyle name="20 % - Markeringsfarve3 2 4 2 3 5" xfId="1919"/>
    <cellStyle name="20 % - Markeringsfarve3 2 4 2 3 5 2" xfId="12279"/>
    <cellStyle name="20 % - Markeringsfarve3 2 4 2 3 6" xfId="1920"/>
    <cellStyle name="20 % - Markeringsfarve3 2 4 2 3 6 2" xfId="12280"/>
    <cellStyle name="20 % - Markeringsfarve3 2 4 2 3 7" xfId="12275"/>
    <cellStyle name="20 % - Markeringsfarve3 2 4 2 4" xfId="1921"/>
    <cellStyle name="20 % - Markeringsfarve3 2 4 2 4 2" xfId="1922"/>
    <cellStyle name="20 % - Markeringsfarve3 2 4 2 4 2 2" xfId="12282"/>
    <cellStyle name="20 % - Markeringsfarve3 2 4 2 4 3" xfId="1923"/>
    <cellStyle name="20 % - Markeringsfarve3 2 4 2 4 3 2" xfId="12283"/>
    <cellStyle name="20 % - Markeringsfarve3 2 4 2 4 4" xfId="1924"/>
    <cellStyle name="20 % - Markeringsfarve3 2 4 2 4 4 2" xfId="12284"/>
    <cellStyle name="20 % - Markeringsfarve3 2 4 2 4 5" xfId="1925"/>
    <cellStyle name="20 % - Markeringsfarve3 2 4 2 4 5 2" xfId="12285"/>
    <cellStyle name="20 % - Markeringsfarve3 2 4 2 4 6" xfId="1926"/>
    <cellStyle name="20 % - Markeringsfarve3 2 4 2 4 6 2" xfId="12286"/>
    <cellStyle name="20 % - Markeringsfarve3 2 4 2 4 7" xfId="12281"/>
    <cellStyle name="20 % - Markeringsfarve3 2 4 2 5" xfId="1927"/>
    <cellStyle name="20 % - Markeringsfarve3 2 4 2 5 2" xfId="1928"/>
    <cellStyle name="20 % - Markeringsfarve3 2 4 2 5 2 2" xfId="12288"/>
    <cellStyle name="20 % - Markeringsfarve3 2 4 2 5 3" xfId="1929"/>
    <cellStyle name="20 % - Markeringsfarve3 2 4 2 5 3 2" xfId="12289"/>
    <cellStyle name="20 % - Markeringsfarve3 2 4 2 5 4" xfId="1930"/>
    <cellStyle name="20 % - Markeringsfarve3 2 4 2 5 4 2" xfId="12290"/>
    <cellStyle name="20 % - Markeringsfarve3 2 4 2 5 5" xfId="1931"/>
    <cellStyle name="20 % - Markeringsfarve3 2 4 2 5 5 2" xfId="12291"/>
    <cellStyle name="20 % - Markeringsfarve3 2 4 2 5 6" xfId="1932"/>
    <cellStyle name="20 % - Markeringsfarve3 2 4 2 5 6 2" xfId="12292"/>
    <cellStyle name="20 % - Markeringsfarve3 2 4 2 5 7" xfId="12287"/>
    <cellStyle name="20 % - Markeringsfarve3 2 4 2 6" xfId="1933"/>
    <cellStyle name="20 % - Markeringsfarve3 2 4 2 6 2" xfId="12293"/>
    <cellStyle name="20 % - Markeringsfarve3 2 4 2 7" xfId="1934"/>
    <cellStyle name="20 % - Markeringsfarve3 2 4 2 7 2" xfId="12294"/>
    <cellStyle name="20 % - Markeringsfarve3 2 4 2 8" xfId="1935"/>
    <cellStyle name="20 % - Markeringsfarve3 2 4 2 8 2" xfId="12295"/>
    <cellStyle name="20 % - Markeringsfarve3 2 4 2 9" xfId="1936"/>
    <cellStyle name="20 % - Markeringsfarve3 2 4 2 9 2" xfId="12296"/>
    <cellStyle name="20 % - Markeringsfarve3 2 4 3" xfId="1937"/>
    <cellStyle name="20 % - Markeringsfarve3 2 4 3 10" xfId="12297"/>
    <cellStyle name="20 % - Markeringsfarve3 2 4 3 2" xfId="1938"/>
    <cellStyle name="20 % - Markeringsfarve3 2 4 3 2 2" xfId="1939"/>
    <cellStyle name="20 % - Markeringsfarve3 2 4 3 2 2 2" xfId="12299"/>
    <cellStyle name="20 % - Markeringsfarve3 2 4 3 2 3" xfId="1940"/>
    <cellStyle name="20 % - Markeringsfarve3 2 4 3 2 3 2" xfId="12300"/>
    <cellStyle name="20 % - Markeringsfarve3 2 4 3 2 4" xfId="1941"/>
    <cellStyle name="20 % - Markeringsfarve3 2 4 3 2 4 2" xfId="12301"/>
    <cellStyle name="20 % - Markeringsfarve3 2 4 3 2 5" xfId="1942"/>
    <cellStyle name="20 % - Markeringsfarve3 2 4 3 2 5 2" xfId="12302"/>
    <cellStyle name="20 % - Markeringsfarve3 2 4 3 2 6" xfId="1943"/>
    <cellStyle name="20 % - Markeringsfarve3 2 4 3 2 6 2" xfId="12303"/>
    <cellStyle name="20 % - Markeringsfarve3 2 4 3 2 7" xfId="12298"/>
    <cellStyle name="20 % - Markeringsfarve3 2 4 3 3" xfId="1944"/>
    <cellStyle name="20 % - Markeringsfarve3 2 4 3 3 2" xfId="1945"/>
    <cellStyle name="20 % - Markeringsfarve3 2 4 3 3 2 2" xfId="12305"/>
    <cellStyle name="20 % - Markeringsfarve3 2 4 3 3 3" xfId="1946"/>
    <cellStyle name="20 % - Markeringsfarve3 2 4 3 3 3 2" xfId="12306"/>
    <cellStyle name="20 % - Markeringsfarve3 2 4 3 3 4" xfId="1947"/>
    <cellStyle name="20 % - Markeringsfarve3 2 4 3 3 4 2" xfId="12307"/>
    <cellStyle name="20 % - Markeringsfarve3 2 4 3 3 5" xfId="1948"/>
    <cellStyle name="20 % - Markeringsfarve3 2 4 3 3 5 2" xfId="12308"/>
    <cellStyle name="20 % - Markeringsfarve3 2 4 3 3 6" xfId="1949"/>
    <cellStyle name="20 % - Markeringsfarve3 2 4 3 3 6 2" xfId="12309"/>
    <cellStyle name="20 % - Markeringsfarve3 2 4 3 3 7" xfId="12304"/>
    <cellStyle name="20 % - Markeringsfarve3 2 4 3 4" xfId="1950"/>
    <cellStyle name="20 % - Markeringsfarve3 2 4 3 4 2" xfId="1951"/>
    <cellStyle name="20 % - Markeringsfarve3 2 4 3 4 2 2" xfId="12311"/>
    <cellStyle name="20 % - Markeringsfarve3 2 4 3 4 3" xfId="1952"/>
    <cellStyle name="20 % - Markeringsfarve3 2 4 3 4 3 2" xfId="12312"/>
    <cellStyle name="20 % - Markeringsfarve3 2 4 3 4 4" xfId="1953"/>
    <cellStyle name="20 % - Markeringsfarve3 2 4 3 4 4 2" xfId="12313"/>
    <cellStyle name="20 % - Markeringsfarve3 2 4 3 4 5" xfId="1954"/>
    <cellStyle name="20 % - Markeringsfarve3 2 4 3 4 5 2" xfId="12314"/>
    <cellStyle name="20 % - Markeringsfarve3 2 4 3 4 6" xfId="1955"/>
    <cellStyle name="20 % - Markeringsfarve3 2 4 3 4 6 2" xfId="12315"/>
    <cellStyle name="20 % - Markeringsfarve3 2 4 3 4 7" xfId="12310"/>
    <cellStyle name="20 % - Markeringsfarve3 2 4 3 5" xfId="1956"/>
    <cellStyle name="20 % - Markeringsfarve3 2 4 3 5 2" xfId="12316"/>
    <cellStyle name="20 % - Markeringsfarve3 2 4 3 6" xfId="1957"/>
    <cellStyle name="20 % - Markeringsfarve3 2 4 3 6 2" xfId="12317"/>
    <cellStyle name="20 % - Markeringsfarve3 2 4 3 7" xfId="1958"/>
    <cellStyle name="20 % - Markeringsfarve3 2 4 3 7 2" xfId="12318"/>
    <cellStyle name="20 % - Markeringsfarve3 2 4 3 8" xfId="1959"/>
    <cellStyle name="20 % - Markeringsfarve3 2 4 3 8 2" xfId="12319"/>
    <cellStyle name="20 % - Markeringsfarve3 2 4 3 9" xfId="1960"/>
    <cellStyle name="20 % - Markeringsfarve3 2 4 3 9 2" xfId="12320"/>
    <cellStyle name="20 % - Markeringsfarve3 2 4 4" xfId="1961"/>
    <cellStyle name="20 % - Markeringsfarve3 2 4 4 2" xfId="1962"/>
    <cellStyle name="20 % - Markeringsfarve3 2 4 4 2 2" xfId="12322"/>
    <cellStyle name="20 % - Markeringsfarve3 2 4 4 3" xfId="1963"/>
    <cellStyle name="20 % - Markeringsfarve3 2 4 4 3 2" xfId="12323"/>
    <cellStyle name="20 % - Markeringsfarve3 2 4 4 4" xfId="1964"/>
    <cellStyle name="20 % - Markeringsfarve3 2 4 4 4 2" xfId="12324"/>
    <cellStyle name="20 % - Markeringsfarve3 2 4 4 5" xfId="1965"/>
    <cellStyle name="20 % - Markeringsfarve3 2 4 4 5 2" xfId="12325"/>
    <cellStyle name="20 % - Markeringsfarve3 2 4 4 6" xfId="1966"/>
    <cellStyle name="20 % - Markeringsfarve3 2 4 4 6 2" xfId="12326"/>
    <cellStyle name="20 % - Markeringsfarve3 2 4 4 7" xfId="12321"/>
    <cellStyle name="20 % - Markeringsfarve3 2 4 5" xfId="1967"/>
    <cellStyle name="20 % - Markeringsfarve3 2 4 5 2" xfId="1968"/>
    <cellStyle name="20 % - Markeringsfarve3 2 4 5 2 2" xfId="12328"/>
    <cellStyle name="20 % - Markeringsfarve3 2 4 5 3" xfId="1969"/>
    <cellStyle name="20 % - Markeringsfarve3 2 4 5 3 2" xfId="12329"/>
    <cellStyle name="20 % - Markeringsfarve3 2 4 5 4" xfId="1970"/>
    <cellStyle name="20 % - Markeringsfarve3 2 4 5 4 2" xfId="12330"/>
    <cellStyle name="20 % - Markeringsfarve3 2 4 5 5" xfId="1971"/>
    <cellStyle name="20 % - Markeringsfarve3 2 4 5 5 2" xfId="12331"/>
    <cellStyle name="20 % - Markeringsfarve3 2 4 5 6" xfId="1972"/>
    <cellStyle name="20 % - Markeringsfarve3 2 4 5 6 2" xfId="12332"/>
    <cellStyle name="20 % - Markeringsfarve3 2 4 5 7" xfId="12327"/>
    <cellStyle name="20 % - Markeringsfarve3 2 4 6" xfId="1973"/>
    <cellStyle name="20 % - Markeringsfarve3 2 4 6 2" xfId="1974"/>
    <cellStyle name="20 % - Markeringsfarve3 2 4 6 2 2" xfId="12334"/>
    <cellStyle name="20 % - Markeringsfarve3 2 4 6 3" xfId="1975"/>
    <cellStyle name="20 % - Markeringsfarve3 2 4 6 3 2" xfId="12335"/>
    <cellStyle name="20 % - Markeringsfarve3 2 4 6 4" xfId="1976"/>
    <cellStyle name="20 % - Markeringsfarve3 2 4 6 4 2" xfId="12336"/>
    <cellStyle name="20 % - Markeringsfarve3 2 4 6 5" xfId="1977"/>
    <cellStyle name="20 % - Markeringsfarve3 2 4 6 5 2" xfId="12337"/>
    <cellStyle name="20 % - Markeringsfarve3 2 4 6 6" xfId="1978"/>
    <cellStyle name="20 % - Markeringsfarve3 2 4 6 6 2" xfId="12338"/>
    <cellStyle name="20 % - Markeringsfarve3 2 4 6 7" xfId="12333"/>
    <cellStyle name="20 % - Markeringsfarve3 2 4 7" xfId="1979"/>
    <cellStyle name="20 % - Markeringsfarve3 2 4 7 2" xfId="12339"/>
    <cellStyle name="20 % - Markeringsfarve3 2 4 8" xfId="1980"/>
    <cellStyle name="20 % - Markeringsfarve3 2 4 8 2" xfId="12340"/>
    <cellStyle name="20 % - Markeringsfarve3 2 4 9" xfId="1981"/>
    <cellStyle name="20 % - Markeringsfarve3 2 4 9 2" xfId="12341"/>
    <cellStyle name="20 % - Markeringsfarve3 2 5" xfId="1982"/>
    <cellStyle name="20 % - Markeringsfarve3 2 5 10" xfId="1983"/>
    <cellStyle name="20 % - Markeringsfarve3 2 5 10 2" xfId="12343"/>
    <cellStyle name="20 % - Markeringsfarve3 2 5 11" xfId="12342"/>
    <cellStyle name="20 % - Markeringsfarve3 2 5 2" xfId="1984"/>
    <cellStyle name="20 % - Markeringsfarve3 2 5 2 10" xfId="12344"/>
    <cellStyle name="20 % - Markeringsfarve3 2 5 2 2" xfId="1985"/>
    <cellStyle name="20 % - Markeringsfarve3 2 5 2 2 2" xfId="1986"/>
    <cellStyle name="20 % - Markeringsfarve3 2 5 2 2 2 2" xfId="12346"/>
    <cellStyle name="20 % - Markeringsfarve3 2 5 2 2 3" xfId="1987"/>
    <cellStyle name="20 % - Markeringsfarve3 2 5 2 2 3 2" xfId="12347"/>
    <cellStyle name="20 % - Markeringsfarve3 2 5 2 2 4" xfId="1988"/>
    <cellStyle name="20 % - Markeringsfarve3 2 5 2 2 4 2" xfId="12348"/>
    <cellStyle name="20 % - Markeringsfarve3 2 5 2 2 5" xfId="1989"/>
    <cellStyle name="20 % - Markeringsfarve3 2 5 2 2 5 2" xfId="12349"/>
    <cellStyle name="20 % - Markeringsfarve3 2 5 2 2 6" xfId="1990"/>
    <cellStyle name="20 % - Markeringsfarve3 2 5 2 2 6 2" xfId="12350"/>
    <cellStyle name="20 % - Markeringsfarve3 2 5 2 2 7" xfId="12345"/>
    <cellStyle name="20 % - Markeringsfarve3 2 5 2 3" xfId="1991"/>
    <cellStyle name="20 % - Markeringsfarve3 2 5 2 3 2" xfId="1992"/>
    <cellStyle name="20 % - Markeringsfarve3 2 5 2 3 2 2" xfId="12352"/>
    <cellStyle name="20 % - Markeringsfarve3 2 5 2 3 3" xfId="1993"/>
    <cellStyle name="20 % - Markeringsfarve3 2 5 2 3 3 2" xfId="12353"/>
    <cellStyle name="20 % - Markeringsfarve3 2 5 2 3 4" xfId="1994"/>
    <cellStyle name="20 % - Markeringsfarve3 2 5 2 3 4 2" xfId="12354"/>
    <cellStyle name="20 % - Markeringsfarve3 2 5 2 3 5" xfId="1995"/>
    <cellStyle name="20 % - Markeringsfarve3 2 5 2 3 5 2" xfId="12355"/>
    <cellStyle name="20 % - Markeringsfarve3 2 5 2 3 6" xfId="1996"/>
    <cellStyle name="20 % - Markeringsfarve3 2 5 2 3 6 2" xfId="12356"/>
    <cellStyle name="20 % - Markeringsfarve3 2 5 2 3 7" xfId="12351"/>
    <cellStyle name="20 % - Markeringsfarve3 2 5 2 4" xfId="1997"/>
    <cellStyle name="20 % - Markeringsfarve3 2 5 2 4 2" xfId="1998"/>
    <cellStyle name="20 % - Markeringsfarve3 2 5 2 4 2 2" xfId="12358"/>
    <cellStyle name="20 % - Markeringsfarve3 2 5 2 4 3" xfId="1999"/>
    <cellStyle name="20 % - Markeringsfarve3 2 5 2 4 3 2" xfId="12359"/>
    <cellStyle name="20 % - Markeringsfarve3 2 5 2 4 4" xfId="2000"/>
    <cellStyle name="20 % - Markeringsfarve3 2 5 2 4 4 2" xfId="12360"/>
    <cellStyle name="20 % - Markeringsfarve3 2 5 2 4 5" xfId="2001"/>
    <cellStyle name="20 % - Markeringsfarve3 2 5 2 4 5 2" xfId="12361"/>
    <cellStyle name="20 % - Markeringsfarve3 2 5 2 4 6" xfId="2002"/>
    <cellStyle name="20 % - Markeringsfarve3 2 5 2 4 6 2" xfId="12362"/>
    <cellStyle name="20 % - Markeringsfarve3 2 5 2 4 7" xfId="12357"/>
    <cellStyle name="20 % - Markeringsfarve3 2 5 2 5" xfId="2003"/>
    <cellStyle name="20 % - Markeringsfarve3 2 5 2 5 2" xfId="12363"/>
    <cellStyle name="20 % - Markeringsfarve3 2 5 2 6" xfId="2004"/>
    <cellStyle name="20 % - Markeringsfarve3 2 5 2 6 2" xfId="12364"/>
    <cellStyle name="20 % - Markeringsfarve3 2 5 2 7" xfId="2005"/>
    <cellStyle name="20 % - Markeringsfarve3 2 5 2 7 2" xfId="12365"/>
    <cellStyle name="20 % - Markeringsfarve3 2 5 2 8" xfId="2006"/>
    <cellStyle name="20 % - Markeringsfarve3 2 5 2 8 2" xfId="12366"/>
    <cellStyle name="20 % - Markeringsfarve3 2 5 2 9" xfId="2007"/>
    <cellStyle name="20 % - Markeringsfarve3 2 5 2 9 2" xfId="12367"/>
    <cellStyle name="20 % - Markeringsfarve3 2 5 3" xfId="2008"/>
    <cellStyle name="20 % - Markeringsfarve3 2 5 3 2" xfId="2009"/>
    <cellStyle name="20 % - Markeringsfarve3 2 5 3 2 2" xfId="12369"/>
    <cellStyle name="20 % - Markeringsfarve3 2 5 3 3" xfId="2010"/>
    <cellStyle name="20 % - Markeringsfarve3 2 5 3 3 2" xfId="12370"/>
    <cellStyle name="20 % - Markeringsfarve3 2 5 3 4" xfId="2011"/>
    <cellStyle name="20 % - Markeringsfarve3 2 5 3 4 2" xfId="12371"/>
    <cellStyle name="20 % - Markeringsfarve3 2 5 3 5" xfId="2012"/>
    <cellStyle name="20 % - Markeringsfarve3 2 5 3 5 2" xfId="12372"/>
    <cellStyle name="20 % - Markeringsfarve3 2 5 3 6" xfId="2013"/>
    <cellStyle name="20 % - Markeringsfarve3 2 5 3 6 2" xfId="12373"/>
    <cellStyle name="20 % - Markeringsfarve3 2 5 3 7" xfId="12368"/>
    <cellStyle name="20 % - Markeringsfarve3 2 5 4" xfId="2014"/>
    <cellStyle name="20 % - Markeringsfarve3 2 5 4 2" xfId="2015"/>
    <cellStyle name="20 % - Markeringsfarve3 2 5 4 2 2" xfId="12375"/>
    <cellStyle name="20 % - Markeringsfarve3 2 5 4 3" xfId="2016"/>
    <cellStyle name="20 % - Markeringsfarve3 2 5 4 3 2" xfId="12376"/>
    <cellStyle name="20 % - Markeringsfarve3 2 5 4 4" xfId="2017"/>
    <cellStyle name="20 % - Markeringsfarve3 2 5 4 4 2" xfId="12377"/>
    <cellStyle name="20 % - Markeringsfarve3 2 5 4 5" xfId="2018"/>
    <cellStyle name="20 % - Markeringsfarve3 2 5 4 5 2" xfId="12378"/>
    <cellStyle name="20 % - Markeringsfarve3 2 5 4 6" xfId="2019"/>
    <cellStyle name="20 % - Markeringsfarve3 2 5 4 6 2" xfId="12379"/>
    <cellStyle name="20 % - Markeringsfarve3 2 5 4 7" xfId="12374"/>
    <cellStyle name="20 % - Markeringsfarve3 2 5 5" xfId="2020"/>
    <cellStyle name="20 % - Markeringsfarve3 2 5 5 2" xfId="2021"/>
    <cellStyle name="20 % - Markeringsfarve3 2 5 5 2 2" xfId="12381"/>
    <cellStyle name="20 % - Markeringsfarve3 2 5 5 3" xfId="2022"/>
    <cellStyle name="20 % - Markeringsfarve3 2 5 5 3 2" xfId="12382"/>
    <cellStyle name="20 % - Markeringsfarve3 2 5 5 4" xfId="2023"/>
    <cellStyle name="20 % - Markeringsfarve3 2 5 5 4 2" xfId="12383"/>
    <cellStyle name="20 % - Markeringsfarve3 2 5 5 5" xfId="2024"/>
    <cellStyle name="20 % - Markeringsfarve3 2 5 5 5 2" xfId="12384"/>
    <cellStyle name="20 % - Markeringsfarve3 2 5 5 6" xfId="2025"/>
    <cellStyle name="20 % - Markeringsfarve3 2 5 5 6 2" xfId="12385"/>
    <cellStyle name="20 % - Markeringsfarve3 2 5 5 7" xfId="12380"/>
    <cellStyle name="20 % - Markeringsfarve3 2 5 6" xfId="2026"/>
    <cellStyle name="20 % - Markeringsfarve3 2 5 6 2" xfId="12386"/>
    <cellStyle name="20 % - Markeringsfarve3 2 5 7" xfId="2027"/>
    <cellStyle name="20 % - Markeringsfarve3 2 5 7 2" xfId="12387"/>
    <cellStyle name="20 % - Markeringsfarve3 2 5 8" xfId="2028"/>
    <cellStyle name="20 % - Markeringsfarve3 2 5 8 2" xfId="12388"/>
    <cellStyle name="20 % - Markeringsfarve3 2 5 9" xfId="2029"/>
    <cellStyle name="20 % - Markeringsfarve3 2 5 9 2" xfId="12389"/>
    <cellStyle name="20 % - Markeringsfarve3 2 6" xfId="2030"/>
    <cellStyle name="20 % - Markeringsfarve3 2 6 10" xfId="12390"/>
    <cellStyle name="20 % - Markeringsfarve3 2 6 2" xfId="2031"/>
    <cellStyle name="20 % - Markeringsfarve3 2 6 2 2" xfId="2032"/>
    <cellStyle name="20 % - Markeringsfarve3 2 6 2 2 2" xfId="12392"/>
    <cellStyle name="20 % - Markeringsfarve3 2 6 2 3" xfId="2033"/>
    <cellStyle name="20 % - Markeringsfarve3 2 6 2 3 2" xfId="12393"/>
    <cellStyle name="20 % - Markeringsfarve3 2 6 2 4" xfId="2034"/>
    <cellStyle name="20 % - Markeringsfarve3 2 6 2 4 2" xfId="12394"/>
    <cellStyle name="20 % - Markeringsfarve3 2 6 2 5" xfId="2035"/>
    <cellStyle name="20 % - Markeringsfarve3 2 6 2 5 2" xfId="12395"/>
    <cellStyle name="20 % - Markeringsfarve3 2 6 2 6" xfId="2036"/>
    <cellStyle name="20 % - Markeringsfarve3 2 6 2 6 2" xfId="12396"/>
    <cellStyle name="20 % - Markeringsfarve3 2 6 2 7" xfId="12391"/>
    <cellStyle name="20 % - Markeringsfarve3 2 6 3" xfId="2037"/>
    <cellStyle name="20 % - Markeringsfarve3 2 6 3 2" xfId="2038"/>
    <cellStyle name="20 % - Markeringsfarve3 2 6 3 2 2" xfId="12398"/>
    <cellStyle name="20 % - Markeringsfarve3 2 6 3 3" xfId="2039"/>
    <cellStyle name="20 % - Markeringsfarve3 2 6 3 3 2" xfId="12399"/>
    <cellStyle name="20 % - Markeringsfarve3 2 6 3 4" xfId="2040"/>
    <cellStyle name="20 % - Markeringsfarve3 2 6 3 4 2" xfId="12400"/>
    <cellStyle name="20 % - Markeringsfarve3 2 6 3 5" xfId="2041"/>
    <cellStyle name="20 % - Markeringsfarve3 2 6 3 5 2" xfId="12401"/>
    <cellStyle name="20 % - Markeringsfarve3 2 6 3 6" xfId="2042"/>
    <cellStyle name="20 % - Markeringsfarve3 2 6 3 6 2" xfId="12402"/>
    <cellStyle name="20 % - Markeringsfarve3 2 6 3 7" xfId="12397"/>
    <cellStyle name="20 % - Markeringsfarve3 2 6 4" xfId="2043"/>
    <cellStyle name="20 % - Markeringsfarve3 2 6 4 2" xfId="2044"/>
    <cellStyle name="20 % - Markeringsfarve3 2 6 4 2 2" xfId="12404"/>
    <cellStyle name="20 % - Markeringsfarve3 2 6 4 3" xfId="2045"/>
    <cellStyle name="20 % - Markeringsfarve3 2 6 4 3 2" xfId="12405"/>
    <cellStyle name="20 % - Markeringsfarve3 2 6 4 4" xfId="2046"/>
    <cellStyle name="20 % - Markeringsfarve3 2 6 4 4 2" xfId="12406"/>
    <cellStyle name="20 % - Markeringsfarve3 2 6 4 5" xfId="2047"/>
    <cellStyle name="20 % - Markeringsfarve3 2 6 4 5 2" xfId="12407"/>
    <cellStyle name="20 % - Markeringsfarve3 2 6 4 6" xfId="2048"/>
    <cellStyle name="20 % - Markeringsfarve3 2 6 4 6 2" xfId="12408"/>
    <cellStyle name="20 % - Markeringsfarve3 2 6 4 7" xfId="12403"/>
    <cellStyle name="20 % - Markeringsfarve3 2 6 5" xfId="2049"/>
    <cellStyle name="20 % - Markeringsfarve3 2 6 5 2" xfId="12409"/>
    <cellStyle name="20 % - Markeringsfarve3 2 6 6" xfId="2050"/>
    <cellStyle name="20 % - Markeringsfarve3 2 6 6 2" xfId="12410"/>
    <cellStyle name="20 % - Markeringsfarve3 2 6 7" xfId="2051"/>
    <cellStyle name="20 % - Markeringsfarve3 2 6 7 2" xfId="12411"/>
    <cellStyle name="20 % - Markeringsfarve3 2 6 8" xfId="2052"/>
    <cellStyle name="20 % - Markeringsfarve3 2 6 8 2" xfId="12412"/>
    <cellStyle name="20 % - Markeringsfarve3 2 6 9" xfId="2053"/>
    <cellStyle name="20 % - Markeringsfarve3 2 6 9 2" xfId="12413"/>
    <cellStyle name="20 % - Markeringsfarve3 2 7" xfId="2054"/>
    <cellStyle name="20 % - Markeringsfarve3 2 7 2" xfId="2055"/>
    <cellStyle name="20 % - Markeringsfarve3 2 7 2 2" xfId="12415"/>
    <cellStyle name="20 % - Markeringsfarve3 2 7 3" xfId="2056"/>
    <cellStyle name="20 % - Markeringsfarve3 2 7 3 2" xfId="12416"/>
    <cellStyle name="20 % - Markeringsfarve3 2 7 4" xfId="2057"/>
    <cellStyle name="20 % - Markeringsfarve3 2 7 4 2" xfId="12417"/>
    <cellStyle name="20 % - Markeringsfarve3 2 7 5" xfId="2058"/>
    <cellStyle name="20 % - Markeringsfarve3 2 7 5 2" xfId="12418"/>
    <cellStyle name="20 % - Markeringsfarve3 2 7 6" xfId="2059"/>
    <cellStyle name="20 % - Markeringsfarve3 2 7 6 2" xfId="12419"/>
    <cellStyle name="20 % - Markeringsfarve3 2 7 7" xfId="12414"/>
    <cellStyle name="20 % - Markeringsfarve3 2 8" xfId="2060"/>
    <cellStyle name="20 % - Markeringsfarve3 2 8 2" xfId="2061"/>
    <cellStyle name="20 % - Markeringsfarve3 2 8 2 2" xfId="12421"/>
    <cellStyle name="20 % - Markeringsfarve3 2 8 3" xfId="2062"/>
    <cellStyle name="20 % - Markeringsfarve3 2 8 3 2" xfId="12422"/>
    <cellStyle name="20 % - Markeringsfarve3 2 8 4" xfId="2063"/>
    <cellStyle name="20 % - Markeringsfarve3 2 8 4 2" xfId="12423"/>
    <cellStyle name="20 % - Markeringsfarve3 2 8 5" xfId="2064"/>
    <cellStyle name="20 % - Markeringsfarve3 2 8 5 2" xfId="12424"/>
    <cellStyle name="20 % - Markeringsfarve3 2 8 6" xfId="2065"/>
    <cellStyle name="20 % - Markeringsfarve3 2 8 6 2" xfId="12425"/>
    <cellStyle name="20 % - Markeringsfarve3 2 8 7" xfId="12420"/>
    <cellStyle name="20 % - Markeringsfarve3 2 9" xfId="2066"/>
    <cellStyle name="20 % - Markeringsfarve3 2 9 2" xfId="2067"/>
    <cellStyle name="20 % - Markeringsfarve3 2 9 2 2" xfId="12427"/>
    <cellStyle name="20 % - Markeringsfarve3 2 9 3" xfId="2068"/>
    <cellStyle name="20 % - Markeringsfarve3 2 9 3 2" xfId="12428"/>
    <cellStyle name="20 % - Markeringsfarve3 2 9 4" xfId="2069"/>
    <cellStyle name="20 % - Markeringsfarve3 2 9 4 2" xfId="12429"/>
    <cellStyle name="20 % - Markeringsfarve3 2 9 5" xfId="2070"/>
    <cellStyle name="20 % - Markeringsfarve3 2 9 5 2" xfId="12430"/>
    <cellStyle name="20 % - Markeringsfarve3 2 9 6" xfId="2071"/>
    <cellStyle name="20 % - Markeringsfarve3 2 9 6 2" xfId="12431"/>
    <cellStyle name="20 % - Markeringsfarve3 2 9 7" xfId="12426"/>
    <cellStyle name="20 % - Markeringsfarve3 2_Budget" xfId="2072"/>
    <cellStyle name="20 % - Markeringsfarve3 3" xfId="2073"/>
    <cellStyle name="20 % - Markeringsfarve3 3 2" xfId="2074"/>
    <cellStyle name="20 % - Markeringsfarve3 3 2 10" xfId="12432"/>
    <cellStyle name="20 % - Markeringsfarve3 3 2 2" xfId="2075"/>
    <cellStyle name="20 % - Markeringsfarve3 3 2 2 2" xfId="2076"/>
    <cellStyle name="20 % - Markeringsfarve3 3 2 2 2 2" xfId="2077"/>
    <cellStyle name="20 % - Markeringsfarve3 3 2 2 2 2 2" xfId="12435"/>
    <cellStyle name="20 % - Markeringsfarve3 3 2 2 2 3" xfId="2078"/>
    <cellStyle name="20 % - Markeringsfarve3 3 2 2 2 3 2" xfId="12436"/>
    <cellStyle name="20 % - Markeringsfarve3 3 2 2 2 4" xfId="2079"/>
    <cellStyle name="20 % - Markeringsfarve3 3 2 2 2 4 2" xfId="12437"/>
    <cellStyle name="20 % - Markeringsfarve3 3 2 2 2 5" xfId="2080"/>
    <cellStyle name="20 % - Markeringsfarve3 3 2 2 2 5 2" xfId="12438"/>
    <cellStyle name="20 % - Markeringsfarve3 3 2 2 2 6" xfId="2081"/>
    <cellStyle name="20 % - Markeringsfarve3 3 2 2 2 6 2" xfId="12439"/>
    <cellStyle name="20 % - Markeringsfarve3 3 2 2 2 7" xfId="12434"/>
    <cellStyle name="20 % - Markeringsfarve3 3 2 2 3" xfId="2082"/>
    <cellStyle name="20 % - Markeringsfarve3 3 2 2 3 2" xfId="12440"/>
    <cellStyle name="20 % - Markeringsfarve3 3 2 2 4" xfId="2083"/>
    <cellStyle name="20 % - Markeringsfarve3 3 2 2 4 2" xfId="12441"/>
    <cellStyle name="20 % - Markeringsfarve3 3 2 2 5" xfId="2084"/>
    <cellStyle name="20 % - Markeringsfarve3 3 2 2 5 2" xfId="12442"/>
    <cellStyle name="20 % - Markeringsfarve3 3 2 2 6" xfId="2085"/>
    <cellStyle name="20 % - Markeringsfarve3 3 2 2 6 2" xfId="12443"/>
    <cellStyle name="20 % - Markeringsfarve3 3 2 2 7" xfId="2086"/>
    <cellStyle name="20 % - Markeringsfarve3 3 2 2 7 2" xfId="12444"/>
    <cellStyle name="20 % - Markeringsfarve3 3 2 2 8" xfId="12433"/>
    <cellStyle name="20 % - Markeringsfarve3 3 2 3" xfId="2087"/>
    <cellStyle name="20 % - Markeringsfarve3 3 2 3 2" xfId="2088"/>
    <cellStyle name="20 % - Markeringsfarve3 3 2 3 2 2" xfId="12446"/>
    <cellStyle name="20 % - Markeringsfarve3 3 2 3 3" xfId="2089"/>
    <cellStyle name="20 % - Markeringsfarve3 3 2 3 3 2" xfId="12447"/>
    <cellStyle name="20 % - Markeringsfarve3 3 2 3 4" xfId="2090"/>
    <cellStyle name="20 % - Markeringsfarve3 3 2 3 4 2" xfId="12448"/>
    <cellStyle name="20 % - Markeringsfarve3 3 2 3 5" xfId="2091"/>
    <cellStyle name="20 % - Markeringsfarve3 3 2 3 5 2" xfId="12449"/>
    <cellStyle name="20 % - Markeringsfarve3 3 2 3 6" xfId="2092"/>
    <cellStyle name="20 % - Markeringsfarve3 3 2 3 6 2" xfId="12450"/>
    <cellStyle name="20 % - Markeringsfarve3 3 2 3 7" xfId="12445"/>
    <cellStyle name="20 % - Markeringsfarve3 3 2 4" xfId="2093"/>
    <cellStyle name="20 % - Markeringsfarve3 3 2 4 2" xfId="12451"/>
    <cellStyle name="20 % - Markeringsfarve3 3 2 5" xfId="2094"/>
    <cellStyle name="20 % - Markeringsfarve3 3 2 5 2" xfId="12452"/>
    <cellStyle name="20 % - Markeringsfarve3 3 2 6" xfId="2095"/>
    <cellStyle name="20 % - Markeringsfarve3 3 2 6 2" xfId="12453"/>
    <cellStyle name="20 % - Markeringsfarve3 3 2 7" xfId="2096"/>
    <cellStyle name="20 % - Markeringsfarve3 3 2 7 2" xfId="12454"/>
    <cellStyle name="20 % - Markeringsfarve3 3 2 8" xfId="2097"/>
    <cellStyle name="20 % - Markeringsfarve3 3 2 8 2" xfId="12455"/>
    <cellStyle name="20 % - Markeringsfarve3 3 2 9" xfId="2098"/>
    <cellStyle name="20 % - Markeringsfarve3 3 3" xfId="2099"/>
    <cellStyle name="20 % - Markeringsfarve3 3 3 2" xfId="12456"/>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10 2" xfId="12458"/>
    <cellStyle name="20 % - Markeringsfarve3 6 11" xfId="12457"/>
    <cellStyle name="20 % - Markeringsfarve3 6 2" xfId="2106"/>
    <cellStyle name="20 % - Markeringsfarve3 6 2 2" xfId="2107"/>
    <cellStyle name="20 % - Markeringsfarve3 6 2 2 2" xfId="2108"/>
    <cellStyle name="20 % - Markeringsfarve3 6 2 2 2 2" xfId="12461"/>
    <cellStyle name="20 % - Markeringsfarve3 6 2 2 3" xfId="2109"/>
    <cellStyle name="20 % - Markeringsfarve3 6 2 2 3 2" xfId="12462"/>
    <cellStyle name="20 % - Markeringsfarve3 6 2 2 4" xfId="2110"/>
    <cellStyle name="20 % - Markeringsfarve3 6 2 2 4 2" xfId="12463"/>
    <cellStyle name="20 % - Markeringsfarve3 6 2 2 5" xfId="2111"/>
    <cellStyle name="20 % - Markeringsfarve3 6 2 2 5 2" xfId="12464"/>
    <cellStyle name="20 % - Markeringsfarve3 6 2 2 6" xfId="2112"/>
    <cellStyle name="20 % - Markeringsfarve3 6 2 2 6 2" xfId="12465"/>
    <cellStyle name="20 % - Markeringsfarve3 6 2 2 7" xfId="12460"/>
    <cellStyle name="20 % - Markeringsfarve3 6 2 3" xfId="2113"/>
    <cellStyle name="20 % - Markeringsfarve3 6 2 3 2" xfId="2114"/>
    <cellStyle name="20 % - Markeringsfarve3 6 2 3 2 2" xfId="12467"/>
    <cellStyle name="20 % - Markeringsfarve3 6 2 3 3" xfId="2115"/>
    <cellStyle name="20 % - Markeringsfarve3 6 2 3 3 2" xfId="12468"/>
    <cellStyle name="20 % - Markeringsfarve3 6 2 3 4" xfId="2116"/>
    <cellStyle name="20 % - Markeringsfarve3 6 2 3 4 2" xfId="12469"/>
    <cellStyle name="20 % - Markeringsfarve3 6 2 3 5" xfId="2117"/>
    <cellStyle name="20 % - Markeringsfarve3 6 2 3 5 2" xfId="12470"/>
    <cellStyle name="20 % - Markeringsfarve3 6 2 3 6" xfId="2118"/>
    <cellStyle name="20 % - Markeringsfarve3 6 2 3 6 2" xfId="12471"/>
    <cellStyle name="20 % - Markeringsfarve3 6 2 3 7" xfId="12466"/>
    <cellStyle name="20 % - Markeringsfarve3 6 2 4" xfId="2119"/>
    <cellStyle name="20 % - Markeringsfarve3 6 2 4 2" xfId="12472"/>
    <cellStyle name="20 % - Markeringsfarve3 6 2 5" xfId="2120"/>
    <cellStyle name="20 % - Markeringsfarve3 6 2 5 2" xfId="12473"/>
    <cellStyle name="20 % - Markeringsfarve3 6 2 6" xfId="2121"/>
    <cellStyle name="20 % - Markeringsfarve3 6 2 6 2" xfId="12474"/>
    <cellStyle name="20 % - Markeringsfarve3 6 2 7" xfId="2122"/>
    <cellStyle name="20 % - Markeringsfarve3 6 2 7 2" xfId="12475"/>
    <cellStyle name="20 % - Markeringsfarve3 6 2 8" xfId="2123"/>
    <cellStyle name="20 % - Markeringsfarve3 6 2 8 2" xfId="12476"/>
    <cellStyle name="20 % - Markeringsfarve3 6 2 9" xfId="12459"/>
    <cellStyle name="20 % - Markeringsfarve3 6 3" xfId="2124"/>
    <cellStyle name="20 % - Markeringsfarve3 6 4" xfId="2125"/>
    <cellStyle name="20 % - Markeringsfarve3 6 4 2" xfId="2126"/>
    <cellStyle name="20 % - Markeringsfarve3 6 4 2 2" xfId="12478"/>
    <cellStyle name="20 % - Markeringsfarve3 6 4 3" xfId="2127"/>
    <cellStyle name="20 % - Markeringsfarve3 6 4 3 2" xfId="12479"/>
    <cellStyle name="20 % - Markeringsfarve3 6 4 4" xfId="2128"/>
    <cellStyle name="20 % - Markeringsfarve3 6 4 4 2" xfId="12480"/>
    <cellStyle name="20 % - Markeringsfarve3 6 4 5" xfId="2129"/>
    <cellStyle name="20 % - Markeringsfarve3 6 4 5 2" xfId="12481"/>
    <cellStyle name="20 % - Markeringsfarve3 6 4 6" xfId="2130"/>
    <cellStyle name="20 % - Markeringsfarve3 6 4 6 2" xfId="12482"/>
    <cellStyle name="20 % - Markeringsfarve3 6 4 7" xfId="12477"/>
    <cellStyle name="20 % - Markeringsfarve3 6 5" xfId="2131"/>
    <cellStyle name="20 % - Markeringsfarve3 6 5 2" xfId="2132"/>
    <cellStyle name="20 % - Markeringsfarve3 6 5 2 2" xfId="12484"/>
    <cellStyle name="20 % - Markeringsfarve3 6 5 3" xfId="2133"/>
    <cellStyle name="20 % - Markeringsfarve3 6 5 3 2" xfId="12485"/>
    <cellStyle name="20 % - Markeringsfarve3 6 5 4" xfId="2134"/>
    <cellStyle name="20 % - Markeringsfarve3 6 5 4 2" xfId="12486"/>
    <cellStyle name="20 % - Markeringsfarve3 6 5 5" xfId="2135"/>
    <cellStyle name="20 % - Markeringsfarve3 6 5 5 2" xfId="12487"/>
    <cellStyle name="20 % - Markeringsfarve3 6 5 6" xfId="2136"/>
    <cellStyle name="20 % - Markeringsfarve3 6 5 6 2" xfId="12488"/>
    <cellStyle name="20 % - Markeringsfarve3 6 5 7" xfId="12483"/>
    <cellStyle name="20 % - Markeringsfarve3 6 6" xfId="2137"/>
    <cellStyle name="20 % - Markeringsfarve3 6 6 2" xfId="12489"/>
    <cellStyle name="20 % - Markeringsfarve3 6 7" xfId="2138"/>
    <cellStyle name="20 % - Markeringsfarve3 6 7 2" xfId="12490"/>
    <cellStyle name="20 % - Markeringsfarve3 6 8" xfId="2139"/>
    <cellStyle name="20 % - Markeringsfarve3 6 8 2" xfId="12491"/>
    <cellStyle name="20 % - Markeringsfarve3 6 9" xfId="2140"/>
    <cellStyle name="20 % - Markeringsfarve3 6 9 2" xfId="12492"/>
    <cellStyle name="20 % - Markeringsfarve3 7" xfId="2141"/>
    <cellStyle name="20 % - Markeringsfarve3 8" xfId="2142"/>
    <cellStyle name="20 % - Markeringsfarve3 9" xfId="2143"/>
    <cellStyle name="20 % - Markeringsfarve4 10" xfId="2145"/>
    <cellStyle name="20 % - Markeringsfarve4 11" xfId="2146"/>
    <cellStyle name="20 % - Markeringsfarve4 11 2" xfId="2147"/>
    <cellStyle name="20 % - Markeringsfarve4 11 2 2" xfId="12494"/>
    <cellStyle name="20 % - Markeringsfarve4 11 3" xfId="12493"/>
    <cellStyle name="20 % - Markeringsfarve4 12" xfId="2148"/>
    <cellStyle name="20 % - Markeringsfarve4 12 2" xfId="12495"/>
    <cellStyle name="20 % - Markeringsfarve4 13" xfId="2149"/>
    <cellStyle name="20 % - Markeringsfarve4 13 2" xfId="12496"/>
    <cellStyle name="20 % - Markeringsfarve4 14" xfId="2150"/>
    <cellStyle name="20 % - Markeringsfarve4 15" xfId="2151"/>
    <cellStyle name="20 % - Markeringsfarve4 16" xfId="2152"/>
    <cellStyle name="20 % - Markeringsfarve4 17" xfId="2153"/>
    <cellStyle name="20 % - Markeringsfarve4 18" xfId="2154"/>
    <cellStyle name="20 % - Markeringsfarve4 18 2" xfId="12497"/>
    <cellStyle name="20 % - Markeringsfarve4 19" xfId="2155"/>
    <cellStyle name="20 % - Markeringsfarve4 19 2" xfId="12498"/>
    <cellStyle name="20 % - Markeringsfarve4 2" xfId="2156"/>
    <cellStyle name="20 % - Markeringsfarve4 2 10" xfId="2157"/>
    <cellStyle name="20 % - Markeringsfarve4 2 10 2" xfId="12499"/>
    <cellStyle name="20 % - Markeringsfarve4 2 11" xfId="2158"/>
    <cellStyle name="20 % - Markeringsfarve4 2 11 2" xfId="12500"/>
    <cellStyle name="20 % - Markeringsfarve4 2 12" xfId="2159"/>
    <cellStyle name="20 % - Markeringsfarve4 2 12 2" xfId="12501"/>
    <cellStyle name="20 % - Markeringsfarve4 2 13" xfId="2160"/>
    <cellStyle name="20 % - Markeringsfarve4 2 13 2" xfId="12502"/>
    <cellStyle name="20 % - Markeringsfarve4 2 14" xfId="2161"/>
    <cellStyle name="20 % - Markeringsfarve4 2 14 2" xfId="12503"/>
    <cellStyle name="20 % - Markeringsfarve4 2 15" xfId="2162"/>
    <cellStyle name="20 % - Markeringsfarve4 2 15 2" xfId="12504"/>
    <cellStyle name="20 % - Markeringsfarve4 2 16" xfId="2163"/>
    <cellStyle name="20 % - Markeringsfarve4 2 17" xfId="2164"/>
    <cellStyle name="20 % - Markeringsfarve4 2 17 2" xfId="12505"/>
    <cellStyle name="20 % - Markeringsfarve4 2 2" xfId="2165"/>
    <cellStyle name="20 % - Markeringsfarve4 2 2 10" xfId="2166"/>
    <cellStyle name="20 % - Markeringsfarve4 2 2 10 2" xfId="12507"/>
    <cellStyle name="20 % - Markeringsfarve4 2 2 11" xfId="2167"/>
    <cellStyle name="20 % - Markeringsfarve4 2 2 11 2" xfId="12508"/>
    <cellStyle name="20 % - Markeringsfarve4 2 2 12" xfId="2168"/>
    <cellStyle name="20 % - Markeringsfarve4 2 2 12 2" xfId="12509"/>
    <cellStyle name="20 % - Markeringsfarve4 2 2 13" xfId="2169"/>
    <cellStyle name="20 % - Markeringsfarve4 2 2 13 2" xfId="12510"/>
    <cellStyle name="20 % - Markeringsfarve4 2 2 14" xfId="2170"/>
    <cellStyle name="20 % - Markeringsfarve4 2 2 15" xfId="12506"/>
    <cellStyle name="20 % - Markeringsfarve4 2 2 2" xfId="2171"/>
    <cellStyle name="20 % - Markeringsfarve4 2 2 2 10" xfId="2172"/>
    <cellStyle name="20 % - Markeringsfarve4 2 2 2 10 2" xfId="12512"/>
    <cellStyle name="20 % - Markeringsfarve4 2 2 2 11" xfId="2173"/>
    <cellStyle name="20 % - Markeringsfarve4 2 2 2 11 2" xfId="12513"/>
    <cellStyle name="20 % - Markeringsfarve4 2 2 2 12" xfId="2174"/>
    <cellStyle name="20 % - Markeringsfarve4 2 2 2 12 2" xfId="12514"/>
    <cellStyle name="20 % - Markeringsfarve4 2 2 2 13" xfId="12511"/>
    <cellStyle name="20 % - Markeringsfarve4 2 2 2 2" xfId="2175"/>
    <cellStyle name="20 % - Markeringsfarve4 2 2 2 2 10" xfId="2176"/>
    <cellStyle name="20 % - Markeringsfarve4 2 2 2 2 10 2" xfId="12516"/>
    <cellStyle name="20 % - Markeringsfarve4 2 2 2 2 11" xfId="2177"/>
    <cellStyle name="20 % - Markeringsfarve4 2 2 2 2 11 2" xfId="12517"/>
    <cellStyle name="20 % - Markeringsfarve4 2 2 2 2 12" xfId="12515"/>
    <cellStyle name="20 % - Markeringsfarve4 2 2 2 2 2" xfId="2178"/>
    <cellStyle name="20 % - Markeringsfarve4 2 2 2 2 2 10" xfId="2179"/>
    <cellStyle name="20 % - Markeringsfarve4 2 2 2 2 2 10 2" xfId="12519"/>
    <cellStyle name="20 % - Markeringsfarve4 2 2 2 2 2 11" xfId="12518"/>
    <cellStyle name="20 % - Markeringsfarve4 2 2 2 2 2 2" xfId="2180"/>
    <cellStyle name="20 % - Markeringsfarve4 2 2 2 2 2 2 2" xfId="2181"/>
    <cellStyle name="20 % - Markeringsfarve4 2 2 2 2 2 2 2 2" xfId="12521"/>
    <cellStyle name="20 % - Markeringsfarve4 2 2 2 2 2 2 3" xfId="2182"/>
    <cellStyle name="20 % - Markeringsfarve4 2 2 2 2 2 2 3 2" xfId="12522"/>
    <cellStyle name="20 % - Markeringsfarve4 2 2 2 2 2 2 4" xfId="2183"/>
    <cellStyle name="20 % - Markeringsfarve4 2 2 2 2 2 2 4 2" xfId="12523"/>
    <cellStyle name="20 % - Markeringsfarve4 2 2 2 2 2 2 5" xfId="2184"/>
    <cellStyle name="20 % - Markeringsfarve4 2 2 2 2 2 2 5 2" xfId="12524"/>
    <cellStyle name="20 % - Markeringsfarve4 2 2 2 2 2 2 6" xfId="2185"/>
    <cellStyle name="20 % - Markeringsfarve4 2 2 2 2 2 2 6 2" xfId="12525"/>
    <cellStyle name="20 % - Markeringsfarve4 2 2 2 2 2 2 7" xfId="12520"/>
    <cellStyle name="20 % - Markeringsfarve4 2 2 2 2 2 3" xfId="2186"/>
    <cellStyle name="20 % - Markeringsfarve4 2 2 2 2 2 3 2" xfId="2187"/>
    <cellStyle name="20 % - Markeringsfarve4 2 2 2 2 2 3 2 2" xfId="12527"/>
    <cellStyle name="20 % - Markeringsfarve4 2 2 2 2 2 3 3" xfId="2188"/>
    <cellStyle name="20 % - Markeringsfarve4 2 2 2 2 2 3 3 2" xfId="12528"/>
    <cellStyle name="20 % - Markeringsfarve4 2 2 2 2 2 3 4" xfId="2189"/>
    <cellStyle name="20 % - Markeringsfarve4 2 2 2 2 2 3 4 2" xfId="12529"/>
    <cellStyle name="20 % - Markeringsfarve4 2 2 2 2 2 3 5" xfId="2190"/>
    <cellStyle name="20 % - Markeringsfarve4 2 2 2 2 2 3 5 2" xfId="12530"/>
    <cellStyle name="20 % - Markeringsfarve4 2 2 2 2 2 3 6" xfId="2191"/>
    <cellStyle name="20 % - Markeringsfarve4 2 2 2 2 2 3 6 2" xfId="12531"/>
    <cellStyle name="20 % - Markeringsfarve4 2 2 2 2 2 3 7" xfId="12526"/>
    <cellStyle name="20 % - Markeringsfarve4 2 2 2 2 2 4" xfId="2192"/>
    <cellStyle name="20 % - Markeringsfarve4 2 2 2 2 2 4 2" xfId="2193"/>
    <cellStyle name="20 % - Markeringsfarve4 2 2 2 2 2 4 2 2" xfId="12533"/>
    <cellStyle name="20 % - Markeringsfarve4 2 2 2 2 2 4 3" xfId="2194"/>
    <cellStyle name="20 % - Markeringsfarve4 2 2 2 2 2 4 3 2" xfId="12534"/>
    <cellStyle name="20 % - Markeringsfarve4 2 2 2 2 2 4 4" xfId="2195"/>
    <cellStyle name="20 % - Markeringsfarve4 2 2 2 2 2 4 4 2" xfId="12535"/>
    <cellStyle name="20 % - Markeringsfarve4 2 2 2 2 2 4 5" xfId="2196"/>
    <cellStyle name="20 % - Markeringsfarve4 2 2 2 2 2 4 5 2" xfId="12536"/>
    <cellStyle name="20 % - Markeringsfarve4 2 2 2 2 2 4 6" xfId="2197"/>
    <cellStyle name="20 % - Markeringsfarve4 2 2 2 2 2 4 6 2" xfId="12537"/>
    <cellStyle name="20 % - Markeringsfarve4 2 2 2 2 2 4 7" xfId="12532"/>
    <cellStyle name="20 % - Markeringsfarve4 2 2 2 2 2 5" xfId="2198"/>
    <cellStyle name="20 % - Markeringsfarve4 2 2 2 2 2 5 2" xfId="2199"/>
    <cellStyle name="20 % - Markeringsfarve4 2 2 2 2 2 5 2 2" xfId="12539"/>
    <cellStyle name="20 % - Markeringsfarve4 2 2 2 2 2 5 3" xfId="2200"/>
    <cellStyle name="20 % - Markeringsfarve4 2 2 2 2 2 5 3 2" xfId="12540"/>
    <cellStyle name="20 % - Markeringsfarve4 2 2 2 2 2 5 4" xfId="2201"/>
    <cellStyle name="20 % - Markeringsfarve4 2 2 2 2 2 5 4 2" xfId="12541"/>
    <cellStyle name="20 % - Markeringsfarve4 2 2 2 2 2 5 5" xfId="2202"/>
    <cellStyle name="20 % - Markeringsfarve4 2 2 2 2 2 5 5 2" xfId="12542"/>
    <cellStyle name="20 % - Markeringsfarve4 2 2 2 2 2 5 6" xfId="2203"/>
    <cellStyle name="20 % - Markeringsfarve4 2 2 2 2 2 5 6 2" xfId="12543"/>
    <cellStyle name="20 % - Markeringsfarve4 2 2 2 2 2 5 7" xfId="12538"/>
    <cellStyle name="20 % - Markeringsfarve4 2 2 2 2 2 6" xfId="2204"/>
    <cellStyle name="20 % - Markeringsfarve4 2 2 2 2 2 6 2" xfId="12544"/>
    <cellStyle name="20 % - Markeringsfarve4 2 2 2 2 2 7" xfId="2205"/>
    <cellStyle name="20 % - Markeringsfarve4 2 2 2 2 2 7 2" xfId="12545"/>
    <cellStyle name="20 % - Markeringsfarve4 2 2 2 2 2 8" xfId="2206"/>
    <cellStyle name="20 % - Markeringsfarve4 2 2 2 2 2 8 2" xfId="12546"/>
    <cellStyle name="20 % - Markeringsfarve4 2 2 2 2 2 9" xfId="2207"/>
    <cellStyle name="20 % - Markeringsfarve4 2 2 2 2 2 9 2" xfId="12547"/>
    <cellStyle name="20 % - Markeringsfarve4 2 2 2 2 3" xfId="2208"/>
    <cellStyle name="20 % - Markeringsfarve4 2 2 2 2 3 2" xfId="2209"/>
    <cellStyle name="20 % - Markeringsfarve4 2 2 2 2 3 2 2" xfId="12549"/>
    <cellStyle name="20 % - Markeringsfarve4 2 2 2 2 3 3" xfId="2210"/>
    <cellStyle name="20 % - Markeringsfarve4 2 2 2 2 3 3 2" xfId="12550"/>
    <cellStyle name="20 % - Markeringsfarve4 2 2 2 2 3 4" xfId="2211"/>
    <cellStyle name="20 % - Markeringsfarve4 2 2 2 2 3 4 2" xfId="12551"/>
    <cellStyle name="20 % - Markeringsfarve4 2 2 2 2 3 5" xfId="2212"/>
    <cellStyle name="20 % - Markeringsfarve4 2 2 2 2 3 5 2" xfId="12552"/>
    <cellStyle name="20 % - Markeringsfarve4 2 2 2 2 3 6" xfId="2213"/>
    <cellStyle name="20 % - Markeringsfarve4 2 2 2 2 3 6 2" xfId="12553"/>
    <cellStyle name="20 % - Markeringsfarve4 2 2 2 2 3 7" xfId="12548"/>
    <cellStyle name="20 % - Markeringsfarve4 2 2 2 2 4" xfId="2214"/>
    <cellStyle name="20 % - Markeringsfarve4 2 2 2 2 4 2" xfId="2215"/>
    <cellStyle name="20 % - Markeringsfarve4 2 2 2 2 4 2 2" xfId="12555"/>
    <cellStyle name="20 % - Markeringsfarve4 2 2 2 2 4 3" xfId="2216"/>
    <cellStyle name="20 % - Markeringsfarve4 2 2 2 2 4 3 2" xfId="12556"/>
    <cellStyle name="20 % - Markeringsfarve4 2 2 2 2 4 4" xfId="2217"/>
    <cellStyle name="20 % - Markeringsfarve4 2 2 2 2 4 4 2" xfId="12557"/>
    <cellStyle name="20 % - Markeringsfarve4 2 2 2 2 4 5" xfId="2218"/>
    <cellStyle name="20 % - Markeringsfarve4 2 2 2 2 4 5 2" xfId="12558"/>
    <cellStyle name="20 % - Markeringsfarve4 2 2 2 2 4 6" xfId="2219"/>
    <cellStyle name="20 % - Markeringsfarve4 2 2 2 2 4 6 2" xfId="12559"/>
    <cellStyle name="20 % - Markeringsfarve4 2 2 2 2 4 7" xfId="12554"/>
    <cellStyle name="20 % - Markeringsfarve4 2 2 2 2 5" xfId="2220"/>
    <cellStyle name="20 % - Markeringsfarve4 2 2 2 2 5 2" xfId="2221"/>
    <cellStyle name="20 % - Markeringsfarve4 2 2 2 2 5 2 2" xfId="12561"/>
    <cellStyle name="20 % - Markeringsfarve4 2 2 2 2 5 3" xfId="2222"/>
    <cellStyle name="20 % - Markeringsfarve4 2 2 2 2 5 3 2" xfId="12562"/>
    <cellStyle name="20 % - Markeringsfarve4 2 2 2 2 5 4" xfId="2223"/>
    <cellStyle name="20 % - Markeringsfarve4 2 2 2 2 5 4 2" xfId="12563"/>
    <cellStyle name="20 % - Markeringsfarve4 2 2 2 2 5 5" xfId="2224"/>
    <cellStyle name="20 % - Markeringsfarve4 2 2 2 2 5 5 2" xfId="12564"/>
    <cellStyle name="20 % - Markeringsfarve4 2 2 2 2 5 6" xfId="2225"/>
    <cellStyle name="20 % - Markeringsfarve4 2 2 2 2 5 6 2" xfId="12565"/>
    <cellStyle name="20 % - Markeringsfarve4 2 2 2 2 5 7" xfId="12560"/>
    <cellStyle name="20 % - Markeringsfarve4 2 2 2 2 6" xfId="2226"/>
    <cellStyle name="20 % - Markeringsfarve4 2 2 2 2 6 2" xfId="2227"/>
    <cellStyle name="20 % - Markeringsfarve4 2 2 2 2 6 2 2" xfId="12567"/>
    <cellStyle name="20 % - Markeringsfarve4 2 2 2 2 6 3" xfId="2228"/>
    <cellStyle name="20 % - Markeringsfarve4 2 2 2 2 6 3 2" xfId="12568"/>
    <cellStyle name="20 % - Markeringsfarve4 2 2 2 2 6 4" xfId="2229"/>
    <cellStyle name="20 % - Markeringsfarve4 2 2 2 2 6 4 2" xfId="12569"/>
    <cellStyle name="20 % - Markeringsfarve4 2 2 2 2 6 5" xfId="2230"/>
    <cellStyle name="20 % - Markeringsfarve4 2 2 2 2 6 5 2" xfId="12570"/>
    <cellStyle name="20 % - Markeringsfarve4 2 2 2 2 6 6" xfId="2231"/>
    <cellStyle name="20 % - Markeringsfarve4 2 2 2 2 6 6 2" xfId="12571"/>
    <cellStyle name="20 % - Markeringsfarve4 2 2 2 2 6 7" xfId="12566"/>
    <cellStyle name="20 % - Markeringsfarve4 2 2 2 2 7" xfId="2232"/>
    <cellStyle name="20 % - Markeringsfarve4 2 2 2 2 7 2" xfId="12572"/>
    <cellStyle name="20 % - Markeringsfarve4 2 2 2 2 8" xfId="2233"/>
    <cellStyle name="20 % - Markeringsfarve4 2 2 2 2 8 2" xfId="12573"/>
    <cellStyle name="20 % - Markeringsfarve4 2 2 2 2 9" xfId="2234"/>
    <cellStyle name="20 % - Markeringsfarve4 2 2 2 2 9 2" xfId="12574"/>
    <cellStyle name="20 % - Markeringsfarve4 2 2 2 3" xfId="2235"/>
    <cellStyle name="20 % - Markeringsfarve4 2 2 2 3 10" xfId="2236"/>
    <cellStyle name="20 % - Markeringsfarve4 2 2 2 3 10 2" xfId="12576"/>
    <cellStyle name="20 % - Markeringsfarve4 2 2 2 3 11" xfId="12575"/>
    <cellStyle name="20 % - Markeringsfarve4 2 2 2 3 2" xfId="2237"/>
    <cellStyle name="20 % - Markeringsfarve4 2 2 2 3 2 2" xfId="2238"/>
    <cellStyle name="20 % - Markeringsfarve4 2 2 2 3 2 2 2" xfId="12578"/>
    <cellStyle name="20 % - Markeringsfarve4 2 2 2 3 2 3" xfId="2239"/>
    <cellStyle name="20 % - Markeringsfarve4 2 2 2 3 2 3 2" xfId="12579"/>
    <cellStyle name="20 % - Markeringsfarve4 2 2 2 3 2 4" xfId="2240"/>
    <cellStyle name="20 % - Markeringsfarve4 2 2 2 3 2 4 2" xfId="12580"/>
    <cellStyle name="20 % - Markeringsfarve4 2 2 2 3 2 5" xfId="2241"/>
    <cellStyle name="20 % - Markeringsfarve4 2 2 2 3 2 5 2" xfId="12581"/>
    <cellStyle name="20 % - Markeringsfarve4 2 2 2 3 2 6" xfId="2242"/>
    <cellStyle name="20 % - Markeringsfarve4 2 2 2 3 2 6 2" xfId="12582"/>
    <cellStyle name="20 % - Markeringsfarve4 2 2 2 3 2 7" xfId="12577"/>
    <cellStyle name="20 % - Markeringsfarve4 2 2 2 3 3" xfId="2243"/>
    <cellStyle name="20 % - Markeringsfarve4 2 2 2 3 3 2" xfId="2244"/>
    <cellStyle name="20 % - Markeringsfarve4 2 2 2 3 3 2 2" xfId="12584"/>
    <cellStyle name="20 % - Markeringsfarve4 2 2 2 3 3 3" xfId="2245"/>
    <cellStyle name="20 % - Markeringsfarve4 2 2 2 3 3 3 2" xfId="12585"/>
    <cellStyle name="20 % - Markeringsfarve4 2 2 2 3 3 4" xfId="2246"/>
    <cellStyle name="20 % - Markeringsfarve4 2 2 2 3 3 4 2" xfId="12586"/>
    <cellStyle name="20 % - Markeringsfarve4 2 2 2 3 3 5" xfId="2247"/>
    <cellStyle name="20 % - Markeringsfarve4 2 2 2 3 3 5 2" xfId="12587"/>
    <cellStyle name="20 % - Markeringsfarve4 2 2 2 3 3 6" xfId="2248"/>
    <cellStyle name="20 % - Markeringsfarve4 2 2 2 3 3 6 2" xfId="12588"/>
    <cellStyle name="20 % - Markeringsfarve4 2 2 2 3 3 7" xfId="12583"/>
    <cellStyle name="20 % - Markeringsfarve4 2 2 2 3 4" xfId="2249"/>
    <cellStyle name="20 % - Markeringsfarve4 2 2 2 3 4 2" xfId="2250"/>
    <cellStyle name="20 % - Markeringsfarve4 2 2 2 3 4 2 2" xfId="12590"/>
    <cellStyle name="20 % - Markeringsfarve4 2 2 2 3 4 3" xfId="2251"/>
    <cellStyle name="20 % - Markeringsfarve4 2 2 2 3 4 3 2" xfId="12591"/>
    <cellStyle name="20 % - Markeringsfarve4 2 2 2 3 4 4" xfId="2252"/>
    <cellStyle name="20 % - Markeringsfarve4 2 2 2 3 4 4 2" xfId="12592"/>
    <cellStyle name="20 % - Markeringsfarve4 2 2 2 3 4 5" xfId="2253"/>
    <cellStyle name="20 % - Markeringsfarve4 2 2 2 3 4 5 2" xfId="12593"/>
    <cellStyle name="20 % - Markeringsfarve4 2 2 2 3 4 6" xfId="2254"/>
    <cellStyle name="20 % - Markeringsfarve4 2 2 2 3 4 6 2" xfId="12594"/>
    <cellStyle name="20 % - Markeringsfarve4 2 2 2 3 4 7" xfId="12589"/>
    <cellStyle name="20 % - Markeringsfarve4 2 2 2 3 5" xfId="2255"/>
    <cellStyle name="20 % - Markeringsfarve4 2 2 2 3 5 2" xfId="2256"/>
    <cellStyle name="20 % - Markeringsfarve4 2 2 2 3 5 2 2" xfId="12596"/>
    <cellStyle name="20 % - Markeringsfarve4 2 2 2 3 5 3" xfId="2257"/>
    <cellStyle name="20 % - Markeringsfarve4 2 2 2 3 5 3 2" xfId="12597"/>
    <cellStyle name="20 % - Markeringsfarve4 2 2 2 3 5 4" xfId="2258"/>
    <cellStyle name="20 % - Markeringsfarve4 2 2 2 3 5 4 2" xfId="12598"/>
    <cellStyle name="20 % - Markeringsfarve4 2 2 2 3 5 5" xfId="2259"/>
    <cellStyle name="20 % - Markeringsfarve4 2 2 2 3 5 5 2" xfId="12599"/>
    <cellStyle name="20 % - Markeringsfarve4 2 2 2 3 5 6" xfId="2260"/>
    <cellStyle name="20 % - Markeringsfarve4 2 2 2 3 5 6 2" xfId="12600"/>
    <cellStyle name="20 % - Markeringsfarve4 2 2 2 3 5 7" xfId="12595"/>
    <cellStyle name="20 % - Markeringsfarve4 2 2 2 3 6" xfId="2261"/>
    <cellStyle name="20 % - Markeringsfarve4 2 2 2 3 6 2" xfId="12601"/>
    <cellStyle name="20 % - Markeringsfarve4 2 2 2 3 7" xfId="2262"/>
    <cellStyle name="20 % - Markeringsfarve4 2 2 2 3 7 2" xfId="12602"/>
    <cellStyle name="20 % - Markeringsfarve4 2 2 2 3 8" xfId="2263"/>
    <cellStyle name="20 % - Markeringsfarve4 2 2 2 3 8 2" xfId="12603"/>
    <cellStyle name="20 % - Markeringsfarve4 2 2 2 3 9" xfId="2264"/>
    <cellStyle name="20 % - Markeringsfarve4 2 2 2 3 9 2" xfId="12604"/>
    <cellStyle name="20 % - Markeringsfarve4 2 2 2 4" xfId="2265"/>
    <cellStyle name="20 % - Markeringsfarve4 2 2 2 4 2" xfId="2266"/>
    <cellStyle name="20 % - Markeringsfarve4 2 2 2 4 2 2" xfId="12606"/>
    <cellStyle name="20 % - Markeringsfarve4 2 2 2 4 3" xfId="2267"/>
    <cellStyle name="20 % - Markeringsfarve4 2 2 2 4 3 2" xfId="12607"/>
    <cellStyle name="20 % - Markeringsfarve4 2 2 2 4 4" xfId="2268"/>
    <cellStyle name="20 % - Markeringsfarve4 2 2 2 4 4 2" xfId="12608"/>
    <cellStyle name="20 % - Markeringsfarve4 2 2 2 4 5" xfId="2269"/>
    <cellStyle name="20 % - Markeringsfarve4 2 2 2 4 5 2" xfId="12609"/>
    <cellStyle name="20 % - Markeringsfarve4 2 2 2 4 6" xfId="2270"/>
    <cellStyle name="20 % - Markeringsfarve4 2 2 2 4 6 2" xfId="12610"/>
    <cellStyle name="20 % - Markeringsfarve4 2 2 2 4 7" xfId="12605"/>
    <cellStyle name="20 % - Markeringsfarve4 2 2 2 5" xfId="2271"/>
    <cellStyle name="20 % - Markeringsfarve4 2 2 2 5 2" xfId="2272"/>
    <cellStyle name="20 % - Markeringsfarve4 2 2 2 5 2 2" xfId="12612"/>
    <cellStyle name="20 % - Markeringsfarve4 2 2 2 5 3" xfId="2273"/>
    <cellStyle name="20 % - Markeringsfarve4 2 2 2 5 3 2" xfId="12613"/>
    <cellStyle name="20 % - Markeringsfarve4 2 2 2 5 4" xfId="2274"/>
    <cellStyle name="20 % - Markeringsfarve4 2 2 2 5 4 2" xfId="12614"/>
    <cellStyle name="20 % - Markeringsfarve4 2 2 2 5 5" xfId="2275"/>
    <cellStyle name="20 % - Markeringsfarve4 2 2 2 5 5 2" xfId="12615"/>
    <cellStyle name="20 % - Markeringsfarve4 2 2 2 5 6" xfId="2276"/>
    <cellStyle name="20 % - Markeringsfarve4 2 2 2 5 6 2" xfId="12616"/>
    <cellStyle name="20 % - Markeringsfarve4 2 2 2 5 7" xfId="12611"/>
    <cellStyle name="20 % - Markeringsfarve4 2 2 2 6" xfId="2277"/>
    <cellStyle name="20 % - Markeringsfarve4 2 2 2 6 2" xfId="2278"/>
    <cellStyle name="20 % - Markeringsfarve4 2 2 2 6 2 2" xfId="12618"/>
    <cellStyle name="20 % - Markeringsfarve4 2 2 2 6 3" xfId="2279"/>
    <cellStyle name="20 % - Markeringsfarve4 2 2 2 6 3 2" xfId="12619"/>
    <cellStyle name="20 % - Markeringsfarve4 2 2 2 6 4" xfId="2280"/>
    <cellStyle name="20 % - Markeringsfarve4 2 2 2 6 4 2" xfId="12620"/>
    <cellStyle name="20 % - Markeringsfarve4 2 2 2 6 5" xfId="2281"/>
    <cellStyle name="20 % - Markeringsfarve4 2 2 2 6 5 2" xfId="12621"/>
    <cellStyle name="20 % - Markeringsfarve4 2 2 2 6 6" xfId="2282"/>
    <cellStyle name="20 % - Markeringsfarve4 2 2 2 6 6 2" xfId="12622"/>
    <cellStyle name="20 % - Markeringsfarve4 2 2 2 6 7" xfId="12617"/>
    <cellStyle name="20 % - Markeringsfarve4 2 2 2 7" xfId="2283"/>
    <cellStyle name="20 % - Markeringsfarve4 2 2 2 7 2" xfId="2284"/>
    <cellStyle name="20 % - Markeringsfarve4 2 2 2 7 2 2" xfId="12624"/>
    <cellStyle name="20 % - Markeringsfarve4 2 2 2 7 3" xfId="2285"/>
    <cellStyle name="20 % - Markeringsfarve4 2 2 2 7 3 2" xfId="12625"/>
    <cellStyle name="20 % - Markeringsfarve4 2 2 2 7 4" xfId="2286"/>
    <cellStyle name="20 % - Markeringsfarve4 2 2 2 7 4 2" xfId="12626"/>
    <cellStyle name="20 % - Markeringsfarve4 2 2 2 7 5" xfId="2287"/>
    <cellStyle name="20 % - Markeringsfarve4 2 2 2 7 5 2" xfId="12627"/>
    <cellStyle name="20 % - Markeringsfarve4 2 2 2 7 6" xfId="2288"/>
    <cellStyle name="20 % - Markeringsfarve4 2 2 2 7 6 2" xfId="12628"/>
    <cellStyle name="20 % - Markeringsfarve4 2 2 2 7 7" xfId="12623"/>
    <cellStyle name="20 % - Markeringsfarve4 2 2 2 8" xfId="2289"/>
    <cellStyle name="20 % - Markeringsfarve4 2 2 2 8 2" xfId="12629"/>
    <cellStyle name="20 % - Markeringsfarve4 2 2 2 9" xfId="2290"/>
    <cellStyle name="20 % - Markeringsfarve4 2 2 2 9 2" xfId="12630"/>
    <cellStyle name="20 % - Markeringsfarve4 2 2 3" xfId="2291"/>
    <cellStyle name="20 % - Markeringsfarve4 2 2 3 10" xfId="2292"/>
    <cellStyle name="20 % - Markeringsfarve4 2 2 3 10 2" xfId="12632"/>
    <cellStyle name="20 % - Markeringsfarve4 2 2 3 11" xfId="2293"/>
    <cellStyle name="20 % - Markeringsfarve4 2 2 3 11 2" xfId="12633"/>
    <cellStyle name="20 % - Markeringsfarve4 2 2 3 12" xfId="12631"/>
    <cellStyle name="20 % - Markeringsfarve4 2 2 3 2" xfId="2294"/>
    <cellStyle name="20 % - Markeringsfarve4 2 2 3 2 10" xfId="2295"/>
    <cellStyle name="20 % - Markeringsfarve4 2 2 3 2 10 2" xfId="12635"/>
    <cellStyle name="20 % - Markeringsfarve4 2 2 3 2 11" xfId="12634"/>
    <cellStyle name="20 % - Markeringsfarve4 2 2 3 2 2" xfId="2296"/>
    <cellStyle name="20 % - Markeringsfarve4 2 2 3 2 2 10" xfId="12636"/>
    <cellStyle name="20 % - Markeringsfarve4 2 2 3 2 2 2" xfId="2297"/>
    <cellStyle name="20 % - Markeringsfarve4 2 2 3 2 2 2 2" xfId="2298"/>
    <cellStyle name="20 % - Markeringsfarve4 2 2 3 2 2 2 2 2" xfId="12638"/>
    <cellStyle name="20 % - Markeringsfarve4 2 2 3 2 2 2 3" xfId="2299"/>
    <cellStyle name="20 % - Markeringsfarve4 2 2 3 2 2 2 3 2" xfId="12639"/>
    <cellStyle name="20 % - Markeringsfarve4 2 2 3 2 2 2 4" xfId="2300"/>
    <cellStyle name="20 % - Markeringsfarve4 2 2 3 2 2 2 4 2" xfId="12640"/>
    <cellStyle name="20 % - Markeringsfarve4 2 2 3 2 2 2 5" xfId="2301"/>
    <cellStyle name="20 % - Markeringsfarve4 2 2 3 2 2 2 5 2" xfId="12641"/>
    <cellStyle name="20 % - Markeringsfarve4 2 2 3 2 2 2 6" xfId="2302"/>
    <cellStyle name="20 % - Markeringsfarve4 2 2 3 2 2 2 6 2" xfId="12642"/>
    <cellStyle name="20 % - Markeringsfarve4 2 2 3 2 2 2 7" xfId="12637"/>
    <cellStyle name="20 % - Markeringsfarve4 2 2 3 2 2 3" xfId="2303"/>
    <cellStyle name="20 % - Markeringsfarve4 2 2 3 2 2 3 2" xfId="2304"/>
    <cellStyle name="20 % - Markeringsfarve4 2 2 3 2 2 3 2 2" xfId="12644"/>
    <cellStyle name="20 % - Markeringsfarve4 2 2 3 2 2 3 3" xfId="2305"/>
    <cellStyle name="20 % - Markeringsfarve4 2 2 3 2 2 3 3 2" xfId="12645"/>
    <cellStyle name="20 % - Markeringsfarve4 2 2 3 2 2 3 4" xfId="2306"/>
    <cellStyle name="20 % - Markeringsfarve4 2 2 3 2 2 3 4 2" xfId="12646"/>
    <cellStyle name="20 % - Markeringsfarve4 2 2 3 2 2 3 5" xfId="2307"/>
    <cellStyle name="20 % - Markeringsfarve4 2 2 3 2 2 3 5 2" xfId="12647"/>
    <cellStyle name="20 % - Markeringsfarve4 2 2 3 2 2 3 6" xfId="2308"/>
    <cellStyle name="20 % - Markeringsfarve4 2 2 3 2 2 3 6 2" xfId="12648"/>
    <cellStyle name="20 % - Markeringsfarve4 2 2 3 2 2 3 7" xfId="12643"/>
    <cellStyle name="20 % - Markeringsfarve4 2 2 3 2 2 4" xfId="2309"/>
    <cellStyle name="20 % - Markeringsfarve4 2 2 3 2 2 4 2" xfId="2310"/>
    <cellStyle name="20 % - Markeringsfarve4 2 2 3 2 2 4 2 2" xfId="12650"/>
    <cellStyle name="20 % - Markeringsfarve4 2 2 3 2 2 4 3" xfId="2311"/>
    <cellStyle name="20 % - Markeringsfarve4 2 2 3 2 2 4 3 2" xfId="12651"/>
    <cellStyle name="20 % - Markeringsfarve4 2 2 3 2 2 4 4" xfId="2312"/>
    <cellStyle name="20 % - Markeringsfarve4 2 2 3 2 2 4 4 2" xfId="12652"/>
    <cellStyle name="20 % - Markeringsfarve4 2 2 3 2 2 4 5" xfId="2313"/>
    <cellStyle name="20 % - Markeringsfarve4 2 2 3 2 2 4 5 2" xfId="12653"/>
    <cellStyle name="20 % - Markeringsfarve4 2 2 3 2 2 4 6" xfId="2314"/>
    <cellStyle name="20 % - Markeringsfarve4 2 2 3 2 2 4 6 2" xfId="12654"/>
    <cellStyle name="20 % - Markeringsfarve4 2 2 3 2 2 4 7" xfId="12649"/>
    <cellStyle name="20 % - Markeringsfarve4 2 2 3 2 2 5" xfId="2315"/>
    <cellStyle name="20 % - Markeringsfarve4 2 2 3 2 2 5 2" xfId="12655"/>
    <cellStyle name="20 % - Markeringsfarve4 2 2 3 2 2 6" xfId="2316"/>
    <cellStyle name="20 % - Markeringsfarve4 2 2 3 2 2 6 2" xfId="12656"/>
    <cellStyle name="20 % - Markeringsfarve4 2 2 3 2 2 7" xfId="2317"/>
    <cellStyle name="20 % - Markeringsfarve4 2 2 3 2 2 7 2" xfId="12657"/>
    <cellStyle name="20 % - Markeringsfarve4 2 2 3 2 2 8" xfId="2318"/>
    <cellStyle name="20 % - Markeringsfarve4 2 2 3 2 2 8 2" xfId="12658"/>
    <cellStyle name="20 % - Markeringsfarve4 2 2 3 2 2 9" xfId="2319"/>
    <cellStyle name="20 % - Markeringsfarve4 2 2 3 2 2 9 2" xfId="12659"/>
    <cellStyle name="20 % - Markeringsfarve4 2 2 3 2 3" xfId="2320"/>
    <cellStyle name="20 % - Markeringsfarve4 2 2 3 2 3 2" xfId="2321"/>
    <cellStyle name="20 % - Markeringsfarve4 2 2 3 2 3 2 2" xfId="12661"/>
    <cellStyle name="20 % - Markeringsfarve4 2 2 3 2 3 3" xfId="2322"/>
    <cellStyle name="20 % - Markeringsfarve4 2 2 3 2 3 3 2" xfId="12662"/>
    <cellStyle name="20 % - Markeringsfarve4 2 2 3 2 3 4" xfId="2323"/>
    <cellStyle name="20 % - Markeringsfarve4 2 2 3 2 3 4 2" xfId="12663"/>
    <cellStyle name="20 % - Markeringsfarve4 2 2 3 2 3 5" xfId="2324"/>
    <cellStyle name="20 % - Markeringsfarve4 2 2 3 2 3 5 2" xfId="12664"/>
    <cellStyle name="20 % - Markeringsfarve4 2 2 3 2 3 6" xfId="2325"/>
    <cellStyle name="20 % - Markeringsfarve4 2 2 3 2 3 6 2" xfId="12665"/>
    <cellStyle name="20 % - Markeringsfarve4 2 2 3 2 3 7" xfId="12660"/>
    <cellStyle name="20 % - Markeringsfarve4 2 2 3 2 4" xfId="2326"/>
    <cellStyle name="20 % - Markeringsfarve4 2 2 3 2 4 2" xfId="2327"/>
    <cellStyle name="20 % - Markeringsfarve4 2 2 3 2 4 2 2" xfId="12667"/>
    <cellStyle name="20 % - Markeringsfarve4 2 2 3 2 4 3" xfId="2328"/>
    <cellStyle name="20 % - Markeringsfarve4 2 2 3 2 4 3 2" xfId="12668"/>
    <cellStyle name="20 % - Markeringsfarve4 2 2 3 2 4 4" xfId="2329"/>
    <cellStyle name="20 % - Markeringsfarve4 2 2 3 2 4 4 2" xfId="12669"/>
    <cellStyle name="20 % - Markeringsfarve4 2 2 3 2 4 5" xfId="2330"/>
    <cellStyle name="20 % - Markeringsfarve4 2 2 3 2 4 5 2" xfId="12670"/>
    <cellStyle name="20 % - Markeringsfarve4 2 2 3 2 4 6" xfId="2331"/>
    <cellStyle name="20 % - Markeringsfarve4 2 2 3 2 4 6 2" xfId="12671"/>
    <cellStyle name="20 % - Markeringsfarve4 2 2 3 2 4 7" xfId="12666"/>
    <cellStyle name="20 % - Markeringsfarve4 2 2 3 2 5" xfId="2332"/>
    <cellStyle name="20 % - Markeringsfarve4 2 2 3 2 5 2" xfId="2333"/>
    <cellStyle name="20 % - Markeringsfarve4 2 2 3 2 5 2 2" xfId="12673"/>
    <cellStyle name="20 % - Markeringsfarve4 2 2 3 2 5 3" xfId="2334"/>
    <cellStyle name="20 % - Markeringsfarve4 2 2 3 2 5 3 2" xfId="12674"/>
    <cellStyle name="20 % - Markeringsfarve4 2 2 3 2 5 4" xfId="2335"/>
    <cellStyle name="20 % - Markeringsfarve4 2 2 3 2 5 4 2" xfId="12675"/>
    <cellStyle name="20 % - Markeringsfarve4 2 2 3 2 5 5" xfId="2336"/>
    <cellStyle name="20 % - Markeringsfarve4 2 2 3 2 5 5 2" xfId="12676"/>
    <cellStyle name="20 % - Markeringsfarve4 2 2 3 2 5 6" xfId="2337"/>
    <cellStyle name="20 % - Markeringsfarve4 2 2 3 2 5 6 2" xfId="12677"/>
    <cellStyle name="20 % - Markeringsfarve4 2 2 3 2 5 7" xfId="12672"/>
    <cellStyle name="20 % - Markeringsfarve4 2 2 3 2 6" xfId="2338"/>
    <cellStyle name="20 % - Markeringsfarve4 2 2 3 2 6 2" xfId="12678"/>
    <cellStyle name="20 % - Markeringsfarve4 2 2 3 2 7" xfId="2339"/>
    <cellStyle name="20 % - Markeringsfarve4 2 2 3 2 7 2" xfId="12679"/>
    <cellStyle name="20 % - Markeringsfarve4 2 2 3 2 8" xfId="2340"/>
    <cellStyle name="20 % - Markeringsfarve4 2 2 3 2 8 2" xfId="12680"/>
    <cellStyle name="20 % - Markeringsfarve4 2 2 3 2 9" xfId="2341"/>
    <cellStyle name="20 % - Markeringsfarve4 2 2 3 2 9 2" xfId="12681"/>
    <cellStyle name="20 % - Markeringsfarve4 2 2 3 3" xfId="2342"/>
    <cellStyle name="20 % - Markeringsfarve4 2 2 3 3 10" xfId="12682"/>
    <cellStyle name="20 % - Markeringsfarve4 2 2 3 3 2" xfId="2343"/>
    <cellStyle name="20 % - Markeringsfarve4 2 2 3 3 2 2" xfId="2344"/>
    <cellStyle name="20 % - Markeringsfarve4 2 2 3 3 2 2 2" xfId="12684"/>
    <cellStyle name="20 % - Markeringsfarve4 2 2 3 3 2 3" xfId="2345"/>
    <cellStyle name="20 % - Markeringsfarve4 2 2 3 3 2 3 2" xfId="12685"/>
    <cellStyle name="20 % - Markeringsfarve4 2 2 3 3 2 4" xfId="2346"/>
    <cellStyle name="20 % - Markeringsfarve4 2 2 3 3 2 4 2" xfId="12686"/>
    <cellStyle name="20 % - Markeringsfarve4 2 2 3 3 2 5" xfId="2347"/>
    <cellStyle name="20 % - Markeringsfarve4 2 2 3 3 2 5 2" xfId="12687"/>
    <cellStyle name="20 % - Markeringsfarve4 2 2 3 3 2 6" xfId="2348"/>
    <cellStyle name="20 % - Markeringsfarve4 2 2 3 3 2 6 2" xfId="12688"/>
    <cellStyle name="20 % - Markeringsfarve4 2 2 3 3 2 7" xfId="12683"/>
    <cellStyle name="20 % - Markeringsfarve4 2 2 3 3 3" xfId="2349"/>
    <cellStyle name="20 % - Markeringsfarve4 2 2 3 3 3 2" xfId="2350"/>
    <cellStyle name="20 % - Markeringsfarve4 2 2 3 3 3 2 2" xfId="12690"/>
    <cellStyle name="20 % - Markeringsfarve4 2 2 3 3 3 3" xfId="2351"/>
    <cellStyle name="20 % - Markeringsfarve4 2 2 3 3 3 3 2" xfId="12691"/>
    <cellStyle name="20 % - Markeringsfarve4 2 2 3 3 3 4" xfId="2352"/>
    <cellStyle name="20 % - Markeringsfarve4 2 2 3 3 3 4 2" xfId="12692"/>
    <cellStyle name="20 % - Markeringsfarve4 2 2 3 3 3 5" xfId="2353"/>
    <cellStyle name="20 % - Markeringsfarve4 2 2 3 3 3 5 2" xfId="12693"/>
    <cellStyle name="20 % - Markeringsfarve4 2 2 3 3 3 6" xfId="2354"/>
    <cellStyle name="20 % - Markeringsfarve4 2 2 3 3 3 6 2" xfId="12694"/>
    <cellStyle name="20 % - Markeringsfarve4 2 2 3 3 3 7" xfId="12689"/>
    <cellStyle name="20 % - Markeringsfarve4 2 2 3 3 4" xfId="2355"/>
    <cellStyle name="20 % - Markeringsfarve4 2 2 3 3 4 2" xfId="2356"/>
    <cellStyle name="20 % - Markeringsfarve4 2 2 3 3 4 2 2" xfId="12696"/>
    <cellStyle name="20 % - Markeringsfarve4 2 2 3 3 4 3" xfId="2357"/>
    <cellStyle name="20 % - Markeringsfarve4 2 2 3 3 4 3 2" xfId="12697"/>
    <cellStyle name="20 % - Markeringsfarve4 2 2 3 3 4 4" xfId="2358"/>
    <cellStyle name="20 % - Markeringsfarve4 2 2 3 3 4 4 2" xfId="12698"/>
    <cellStyle name="20 % - Markeringsfarve4 2 2 3 3 4 5" xfId="2359"/>
    <cellStyle name="20 % - Markeringsfarve4 2 2 3 3 4 5 2" xfId="12699"/>
    <cellStyle name="20 % - Markeringsfarve4 2 2 3 3 4 6" xfId="2360"/>
    <cellStyle name="20 % - Markeringsfarve4 2 2 3 3 4 6 2" xfId="12700"/>
    <cellStyle name="20 % - Markeringsfarve4 2 2 3 3 4 7" xfId="12695"/>
    <cellStyle name="20 % - Markeringsfarve4 2 2 3 3 5" xfId="2361"/>
    <cellStyle name="20 % - Markeringsfarve4 2 2 3 3 5 2" xfId="12701"/>
    <cellStyle name="20 % - Markeringsfarve4 2 2 3 3 6" xfId="2362"/>
    <cellStyle name="20 % - Markeringsfarve4 2 2 3 3 6 2" xfId="12702"/>
    <cellStyle name="20 % - Markeringsfarve4 2 2 3 3 7" xfId="2363"/>
    <cellStyle name="20 % - Markeringsfarve4 2 2 3 3 7 2" xfId="12703"/>
    <cellStyle name="20 % - Markeringsfarve4 2 2 3 3 8" xfId="2364"/>
    <cellStyle name="20 % - Markeringsfarve4 2 2 3 3 8 2" xfId="12704"/>
    <cellStyle name="20 % - Markeringsfarve4 2 2 3 3 9" xfId="2365"/>
    <cellStyle name="20 % - Markeringsfarve4 2 2 3 3 9 2" xfId="12705"/>
    <cellStyle name="20 % - Markeringsfarve4 2 2 3 4" xfId="2366"/>
    <cellStyle name="20 % - Markeringsfarve4 2 2 3 4 2" xfId="2367"/>
    <cellStyle name="20 % - Markeringsfarve4 2 2 3 4 2 2" xfId="12707"/>
    <cellStyle name="20 % - Markeringsfarve4 2 2 3 4 3" xfId="2368"/>
    <cellStyle name="20 % - Markeringsfarve4 2 2 3 4 3 2" xfId="12708"/>
    <cellStyle name="20 % - Markeringsfarve4 2 2 3 4 4" xfId="2369"/>
    <cellStyle name="20 % - Markeringsfarve4 2 2 3 4 4 2" xfId="12709"/>
    <cellStyle name="20 % - Markeringsfarve4 2 2 3 4 5" xfId="2370"/>
    <cellStyle name="20 % - Markeringsfarve4 2 2 3 4 5 2" xfId="12710"/>
    <cellStyle name="20 % - Markeringsfarve4 2 2 3 4 6" xfId="2371"/>
    <cellStyle name="20 % - Markeringsfarve4 2 2 3 4 6 2" xfId="12711"/>
    <cellStyle name="20 % - Markeringsfarve4 2 2 3 4 7" xfId="12706"/>
    <cellStyle name="20 % - Markeringsfarve4 2 2 3 5" xfId="2372"/>
    <cellStyle name="20 % - Markeringsfarve4 2 2 3 5 2" xfId="2373"/>
    <cellStyle name="20 % - Markeringsfarve4 2 2 3 5 2 2" xfId="12713"/>
    <cellStyle name="20 % - Markeringsfarve4 2 2 3 5 3" xfId="2374"/>
    <cellStyle name="20 % - Markeringsfarve4 2 2 3 5 3 2" xfId="12714"/>
    <cellStyle name="20 % - Markeringsfarve4 2 2 3 5 4" xfId="2375"/>
    <cellStyle name="20 % - Markeringsfarve4 2 2 3 5 4 2" xfId="12715"/>
    <cellStyle name="20 % - Markeringsfarve4 2 2 3 5 5" xfId="2376"/>
    <cellStyle name="20 % - Markeringsfarve4 2 2 3 5 5 2" xfId="12716"/>
    <cellStyle name="20 % - Markeringsfarve4 2 2 3 5 6" xfId="2377"/>
    <cellStyle name="20 % - Markeringsfarve4 2 2 3 5 6 2" xfId="12717"/>
    <cellStyle name="20 % - Markeringsfarve4 2 2 3 5 7" xfId="12712"/>
    <cellStyle name="20 % - Markeringsfarve4 2 2 3 6" xfId="2378"/>
    <cellStyle name="20 % - Markeringsfarve4 2 2 3 6 2" xfId="2379"/>
    <cellStyle name="20 % - Markeringsfarve4 2 2 3 6 2 2" xfId="12719"/>
    <cellStyle name="20 % - Markeringsfarve4 2 2 3 6 3" xfId="2380"/>
    <cellStyle name="20 % - Markeringsfarve4 2 2 3 6 3 2" xfId="12720"/>
    <cellStyle name="20 % - Markeringsfarve4 2 2 3 6 4" xfId="2381"/>
    <cellStyle name="20 % - Markeringsfarve4 2 2 3 6 4 2" xfId="12721"/>
    <cellStyle name="20 % - Markeringsfarve4 2 2 3 6 5" xfId="2382"/>
    <cellStyle name="20 % - Markeringsfarve4 2 2 3 6 5 2" xfId="12722"/>
    <cellStyle name="20 % - Markeringsfarve4 2 2 3 6 6" xfId="2383"/>
    <cellStyle name="20 % - Markeringsfarve4 2 2 3 6 6 2" xfId="12723"/>
    <cellStyle name="20 % - Markeringsfarve4 2 2 3 6 7" xfId="12718"/>
    <cellStyle name="20 % - Markeringsfarve4 2 2 3 7" xfId="2384"/>
    <cellStyle name="20 % - Markeringsfarve4 2 2 3 7 2" xfId="12724"/>
    <cellStyle name="20 % - Markeringsfarve4 2 2 3 8" xfId="2385"/>
    <cellStyle name="20 % - Markeringsfarve4 2 2 3 8 2" xfId="12725"/>
    <cellStyle name="20 % - Markeringsfarve4 2 2 3 9" xfId="2386"/>
    <cellStyle name="20 % - Markeringsfarve4 2 2 3 9 2" xfId="12726"/>
    <cellStyle name="20 % - Markeringsfarve4 2 2 4" xfId="2387"/>
    <cellStyle name="20 % - Markeringsfarve4 2 2 4 10" xfId="2388"/>
    <cellStyle name="20 % - Markeringsfarve4 2 2 4 10 2" xfId="12728"/>
    <cellStyle name="20 % - Markeringsfarve4 2 2 4 11" xfId="12727"/>
    <cellStyle name="20 % - Markeringsfarve4 2 2 4 2" xfId="2389"/>
    <cellStyle name="20 % - Markeringsfarve4 2 2 4 2 10" xfId="12729"/>
    <cellStyle name="20 % - Markeringsfarve4 2 2 4 2 2" xfId="2390"/>
    <cellStyle name="20 % - Markeringsfarve4 2 2 4 2 2 2" xfId="2391"/>
    <cellStyle name="20 % - Markeringsfarve4 2 2 4 2 2 2 2" xfId="12731"/>
    <cellStyle name="20 % - Markeringsfarve4 2 2 4 2 2 3" xfId="2392"/>
    <cellStyle name="20 % - Markeringsfarve4 2 2 4 2 2 3 2" xfId="12732"/>
    <cellStyle name="20 % - Markeringsfarve4 2 2 4 2 2 4" xfId="2393"/>
    <cellStyle name="20 % - Markeringsfarve4 2 2 4 2 2 4 2" xfId="12733"/>
    <cellStyle name="20 % - Markeringsfarve4 2 2 4 2 2 5" xfId="2394"/>
    <cellStyle name="20 % - Markeringsfarve4 2 2 4 2 2 5 2" xfId="12734"/>
    <cellStyle name="20 % - Markeringsfarve4 2 2 4 2 2 6" xfId="2395"/>
    <cellStyle name="20 % - Markeringsfarve4 2 2 4 2 2 6 2" xfId="12735"/>
    <cellStyle name="20 % - Markeringsfarve4 2 2 4 2 2 7" xfId="12730"/>
    <cellStyle name="20 % - Markeringsfarve4 2 2 4 2 3" xfId="2396"/>
    <cellStyle name="20 % - Markeringsfarve4 2 2 4 2 3 2" xfId="2397"/>
    <cellStyle name="20 % - Markeringsfarve4 2 2 4 2 3 2 2" xfId="12737"/>
    <cellStyle name="20 % - Markeringsfarve4 2 2 4 2 3 3" xfId="2398"/>
    <cellStyle name="20 % - Markeringsfarve4 2 2 4 2 3 3 2" xfId="12738"/>
    <cellStyle name="20 % - Markeringsfarve4 2 2 4 2 3 4" xfId="2399"/>
    <cellStyle name="20 % - Markeringsfarve4 2 2 4 2 3 4 2" xfId="12739"/>
    <cellStyle name="20 % - Markeringsfarve4 2 2 4 2 3 5" xfId="2400"/>
    <cellStyle name="20 % - Markeringsfarve4 2 2 4 2 3 5 2" xfId="12740"/>
    <cellStyle name="20 % - Markeringsfarve4 2 2 4 2 3 6" xfId="2401"/>
    <cellStyle name="20 % - Markeringsfarve4 2 2 4 2 3 6 2" xfId="12741"/>
    <cellStyle name="20 % - Markeringsfarve4 2 2 4 2 3 7" xfId="12736"/>
    <cellStyle name="20 % - Markeringsfarve4 2 2 4 2 4" xfId="2402"/>
    <cellStyle name="20 % - Markeringsfarve4 2 2 4 2 4 2" xfId="2403"/>
    <cellStyle name="20 % - Markeringsfarve4 2 2 4 2 4 2 2" xfId="12743"/>
    <cellStyle name="20 % - Markeringsfarve4 2 2 4 2 4 3" xfId="2404"/>
    <cellStyle name="20 % - Markeringsfarve4 2 2 4 2 4 3 2" xfId="12744"/>
    <cellStyle name="20 % - Markeringsfarve4 2 2 4 2 4 4" xfId="2405"/>
    <cellStyle name="20 % - Markeringsfarve4 2 2 4 2 4 4 2" xfId="12745"/>
    <cellStyle name="20 % - Markeringsfarve4 2 2 4 2 4 5" xfId="2406"/>
    <cellStyle name="20 % - Markeringsfarve4 2 2 4 2 4 5 2" xfId="12746"/>
    <cellStyle name="20 % - Markeringsfarve4 2 2 4 2 4 6" xfId="2407"/>
    <cellStyle name="20 % - Markeringsfarve4 2 2 4 2 4 6 2" xfId="12747"/>
    <cellStyle name="20 % - Markeringsfarve4 2 2 4 2 4 7" xfId="12742"/>
    <cellStyle name="20 % - Markeringsfarve4 2 2 4 2 5" xfId="2408"/>
    <cellStyle name="20 % - Markeringsfarve4 2 2 4 2 5 2" xfId="12748"/>
    <cellStyle name="20 % - Markeringsfarve4 2 2 4 2 6" xfId="2409"/>
    <cellStyle name="20 % - Markeringsfarve4 2 2 4 2 6 2" xfId="12749"/>
    <cellStyle name="20 % - Markeringsfarve4 2 2 4 2 7" xfId="2410"/>
    <cellStyle name="20 % - Markeringsfarve4 2 2 4 2 7 2" xfId="12750"/>
    <cellStyle name="20 % - Markeringsfarve4 2 2 4 2 8" xfId="2411"/>
    <cellStyle name="20 % - Markeringsfarve4 2 2 4 2 8 2" xfId="12751"/>
    <cellStyle name="20 % - Markeringsfarve4 2 2 4 2 9" xfId="2412"/>
    <cellStyle name="20 % - Markeringsfarve4 2 2 4 2 9 2" xfId="12752"/>
    <cellStyle name="20 % - Markeringsfarve4 2 2 4 3" xfId="2413"/>
    <cellStyle name="20 % - Markeringsfarve4 2 2 4 3 2" xfId="2414"/>
    <cellStyle name="20 % - Markeringsfarve4 2 2 4 3 2 2" xfId="12754"/>
    <cellStyle name="20 % - Markeringsfarve4 2 2 4 3 3" xfId="2415"/>
    <cellStyle name="20 % - Markeringsfarve4 2 2 4 3 3 2" xfId="12755"/>
    <cellStyle name="20 % - Markeringsfarve4 2 2 4 3 4" xfId="2416"/>
    <cellStyle name="20 % - Markeringsfarve4 2 2 4 3 4 2" xfId="12756"/>
    <cellStyle name="20 % - Markeringsfarve4 2 2 4 3 5" xfId="2417"/>
    <cellStyle name="20 % - Markeringsfarve4 2 2 4 3 5 2" xfId="12757"/>
    <cellStyle name="20 % - Markeringsfarve4 2 2 4 3 6" xfId="2418"/>
    <cellStyle name="20 % - Markeringsfarve4 2 2 4 3 6 2" xfId="12758"/>
    <cellStyle name="20 % - Markeringsfarve4 2 2 4 3 7" xfId="12753"/>
    <cellStyle name="20 % - Markeringsfarve4 2 2 4 4" xfId="2419"/>
    <cellStyle name="20 % - Markeringsfarve4 2 2 4 4 2" xfId="2420"/>
    <cellStyle name="20 % - Markeringsfarve4 2 2 4 4 2 2" xfId="12760"/>
    <cellStyle name="20 % - Markeringsfarve4 2 2 4 4 3" xfId="2421"/>
    <cellStyle name="20 % - Markeringsfarve4 2 2 4 4 3 2" xfId="12761"/>
    <cellStyle name="20 % - Markeringsfarve4 2 2 4 4 4" xfId="2422"/>
    <cellStyle name="20 % - Markeringsfarve4 2 2 4 4 4 2" xfId="12762"/>
    <cellStyle name="20 % - Markeringsfarve4 2 2 4 4 5" xfId="2423"/>
    <cellStyle name="20 % - Markeringsfarve4 2 2 4 4 5 2" xfId="12763"/>
    <cellStyle name="20 % - Markeringsfarve4 2 2 4 4 6" xfId="2424"/>
    <cellStyle name="20 % - Markeringsfarve4 2 2 4 4 6 2" xfId="12764"/>
    <cellStyle name="20 % - Markeringsfarve4 2 2 4 4 7" xfId="12759"/>
    <cellStyle name="20 % - Markeringsfarve4 2 2 4 5" xfId="2425"/>
    <cellStyle name="20 % - Markeringsfarve4 2 2 4 5 2" xfId="2426"/>
    <cellStyle name="20 % - Markeringsfarve4 2 2 4 5 2 2" xfId="12766"/>
    <cellStyle name="20 % - Markeringsfarve4 2 2 4 5 3" xfId="2427"/>
    <cellStyle name="20 % - Markeringsfarve4 2 2 4 5 3 2" xfId="12767"/>
    <cellStyle name="20 % - Markeringsfarve4 2 2 4 5 4" xfId="2428"/>
    <cellStyle name="20 % - Markeringsfarve4 2 2 4 5 4 2" xfId="12768"/>
    <cellStyle name="20 % - Markeringsfarve4 2 2 4 5 5" xfId="2429"/>
    <cellStyle name="20 % - Markeringsfarve4 2 2 4 5 5 2" xfId="12769"/>
    <cellStyle name="20 % - Markeringsfarve4 2 2 4 5 6" xfId="2430"/>
    <cellStyle name="20 % - Markeringsfarve4 2 2 4 5 6 2" xfId="12770"/>
    <cellStyle name="20 % - Markeringsfarve4 2 2 4 5 7" xfId="12765"/>
    <cellStyle name="20 % - Markeringsfarve4 2 2 4 6" xfId="2431"/>
    <cellStyle name="20 % - Markeringsfarve4 2 2 4 6 2" xfId="12771"/>
    <cellStyle name="20 % - Markeringsfarve4 2 2 4 7" xfId="2432"/>
    <cellStyle name="20 % - Markeringsfarve4 2 2 4 7 2" xfId="12772"/>
    <cellStyle name="20 % - Markeringsfarve4 2 2 4 8" xfId="2433"/>
    <cellStyle name="20 % - Markeringsfarve4 2 2 4 8 2" xfId="12773"/>
    <cellStyle name="20 % - Markeringsfarve4 2 2 4 9" xfId="2434"/>
    <cellStyle name="20 % - Markeringsfarve4 2 2 4 9 2" xfId="12774"/>
    <cellStyle name="20 % - Markeringsfarve4 2 2 5" xfId="2435"/>
    <cellStyle name="20 % - Markeringsfarve4 2 2 5 10" xfId="12775"/>
    <cellStyle name="20 % - Markeringsfarve4 2 2 5 2" xfId="2436"/>
    <cellStyle name="20 % - Markeringsfarve4 2 2 5 2 2" xfId="2437"/>
    <cellStyle name="20 % - Markeringsfarve4 2 2 5 2 2 2" xfId="12777"/>
    <cellStyle name="20 % - Markeringsfarve4 2 2 5 2 3" xfId="2438"/>
    <cellStyle name="20 % - Markeringsfarve4 2 2 5 2 3 2" xfId="12778"/>
    <cellStyle name="20 % - Markeringsfarve4 2 2 5 2 4" xfId="2439"/>
    <cellStyle name="20 % - Markeringsfarve4 2 2 5 2 4 2" xfId="12779"/>
    <cellStyle name="20 % - Markeringsfarve4 2 2 5 2 5" xfId="2440"/>
    <cellStyle name="20 % - Markeringsfarve4 2 2 5 2 5 2" xfId="12780"/>
    <cellStyle name="20 % - Markeringsfarve4 2 2 5 2 6" xfId="2441"/>
    <cellStyle name="20 % - Markeringsfarve4 2 2 5 2 6 2" xfId="12781"/>
    <cellStyle name="20 % - Markeringsfarve4 2 2 5 2 7" xfId="12776"/>
    <cellStyle name="20 % - Markeringsfarve4 2 2 5 3" xfId="2442"/>
    <cellStyle name="20 % - Markeringsfarve4 2 2 5 3 2" xfId="2443"/>
    <cellStyle name="20 % - Markeringsfarve4 2 2 5 3 2 2" xfId="12783"/>
    <cellStyle name="20 % - Markeringsfarve4 2 2 5 3 3" xfId="2444"/>
    <cellStyle name="20 % - Markeringsfarve4 2 2 5 3 3 2" xfId="12784"/>
    <cellStyle name="20 % - Markeringsfarve4 2 2 5 3 4" xfId="2445"/>
    <cellStyle name="20 % - Markeringsfarve4 2 2 5 3 4 2" xfId="12785"/>
    <cellStyle name="20 % - Markeringsfarve4 2 2 5 3 5" xfId="2446"/>
    <cellStyle name="20 % - Markeringsfarve4 2 2 5 3 5 2" xfId="12786"/>
    <cellStyle name="20 % - Markeringsfarve4 2 2 5 3 6" xfId="2447"/>
    <cellStyle name="20 % - Markeringsfarve4 2 2 5 3 6 2" xfId="12787"/>
    <cellStyle name="20 % - Markeringsfarve4 2 2 5 3 7" xfId="12782"/>
    <cellStyle name="20 % - Markeringsfarve4 2 2 5 4" xfId="2448"/>
    <cellStyle name="20 % - Markeringsfarve4 2 2 5 4 2" xfId="2449"/>
    <cellStyle name="20 % - Markeringsfarve4 2 2 5 4 2 2" xfId="12789"/>
    <cellStyle name="20 % - Markeringsfarve4 2 2 5 4 3" xfId="2450"/>
    <cellStyle name="20 % - Markeringsfarve4 2 2 5 4 3 2" xfId="12790"/>
    <cellStyle name="20 % - Markeringsfarve4 2 2 5 4 4" xfId="2451"/>
    <cellStyle name="20 % - Markeringsfarve4 2 2 5 4 4 2" xfId="12791"/>
    <cellStyle name="20 % - Markeringsfarve4 2 2 5 4 5" xfId="2452"/>
    <cellStyle name="20 % - Markeringsfarve4 2 2 5 4 5 2" xfId="12792"/>
    <cellStyle name="20 % - Markeringsfarve4 2 2 5 4 6" xfId="2453"/>
    <cellStyle name="20 % - Markeringsfarve4 2 2 5 4 6 2" xfId="12793"/>
    <cellStyle name="20 % - Markeringsfarve4 2 2 5 4 7" xfId="12788"/>
    <cellStyle name="20 % - Markeringsfarve4 2 2 5 5" xfId="2454"/>
    <cellStyle name="20 % - Markeringsfarve4 2 2 5 5 2" xfId="12794"/>
    <cellStyle name="20 % - Markeringsfarve4 2 2 5 6" xfId="2455"/>
    <cellStyle name="20 % - Markeringsfarve4 2 2 5 6 2" xfId="12795"/>
    <cellStyle name="20 % - Markeringsfarve4 2 2 5 7" xfId="2456"/>
    <cellStyle name="20 % - Markeringsfarve4 2 2 5 7 2" xfId="12796"/>
    <cellStyle name="20 % - Markeringsfarve4 2 2 5 8" xfId="2457"/>
    <cellStyle name="20 % - Markeringsfarve4 2 2 5 8 2" xfId="12797"/>
    <cellStyle name="20 % - Markeringsfarve4 2 2 5 9" xfId="2458"/>
    <cellStyle name="20 % - Markeringsfarve4 2 2 5 9 2" xfId="12798"/>
    <cellStyle name="20 % - Markeringsfarve4 2 2 6" xfId="2459"/>
    <cellStyle name="20 % - Markeringsfarve4 2 2 6 2" xfId="2460"/>
    <cellStyle name="20 % - Markeringsfarve4 2 2 6 2 2" xfId="12800"/>
    <cellStyle name="20 % - Markeringsfarve4 2 2 6 3" xfId="2461"/>
    <cellStyle name="20 % - Markeringsfarve4 2 2 6 3 2" xfId="12801"/>
    <cellStyle name="20 % - Markeringsfarve4 2 2 6 4" xfId="2462"/>
    <cellStyle name="20 % - Markeringsfarve4 2 2 6 4 2" xfId="12802"/>
    <cellStyle name="20 % - Markeringsfarve4 2 2 6 5" xfId="2463"/>
    <cellStyle name="20 % - Markeringsfarve4 2 2 6 5 2" xfId="12803"/>
    <cellStyle name="20 % - Markeringsfarve4 2 2 6 6" xfId="2464"/>
    <cellStyle name="20 % - Markeringsfarve4 2 2 6 6 2" xfId="12804"/>
    <cellStyle name="20 % - Markeringsfarve4 2 2 6 7" xfId="12799"/>
    <cellStyle name="20 % - Markeringsfarve4 2 2 7" xfId="2465"/>
    <cellStyle name="20 % - Markeringsfarve4 2 2 7 2" xfId="2466"/>
    <cellStyle name="20 % - Markeringsfarve4 2 2 7 2 2" xfId="12806"/>
    <cellStyle name="20 % - Markeringsfarve4 2 2 7 3" xfId="2467"/>
    <cellStyle name="20 % - Markeringsfarve4 2 2 7 3 2" xfId="12807"/>
    <cellStyle name="20 % - Markeringsfarve4 2 2 7 4" xfId="2468"/>
    <cellStyle name="20 % - Markeringsfarve4 2 2 7 4 2" xfId="12808"/>
    <cellStyle name="20 % - Markeringsfarve4 2 2 7 5" xfId="2469"/>
    <cellStyle name="20 % - Markeringsfarve4 2 2 7 5 2" xfId="12809"/>
    <cellStyle name="20 % - Markeringsfarve4 2 2 7 6" xfId="2470"/>
    <cellStyle name="20 % - Markeringsfarve4 2 2 7 6 2" xfId="12810"/>
    <cellStyle name="20 % - Markeringsfarve4 2 2 7 7" xfId="12805"/>
    <cellStyle name="20 % - Markeringsfarve4 2 2 8" xfId="2471"/>
    <cellStyle name="20 % - Markeringsfarve4 2 2 8 2" xfId="2472"/>
    <cellStyle name="20 % - Markeringsfarve4 2 2 8 2 2" xfId="12812"/>
    <cellStyle name="20 % - Markeringsfarve4 2 2 8 3" xfId="2473"/>
    <cellStyle name="20 % - Markeringsfarve4 2 2 8 3 2" xfId="12813"/>
    <cellStyle name="20 % - Markeringsfarve4 2 2 8 4" xfId="2474"/>
    <cellStyle name="20 % - Markeringsfarve4 2 2 8 4 2" xfId="12814"/>
    <cellStyle name="20 % - Markeringsfarve4 2 2 8 5" xfId="2475"/>
    <cellStyle name="20 % - Markeringsfarve4 2 2 8 5 2" xfId="12815"/>
    <cellStyle name="20 % - Markeringsfarve4 2 2 8 6" xfId="2476"/>
    <cellStyle name="20 % - Markeringsfarve4 2 2 8 6 2" xfId="12816"/>
    <cellStyle name="20 % - Markeringsfarve4 2 2 8 7" xfId="12811"/>
    <cellStyle name="20 % - Markeringsfarve4 2 2 9" xfId="2477"/>
    <cellStyle name="20 % - Markeringsfarve4 2 2 9 2" xfId="12817"/>
    <cellStyle name="20 % - Markeringsfarve4 2 2_Budget" xfId="2478"/>
    <cellStyle name="20 % - Markeringsfarve4 2 3" xfId="2479"/>
    <cellStyle name="20 % - Markeringsfarve4 2 3 10" xfId="2480"/>
    <cellStyle name="20 % - Markeringsfarve4 2 3 10 2" xfId="12819"/>
    <cellStyle name="20 % - Markeringsfarve4 2 3 11" xfId="2481"/>
    <cellStyle name="20 % - Markeringsfarve4 2 3 11 2" xfId="12820"/>
    <cellStyle name="20 % - Markeringsfarve4 2 3 12" xfId="2482"/>
    <cellStyle name="20 % - Markeringsfarve4 2 3 12 2" xfId="12821"/>
    <cellStyle name="20 % - Markeringsfarve4 2 3 13" xfId="2483"/>
    <cellStyle name="20 % - Markeringsfarve4 2 3 14" xfId="12818"/>
    <cellStyle name="20 % - Markeringsfarve4 2 3 2" xfId="2484"/>
    <cellStyle name="20 % - Markeringsfarve4 2 3 2 10" xfId="2485"/>
    <cellStyle name="20 % - Markeringsfarve4 2 3 2 10 2" xfId="12823"/>
    <cellStyle name="20 % - Markeringsfarve4 2 3 2 11" xfId="2486"/>
    <cellStyle name="20 % - Markeringsfarve4 2 3 2 11 2" xfId="12824"/>
    <cellStyle name="20 % - Markeringsfarve4 2 3 2 12" xfId="12822"/>
    <cellStyle name="20 % - Markeringsfarve4 2 3 2 2" xfId="2487"/>
    <cellStyle name="20 % - Markeringsfarve4 2 3 2 2 10" xfId="2488"/>
    <cellStyle name="20 % - Markeringsfarve4 2 3 2 2 10 2" xfId="12826"/>
    <cellStyle name="20 % - Markeringsfarve4 2 3 2 2 11" xfId="12825"/>
    <cellStyle name="20 % - Markeringsfarve4 2 3 2 2 2" xfId="2489"/>
    <cellStyle name="20 % - Markeringsfarve4 2 3 2 2 2 2" xfId="2490"/>
    <cellStyle name="20 % - Markeringsfarve4 2 3 2 2 2 2 2" xfId="12828"/>
    <cellStyle name="20 % - Markeringsfarve4 2 3 2 2 2 3" xfId="2491"/>
    <cellStyle name="20 % - Markeringsfarve4 2 3 2 2 2 3 2" xfId="12829"/>
    <cellStyle name="20 % - Markeringsfarve4 2 3 2 2 2 4" xfId="2492"/>
    <cellStyle name="20 % - Markeringsfarve4 2 3 2 2 2 4 2" xfId="12830"/>
    <cellStyle name="20 % - Markeringsfarve4 2 3 2 2 2 5" xfId="2493"/>
    <cellStyle name="20 % - Markeringsfarve4 2 3 2 2 2 5 2" xfId="12831"/>
    <cellStyle name="20 % - Markeringsfarve4 2 3 2 2 2 6" xfId="2494"/>
    <cellStyle name="20 % - Markeringsfarve4 2 3 2 2 2 6 2" xfId="12832"/>
    <cellStyle name="20 % - Markeringsfarve4 2 3 2 2 2 7" xfId="12827"/>
    <cellStyle name="20 % - Markeringsfarve4 2 3 2 2 3" xfId="2495"/>
    <cellStyle name="20 % - Markeringsfarve4 2 3 2 2 3 2" xfId="2496"/>
    <cellStyle name="20 % - Markeringsfarve4 2 3 2 2 3 2 2" xfId="12834"/>
    <cellStyle name="20 % - Markeringsfarve4 2 3 2 2 3 3" xfId="2497"/>
    <cellStyle name="20 % - Markeringsfarve4 2 3 2 2 3 3 2" xfId="12835"/>
    <cellStyle name="20 % - Markeringsfarve4 2 3 2 2 3 4" xfId="2498"/>
    <cellStyle name="20 % - Markeringsfarve4 2 3 2 2 3 4 2" xfId="12836"/>
    <cellStyle name="20 % - Markeringsfarve4 2 3 2 2 3 5" xfId="2499"/>
    <cellStyle name="20 % - Markeringsfarve4 2 3 2 2 3 5 2" xfId="12837"/>
    <cellStyle name="20 % - Markeringsfarve4 2 3 2 2 3 6" xfId="2500"/>
    <cellStyle name="20 % - Markeringsfarve4 2 3 2 2 3 6 2" xfId="12838"/>
    <cellStyle name="20 % - Markeringsfarve4 2 3 2 2 3 7" xfId="12833"/>
    <cellStyle name="20 % - Markeringsfarve4 2 3 2 2 4" xfId="2501"/>
    <cellStyle name="20 % - Markeringsfarve4 2 3 2 2 4 2" xfId="2502"/>
    <cellStyle name="20 % - Markeringsfarve4 2 3 2 2 4 2 2" xfId="12840"/>
    <cellStyle name="20 % - Markeringsfarve4 2 3 2 2 4 3" xfId="2503"/>
    <cellStyle name="20 % - Markeringsfarve4 2 3 2 2 4 3 2" xfId="12841"/>
    <cellStyle name="20 % - Markeringsfarve4 2 3 2 2 4 4" xfId="2504"/>
    <cellStyle name="20 % - Markeringsfarve4 2 3 2 2 4 4 2" xfId="12842"/>
    <cellStyle name="20 % - Markeringsfarve4 2 3 2 2 4 5" xfId="2505"/>
    <cellStyle name="20 % - Markeringsfarve4 2 3 2 2 4 5 2" xfId="12843"/>
    <cellStyle name="20 % - Markeringsfarve4 2 3 2 2 4 6" xfId="2506"/>
    <cellStyle name="20 % - Markeringsfarve4 2 3 2 2 4 6 2" xfId="12844"/>
    <cellStyle name="20 % - Markeringsfarve4 2 3 2 2 4 7" xfId="12839"/>
    <cellStyle name="20 % - Markeringsfarve4 2 3 2 2 5" xfId="2507"/>
    <cellStyle name="20 % - Markeringsfarve4 2 3 2 2 5 2" xfId="2508"/>
    <cellStyle name="20 % - Markeringsfarve4 2 3 2 2 5 2 2" xfId="12846"/>
    <cellStyle name="20 % - Markeringsfarve4 2 3 2 2 5 3" xfId="2509"/>
    <cellStyle name="20 % - Markeringsfarve4 2 3 2 2 5 3 2" xfId="12847"/>
    <cellStyle name="20 % - Markeringsfarve4 2 3 2 2 5 4" xfId="2510"/>
    <cellStyle name="20 % - Markeringsfarve4 2 3 2 2 5 4 2" xfId="12848"/>
    <cellStyle name="20 % - Markeringsfarve4 2 3 2 2 5 5" xfId="2511"/>
    <cellStyle name="20 % - Markeringsfarve4 2 3 2 2 5 5 2" xfId="12849"/>
    <cellStyle name="20 % - Markeringsfarve4 2 3 2 2 5 6" xfId="2512"/>
    <cellStyle name="20 % - Markeringsfarve4 2 3 2 2 5 6 2" xfId="12850"/>
    <cellStyle name="20 % - Markeringsfarve4 2 3 2 2 5 7" xfId="12845"/>
    <cellStyle name="20 % - Markeringsfarve4 2 3 2 2 6" xfId="2513"/>
    <cellStyle name="20 % - Markeringsfarve4 2 3 2 2 6 2" xfId="12851"/>
    <cellStyle name="20 % - Markeringsfarve4 2 3 2 2 7" xfId="2514"/>
    <cellStyle name="20 % - Markeringsfarve4 2 3 2 2 7 2" xfId="12852"/>
    <cellStyle name="20 % - Markeringsfarve4 2 3 2 2 8" xfId="2515"/>
    <cellStyle name="20 % - Markeringsfarve4 2 3 2 2 8 2" xfId="12853"/>
    <cellStyle name="20 % - Markeringsfarve4 2 3 2 2 9" xfId="2516"/>
    <cellStyle name="20 % - Markeringsfarve4 2 3 2 2 9 2" xfId="12854"/>
    <cellStyle name="20 % - Markeringsfarve4 2 3 2 3" xfId="2517"/>
    <cellStyle name="20 % - Markeringsfarve4 2 3 2 3 2" xfId="2518"/>
    <cellStyle name="20 % - Markeringsfarve4 2 3 2 3 2 2" xfId="12856"/>
    <cellStyle name="20 % - Markeringsfarve4 2 3 2 3 3" xfId="2519"/>
    <cellStyle name="20 % - Markeringsfarve4 2 3 2 3 3 2" xfId="12857"/>
    <cellStyle name="20 % - Markeringsfarve4 2 3 2 3 4" xfId="2520"/>
    <cellStyle name="20 % - Markeringsfarve4 2 3 2 3 4 2" xfId="12858"/>
    <cellStyle name="20 % - Markeringsfarve4 2 3 2 3 5" xfId="2521"/>
    <cellStyle name="20 % - Markeringsfarve4 2 3 2 3 5 2" xfId="12859"/>
    <cellStyle name="20 % - Markeringsfarve4 2 3 2 3 6" xfId="2522"/>
    <cellStyle name="20 % - Markeringsfarve4 2 3 2 3 6 2" xfId="12860"/>
    <cellStyle name="20 % - Markeringsfarve4 2 3 2 3 7" xfId="12855"/>
    <cellStyle name="20 % - Markeringsfarve4 2 3 2 4" xfId="2523"/>
    <cellStyle name="20 % - Markeringsfarve4 2 3 2 4 2" xfId="2524"/>
    <cellStyle name="20 % - Markeringsfarve4 2 3 2 4 2 2" xfId="12862"/>
    <cellStyle name="20 % - Markeringsfarve4 2 3 2 4 3" xfId="2525"/>
    <cellStyle name="20 % - Markeringsfarve4 2 3 2 4 3 2" xfId="12863"/>
    <cellStyle name="20 % - Markeringsfarve4 2 3 2 4 4" xfId="2526"/>
    <cellStyle name="20 % - Markeringsfarve4 2 3 2 4 4 2" xfId="12864"/>
    <cellStyle name="20 % - Markeringsfarve4 2 3 2 4 5" xfId="2527"/>
    <cellStyle name="20 % - Markeringsfarve4 2 3 2 4 5 2" xfId="12865"/>
    <cellStyle name="20 % - Markeringsfarve4 2 3 2 4 6" xfId="2528"/>
    <cellStyle name="20 % - Markeringsfarve4 2 3 2 4 6 2" xfId="12866"/>
    <cellStyle name="20 % - Markeringsfarve4 2 3 2 4 7" xfId="12861"/>
    <cellStyle name="20 % - Markeringsfarve4 2 3 2 5" xfId="2529"/>
    <cellStyle name="20 % - Markeringsfarve4 2 3 2 5 2" xfId="2530"/>
    <cellStyle name="20 % - Markeringsfarve4 2 3 2 5 2 2" xfId="12868"/>
    <cellStyle name="20 % - Markeringsfarve4 2 3 2 5 3" xfId="2531"/>
    <cellStyle name="20 % - Markeringsfarve4 2 3 2 5 3 2" xfId="12869"/>
    <cellStyle name="20 % - Markeringsfarve4 2 3 2 5 4" xfId="2532"/>
    <cellStyle name="20 % - Markeringsfarve4 2 3 2 5 4 2" xfId="12870"/>
    <cellStyle name="20 % - Markeringsfarve4 2 3 2 5 5" xfId="2533"/>
    <cellStyle name="20 % - Markeringsfarve4 2 3 2 5 5 2" xfId="12871"/>
    <cellStyle name="20 % - Markeringsfarve4 2 3 2 5 6" xfId="2534"/>
    <cellStyle name="20 % - Markeringsfarve4 2 3 2 5 6 2" xfId="12872"/>
    <cellStyle name="20 % - Markeringsfarve4 2 3 2 5 7" xfId="12867"/>
    <cellStyle name="20 % - Markeringsfarve4 2 3 2 6" xfId="2535"/>
    <cellStyle name="20 % - Markeringsfarve4 2 3 2 6 2" xfId="2536"/>
    <cellStyle name="20 % - Markeringsfarve4 2 3 2 6 2 2" xfId="12874"/>
    <cellStyle name="20 % - Markeringsfarve4 2 3 2 6 3" xfId="2537"/>
    <cellStyle name="20 % - Markeringsfarve4 2 3 2 6 3 2" xfId="12875"/>
    <cellStyle name="20 % - Markeringsfarve4 2 3 2 6 4" xfId="2538"/>
    <cellStyle name="20 % - Markeringsfarve4 2 3 2 6 4 2" xfId="12876"/>
    <cellStyle name="20 % - Markeringsfarve4 2 3 2 6 5" xfId="2539"/>
    <cellStyle name="20 % - Markeringsfarve4 2 3 2 6 5 2" xfId="12877"/>
    <cellStyle name="20 % - Markeringsfarve4 2 3 2 6 6" xfId="2540"/>
    <cellStyle name="20 % - Markeringsfarve4 2 3 2 6 6 2" xfId="12878"/>
    <cellStyle name="20 % - Markeringsfarve4 2 3 2 6 7" xfId="12873"/>
    <cellStyle name="20 % - Markeringsfarve4 2 3 2 7" xfId="2541"/>
    <cellStyle name="20 % - Markeringsfarve4 2 3 2 7 2" xfId="12879"/>
    <cellStyle name="20 % - Markeringsfarve4 2 3 2 8" xfId="2542"/>
    <cellStyle name="20 % - Markeringsfarve4 2 3 2 8 2" xfId="12880"/>
    <cellStyle name="20 % - Markeringsfarve4 2 3 2 9" xfId="2543"/>
    <cellStyle name="20 % - Markeringsfarve4 2 3 2 9 2" xfId="12881"/>
    <cellStyle name="20 % - Markeringsfarve4 2 3 3" xfId="2544"/>
    <cellStyle name="20 % - Markeringsfarve4 2 3 3 10" xfId="2545"/>
    <cellStyle name="20 % - Markeringsfarve4 2 3 3 10 2" xfId="12883"/>
    <cellStyle name="20 % - Markeringsfarve4 2 3 3 11" xfId="12882"/>
    <cellStyle name="20 % - Markeringsfarve4 2 3 3 2" xfId="2546"/>
    <cellStyle name="20 % - Markeringsfarve4 2 3 3 2 2" xfId="2547"/>
    <cellStyle name="20 % - Markeringsfarve4 2 3 3 2 2 2" xfId="12885"/>
    <cellStyle name="20 % - Markeringsfarve4 2 3 3 2 3" xfId="2548"/>
    <cellStyle name="20 % - Markeringsfarve4 2 3 3 2 3 2" xfId="12886"/>
    <cellStyle name="20 % - Markeringsfarve4 2 3 3 2 4" xfId="2549"/>
    <cellStyle name="20 % - Markeringsfarve4 2 3 3 2 4 2" xfId="12887"/>
    <cellStyle name="20 % - Markeringsfarve4 2 3 3 2 5" xfId="2550"/>
    <cellStyle name="20 % - Markeringsfarve4 2 3 3 2 5 2" xfId="12888"/>
    <cellStyle name="20 % - Markeringsfarve4 2 3 3 2 6" xfId="2551"/>
    <cellStyle name="20 % - Markeringsfarve4 2 3 3 2 6 2" xfId="12889"/>
    <cellStyle name="20 % - Markeringsfarve4 2 3 3 2 7" xfId="12884"/>
    <cellStyle name="20 % - Markeringsfarve4 2 3 3 3" xfId="2552"/>
    <cellStyle name="20 % - Markeringsfarve4 2 3 3 3 2" xfId="2553"/>
    <cellStyle name="20 % - Markeringsfarve4 2 3 3 3 2 2" xfId="12891"/>
    <cellStyle name="20 % - Markeringsfarve4 2 3 3 3 3" xfId="2554"/>
    <cellStyle name="20 % - Markeringsfarve4 2 3 3 3 3 2" xfId="12892"/>
    <cellStyle name="20 % - Markeringsfarve4 2 3 3 3 4" xfId="2555"/>
    <cellStyle name="20 % - Markeringsfarve4 2 3 3 3 4 2" xfId="12893"/>
    <cellStyle name="20 % - Markeringsfarve4 2 3 3 3 5" xfId="2556"/>
    <cellStyle name="20 % - Markeringsfarve4 2 3 3 3 5 2" xfId="12894"/>
    <cellStyle name="20 % - Markeringsfarve4 2 3 3 3 6" xfId="2557"/>
    <cellStyle name="20 % - Markeringsfarve4 2 3 3 3 6 2" xfId="12895"/>
    <cellStyle name="20 % - Markeringsfarve4 2 3 3 3 7" xfId="12890"/>
    <cellStyle name="20 % - Markeringsfarve4 2 3 3 4" xfId="2558"/>
    <cellStyle name="20 % - Markeringsfarve4 2 3 3 4 2" xfId="2559"/>
    <cellStyle name="20 % - Markeringsfarve4 2 3 3 4 2 2" xfId="12897"/>
    <cellStyle name="20 % - Markeringsfarve4 2 3 3 4 3" xfId="2560"/>
    <cellStyle name="20 % - Markeringsfarve4 2 3 3 4 3 2" xfId="12898"/>
    <cellStyle name="20 % - Markeringsfarve4 2 3 3 4 4" xfId="2561"/>
    <cellStyle name="20 % - Markeringsfarve4 2 3 3 4 4 2" xfId="12899"/>
    <cellStyle name="20 % - Markeringsfarve4 2 3 3 4 5" xfId="2562"/>
    <cellStyle name="20 % - Markeringsfarve4 2 3 3 4 5 2" xfId="12900"/>
    <cellStyle name="20 % - Markeringsfarve4 2 3 3 4 6" xfId="2563"/>
    <cellStyle name="20 % - Markeringsfarve4 2 3 3 4 6 2" xfId="12901"/>
    <cellStyle name="20 % - Markeringsfarve4 2 3 3 4 7" xfId="12896"/>
    <cellStyle name="20 % - Markeringsfarve4 2 3 3 5" xfId="2564"/>
    <cellStyle name="20 % - Markeringsfarve4 2 3 3 5 2" xfId="2565"/>
    <cellStyle name="20 % - Markeringsfarve4 2 3 3 5 2 2" xfId="12903"/>
    <cellStyle name="20 % - Markeringsfarve4 2 3 3 5 3" xfId="2566"/>
    <cellStyle name="20 % - Markeringsfarve4 2 3 3 5 3 2" xfId="12904"/>
    <cellStyle name="20 % - Markeringsfarve4 2 3 3 5 4" xfId="2567"/>
    <cellStyle name="20 % - Markeringsfarve4 2 3 3 5 4 2" xfId="12905"/>
    <cellStyle name="20 % - Markeringsfarve4 2 3 3 5 5" xfId="2568"/>
    <cellStyle name="20 % - Markeringsfarve4 2 3 3 5 5 2" xfId="12906"/>
    <cellStyle name="20 % - Markeringsfarve4 2 3 3 5 6" xfId="2569"/>
    <cellStyle name="20 % - Markeringsfarve4 2 3 3 5 6 2" xfId="12907"/>
    <cellStyle name="20 % - Markeringsfarve4 2 3 3 5 7" xfId="12902"/>
    <cellStyle name="20 % - Markeringsfarve4 2 3 3 6" xfId="2570"/>
    <cellStyle name="20 % - Markeringsfarve4 2 3 3 6 2" xfId="12908"/>
    <cellStyle name="20 % - Markeringsfarve4 2 3 3 7" xfId="2571"/>
    <cellStyle name="20 % - Markeringsfarve4 2 3 3 7 2" xfId="12909"/>
    <cellStyle name="20 % - Markeringsfarve4 2 3 3 8" xfId="2572"/>
    <cellStyle name="20 % - Markeringsfarve4 2 3 3 8 2" xfId="12910"/>
    <cellStyle name="20 % - Markeringsfarve4 2 3 3 9" xfId="2573"/>
    <cellStyle name="20 % - Markeringsfarve4 2 3 3 9 2" xfId="12911"/>
    <cellStyle name="20 % - Markeringsfarve4 2 3 4" xfId="2574"/>
    <cellStyle name="20 % - Markeringsfarve4 2 3 4 2" xfId="2575"/>
    <cellStyle name="20 % - Markeringsfarve4 2 3 4 2 2" xfId="12913"/>
    <cellStyle name="20 % - Markeringsfarve4 2 3 4 3" xfId="2576"/>
    <cellStyle name="20 % - Markeringsfarve4 2 3 4 3 2" xfId="12914"/>
    <cellStyle name="20 % - Markeringsfarve4 2 3 4 4" xfId="2577"/>
    <cellStyle name="20 % - Markeringsfarve4 2 3 4 4 2" xfId="12915"/>
    <cellStyle name="20 % - Markeringsfarve4 2 3 4 5" xfId="2578"/>
    <cellStyle name="20 % - Markeringsfarve4 2 3 4 5 2" xfId="12916"/>
    <cellStyle name="20 % - Markeringsfarve4 2 3 4 6" xfId="2579"/>
    <cellStyle name="20 % - Markeringsfarve4 2 3 4 6 2" xfId="12917"/>
    <cellStyle name="20 % - Markeringsfarve4 2 3 4 7" xfId="12912"/>
    <cellStyle name="20 % - Markeringsfarve4 2 3 5" xfId="2580"/>
    <cellStyle name="20 % - Markeringsfarve4 2 3 5 2" xfId="2581"/>
    <cellStyle name="20 % - Markeringsfarve4 2 3 5 2 2" xfId="12919"/>
    <cellStyle name="20 % - Markeringsfarve4 2 3 5 3" xfId="2582"/>
    <cellStyle name="20 % - Markeringsfarve4 2 3 5 3 2" xfId="12920"/>
    <cellStyle name="20 % - Markeringsfarve4 2 3 5 4" xfId="2583"/>
    <cellStyle name="20 % - Markeringsfarve4 2 3 5 4 2" xfId="12921"/>
    <cellStyle name="20 % - Markeringsfarve4 2 3 5 5" xfId="2584"/>
    <cellStyle name="20 % - Markeringsfarve4 2 3 5 5 2" xfId="12922"/>
    <cellStyle name="20 % - Markeringsfarve4 2 3 5 6" xfId="2585"/>
    <cellStyle name="20 % - Markeringsfarve4 2 3 5 6 2" xfId="12923"/>
    <cellStyle name="20 % - Markeringsfarve4 2 3 5 7" xfId="12918"/>
    <cellStyle name="20 % - Markeringsfarve4 2 3 6" xfId="2586"/>
    <cellStyle name="20 % - Markeringsfarve4 2 3 6 2" xfId="2587"/>
    <cellStyle name="20 % - Markeringsfarve4 2 3 6 2 2" xfId="12925"/>
    <cellStyle name="20 % - Markeringsfarve4 2 3 6 3" xfId="2588"/>
    <cellStyle name="20 % - Markeringsfarve4 2 3 6 3 2" xfId="12926"/>
    <cellStyle name="20 % - Markeringsfarve4 2 3 6 4" xfId="2589"/>
    <cellStyle name="20 % - Markeringsfarve4 2 3 6 4 2" xfId="12927"/>
    <cellStyle name="20 % - Markeringsfarve4 2 3 6 5" xfId="2590"/>
    <cellStyle name="20 % - Markeringsfarve4 2 3 6 5 2" xfId="12928"/>
    <cellStyle name="20 % - Markeringsfarve4 2 3 6 6" xfId="2591"/>
    <cellStyle name="20 % - Markeringsfarve4 2 3 6 6 2" xfId="12929"/>
    <cellStyle name="20 % - Markeringsfarve4 2 3 6 7" xfId="12924"/>
    <cellStyle name="20 % - Markeringsfarve4 2 3 7" xfId="2592"/>
    <cellStyle name="20 % - Markeringsfarve4 2 3 7 2" xfId="2593"/>
    <cellStyle name="20 % - Markeringsfarve4 2 3 7 2 2" xfId="12931"/>
    <cellStyle name="20 % - Markeringsfarve4 2 3 7 3" xfId="2594"/>
    <cellStyle name="20 % - Markeringsfarve4 2 3 7 3 2" xfId="12932"/>
    <cellStyle name="20 % - Markeringsfarve4 2 3 7 4" xfId="2595"/>
    <cellStyle name="20 % - Markeringsfarve4 2 3 7 4 2" xfId="12933"/>
    <cellStyle name="20 % - Markeringsfarve4 2 3 7 5" xfId="2596"/>
    <cellStyle name="20 % - Markeringsfarve4 2 3 7 5 2" xfId="12934"/>
    <cellStyle name="20 % - Markeringsfarve4 2 3 7 6" xfId="2597"/>
    <cellStyle name="20 % - Markeringsfarve4 2 3 7 6 2" xfId="12935"/>
    <cellStyle name="20 % - Markeringsfarve4 2 3 7 7" xfId="12930"/>
    <cellStyle name="20 % - Markeringsfarve4 2 3 8" xfId="2598"/>
    <cellStyle name="20 % - Markeringsfarve4 2 3 8 2" xfId="12936"/>
    <cellStyle name="20 % - Markeringsfarve4 2 3 9" xfId="2599"/>
    <cellStyle name="20 % - Markeringsfarve4 2 3 9 2" xfId="12937"/>
    <cellStyle name="20 % - Markeringsfarve4 2 4" xfId="2600"/>
    <cellStyle name="20 % - Markeringsfarve4 2 4 10" xfId="2601"/>
    <cellStyle name="20 % - Markeringsfarve4 2 4 10 2" xfId="12939"/>
    <cellStyle name="20 % - Markeringsfarve4 2 4 11" xfId="2602"/>
    <cellStyle name="20 % - Markeringsfarve4 2 4 11 2" xfId="12940"/>
    <cellStyle name="20 % - Markeringsfarve4 2 4 12" xfId="12938"/>
    <cellStyle name="20 % - Markeringsfarve4 2 4 2" xfId="2603"/>
    <cellStyle name="20 % - Markeringsfarve4 2 4 2 10" xfId="2604"/>
    <cellStyle name="20 % - Markeringsfarve4 2 4 2 10 2" xfId="12942"/>
    <cellStyle name="20 % - Markeringsfarve4 2 4 2 11" xfId="12941"/>
    <cellStyle name="20 % - Markeringsfarve4 2 4 2 2" xfId="2605"/>
    <cellStyle name="20 % - Markeringsfarve4 2 4 2 2 10" xfId="12943"/>
    <cellStyle name="20 % - Markeringsfarve4 2 4 2 2 2" xfId="2606"/>
    <cellStyle name="20 % - Markeringsfarve4 2 4 2 2 2 2" xfId="2607"/>
    <cellStyle name="20 % - Markeringsfarve4 2 4 2 2 2 2 2" xfId="12945"/>
    <cellStyle name="20 % - Markeringsfarve4 2 4 2 2 2 3" xfId="2608"/>
    <cellStyle name="20 % - Markeringsfarve4 2 4 2 2 2 3 2" xfId="12946"/>
    <cellStyle name="20 % - Markeringsfarve4 2 4 2 2 2 4" xfId="2609"/>
    <cellStyle name="20 % - Markeringsfarve4 2 4 2 2 2 4 2" xfId="12947"/>
    <cellStyle name="20 % - Markeringsfarve4 2 4 2 2 2 5" xfId="2610"/>
    <cellStyle name="20 % - Markeringsfarve4 2 4 2 2 2 5 2" xfId="12948"/>
    <cellStyle name="20 % - Markeringsfarve4 2 4 2 2 2 6" xfId="2611"/>
    <cellStyle name="20 % - Markeringsfarve4 2 4 2 2 2 6 2" xfId="12949"/>
    <cellStyle name="20 % - Markeringsfarve4 2 4 2 2 2 7" xfId="12944"/>
    <cellStyle name="20 % - Markeringsfarve4 2 4 2 2 3" xfId="2612"/>
    <cellStyle name="20 % - Markeringsfarve4 2 4 2 2 3 2" xfId="2613"/>
    <cellStyle name="20 % - Markeringsfarve4 2 4 2 2 3 2 2" xfId="12951"/>
    <cellStyle name="20 % - Markeringsfarve4 2 4 2 2 3 3" xfId="2614"/>
    <cellStyle name="20 % - Markeringsfarve4 2 4 2 2 3 3 2" xfId="12952"/>
    <cellStyle name="20 % - Markeringsfarve4 2 4 2 2 3 4" xfId="2615"/>
    <cellStyle name="20 % - Markeringsfarve4 2 4 2 2 3 4 2" xfId="12953"/>
    <cellStyle name="20 % - Markeringsfarve4 2 4 2 2 3 5" xfId="2616"/>
    <cellStyle name="20 % - Markeringsfarve4 2 4 2 2 3 5 2" xfId="12954"/>
    <cellStyle name="20 % - Markeringsfarve4 2 4 2 2 3 6" xfId="2617"/>
    <cellStyle name="20 % - Markeringsfarve4 2 4 2 2 3 6 2" xfId="12955"/>
    <cellStyle name="20 % - Markeringsfarve4 2 4 2 2 3 7" xfId="12950"/>
    <cellStyle name="20 % - Markeringsfarve4 2 4 2 2 4" xfId="2618"/>
    <cellStyle name="20 % - Markeringsfarve4 2 4 2 2 4 2" xfId="2619"/>
    <cellStyle name="20 % - Markeringsfarve4 2 4 2 2 4 2 2" xfId="12957"/>
    <cellStyle name="20 % - Markeringsfarve4 2 4 2 2 4 3" xfId="2620"/>
    <cellStyle name="20 % - Markeringsfarve4 2 4 2 2 4 3 2" xfId="12958"/>
    <cellStyle name="20 % - Markeringsfarve4 2 4 2 2 4 4" xfId="2621"/>
    <cellStyle name="20 % - Markeringsfarve4 2 4 2 2 4 4 2" xfId="12959"/>
    <cellStyle name="20 % - Markeringsfarve4 2 4 2 2 4 5" xfId="2622"/>
    <cellStyle name="20 % - Markeringsfarve4 2 4 2 2 4 5 2" xfId="12960"/>
    <cellStyle name="20 % - Markeringsfarve4 2 4 2 2 4 6" xfId="2623"/>
    <cellStyle name="20 % - Markeringsfarve4 2 4 2 2 4 6 2" xfId="12961"/>
    <cellStyle name="20 % - Markeringsfarve4 2 4 2 2 4 7" xfId="12956"/>
    <cellStyle name="20 % - Markeringsfarve4 2 4 2 2 5" xfId="2624"/>
    <cellStyle name="20 % - Markeringsfarve4 2 4 2 2 5 2" xfId="12962"/>
    <cellStyle name="20 % - Markeringsfarve4 2 4 2 2 6" xfId="2625"/>
    <cellStyle name="20 % - Markeringsfarve4 2 4 2 2 6 2" xfId="12963"/>
    <cellStyle name="20 % - Markeringsfarve4 2 4 2 2 7" xfId="2626"/>
    <cellStyle name="20 % - Markeringsfarve4 2 4 2 2 7 2" xfId="12964"/>
    <cellStyle name="20 % - Markeringsfarve4 2 4 2 2 8" xfId="2627"/>
    <cellStyle name="20 % - Markeringsfarve4 2 4 2 2 8 2" xfId="12965"/>
    <cellStyle name="20 % - Markeringsfarve4 2 4 2 2 9" xfId="2628"/>
    <cellStyle name="20 % - Markeringsfarve4 2 4 2 2 9 2" xfId="12966"/>
    <cellStyle name="20 % - Markeringsfarve4 2 4 2 3" xfId="2629"/>
    <cellStyle name="20 % - Markeringsfarve4 2 4 2 3 2" xfId="2630"/>
    <cellStyle name="20 % - Markeringsfarve4 2 4 2 3 2 2" xfId="12968"/>
    <cellStyle name="20 % - Markeringsfarve4 2 4 2 3 3" xfId="2631"/>
    <cellStyle name="20 % - Markeringsfarve4 2 4 2 3 3 2" xfId="12969"/>
    <cellStyle name="20 % - Markeringsfarve4 2 4 2 3 4" xfId="2632"/>
    <cellStyle name="20 % - Markeringsfarve4 2 4 2 3 4 2" xfId="12970"/>
    <cellStyle name="20 % - Markeringsfarve4 2 4 2 3 5" xfId="2633"/>
    <cellStyle name="20 % - Markeringsfarve4 2 4 2 3 5 2" xfId="12971"/>
    <cellStyle name="20 % - Markeringsfarve4 2 4 2 3 6" xfId="2634"/>
    <cellStyle name="20 % - Markeringsfarve4 2 4 2 3 6 2" xfId="12972"/>
    <cellStyle name="20 % - Markeringsfarve4 2 4 2 3 7" xfId="12967"/>
    <cellStyle name="20 % - Markeringsfarve4 2 4 2 4" xfId="2635"/>
    <cellStyle name="20 % - Markeringsfarve4 2 4 2 4 2" xfId="2636"/>
    <cellStyle name="20 % - Markeringsfarve4 2 4 2 4 2 2" xfId="12974"/>
    <cellStyle name="20 % - Markeringsfarve4 2 4 2 4 3" xfId="2637"/>
    <cellStyle name="20 % - Markeringsfarve4 2 4 2 4 3 2" xfId="12975"/>
    <cellStyle name="20 % - Markeringsfarve4 2 4 2 4 4" xfId="2638"/>
    <cellStyle name="20 % - Markeringsfarve4 2 4 2 4 4 2" xfId="12976"/>
    <cellStyle name="20 % - Markeringsfarve4 2 4 2 4 5" xfId="2639"/>
    <cellStyle name="20 % - Markeringsfarve4 2 4 2 4 5 2" xfId="12977"/>
    <cellStyle name="20 % - Markeringsfarve4 2 4 2 4 6" xfId="2640"/>
    <cellStyle name="20 % - Markeringsfarve4 2 4 2 4 6 2" xfId="12978"/>
    <cellStyle name="20 % - Markeringsfarve4 2 4 2 4 7" xfId="12973"/>
    <cellStyle name="20 % - Markeringsfarve4 2 4 2 5" xfId="2641"/>
    <cellStyle name="20 % - Markeringsfarve4 2 4 2 5 2" xfId="2642"/>
    <cellStyle name="20 % - Markeringsfarve4 2 4 2 5 2 2" xfId="12980"/>
    <cellStyle name="20 % - Markeringsfarve4 2 4 2 5 3" xfId="2643"/>
    <cellStyle name="20 % - Markeringsfarve4 2 4 2 5 3 2" xfId="12981"/>
    <cellStyle name="20 % - Markeringsfarve4 2 4 2 5 4" xfId="2644"/>
    <cellStyle name="20 % - Markeringsfarve4 2 4 2 5 4 2" xfId="12982"/>
    <cellStyle name="20 % - Markeringsfarve4 2 4 2 5 5" xfId="2645"/>
    <cellStyle name="20 % - Markeringsfarve4 2 4 2 5 5 2" xfId="12983"/>
    <cellStyle name="20 % - Markeringsfarve4 2 4 2 5 6" xfId="2646"/>
    <cellStyle name="20 % - Markeringsfarve4 2 4 2 5 6 2" xfId="12984"/>
    <cellStyle name="20 % - Markeringsfarve4 2 4 2 5 7" xfId="12979"/>
    <cellStyle name="20 % - Markeringsfarve4 2 4 2 6" xfId="2647"/>
    <cellStyle name="20 % - Markeringsfarve4 2 4 2 6 2" xfId="12985"/>
    <cellStyle name="20 % - Markeringsfarve4 2 4 2 7" xfId="2648"/>
    <cellStyle name="20 % - Markeringsfarve4 2 4 2 7 2" xfId="12986"/>
    <cellStyle name="20 % - Markeringsfarve4 2 4 2 8" xfId="2649"/>
    <cellStyle name="20 % - Markeringsfarve4 2 4 2 8 2" xfId="12987"/>
    <cellStyle name="20 % - Markeringsfarve4 2 4 2 9" xfId="2650"/>
    <cellStyle name="20 % - Markeringsfarve4 2 4 2 9 2" xfId="12988"/>
    <cellStyle name="20 % - Markeringsfarve4 2 4 3" xfId="2651"/>
    <cellStyle name="20 % - Markeringsfarve4 2 4 3 10" xfId="12989"/>
    <cellStyle name="20 % - Markeringsfarve4 2 4 3 2" xfId="2652"/>
    <cellStyle name="20 % - Markeringsfarve4 2 4 3 2 2" xfId="2653"/>
    <cellStyle name="20 % - Markeringsfarve4 2 4 3 2 2 2" xfId="12991"/>
    <cellStyle name="20 % - Markeringsfarve4 2 4 3 2 3" xfId="2654"/>
    <cellStyle name="20 % - Markeringsfarve4 2 4 3 2 3 2" xfId="12992"/>
    <cellStyle name="20 % - Markeringsfarve4 2 4 3 2 4" xfId="2655"/>
    <cellStyle name="20 % - Markeringsfarve4 2 4 3 2 4 2" xfId="12993"/>
    <cellStyle name="20 % - Markeringsfarve4 2 4 3 2 5" xfId="2656"/>
    <cellStyle name="20 % - Markeringsfarve4 2 4 3 2 5 2" xfId="12994"/>
    <cellStyle name="20 % - Markeringsfarve4 2 4 3 2 6" xfId="2657"/>
    <cellStyle name="20 % - Markeringsfarve4 2 4 3 2 6 2" xfId="12995"/>
    <cellStyle name="20 % - Markeringsfarve4 2 4 3 2 7" xfId="12990"/>
    <cellStyle name="20 % - Markeringsfarve4 2 4 3 3" xfId="2658"/>
    <cellStyle name="20 % - Markeringsfarve4 2 4 3 3 2" xfId="2659"/>
    <cellStyle name="20 % - Markeringsfarve4 2 4 3 3 2 2" xfId="12997"/>
    <cellStyle name="20 % - Markeringsfarve4 2 4 3 3 3" xfId="2660"/>
    <cellStyle name="20 % - Markeringsfarve4 2 4 3 3 3 2" xfId="12998"/>
    <cellStyle name="20 % - Markeringsfarve4 2 4 3 3 4" xfId="2661"/>
    <cellStyle name="20 % - Markeringsfarve4 2 4 3 3 4 2" xfId="12999"/>
    <cellStyle name="20 % - Markeringsfarve4 2 4 3 3 5" xfId="2662"/>
    <cellStyle name="20 % - Markeringsfarve4 2 4 3 3 5 2" xfId="13000"/>
    <cellStyle name="20 % - Markeringsfarve4 2 4 3 3 6" xfId="2663"/>
    <cellStyle name="20 % - Markeringsfarve4 2 4 3 3 6 2" xfId="13001"/>
    <cellStyle name="20 % - Markeringsfarve4 2 4 3 3 7" xfId="12996"/>
    <cellStyle name="20 % - Markeringsfarve4 2 4 3 4" xfId="2664"/>
    <cellStyle name="20 % - Markeringsfarve4 2 4 3 4 2" xfId="2665"/>
    <cellStyle name="20 % - Markeringsfarve4 2 4 3 4 2 2" xfId="13003"/>
    <cellStyle name="20 % - Markeringsfarve4 2 4 3 4 3" xfId="2666"/>
    <cellStyle name="20 % - Markeringsfarve4 2 4 3 4 3 2" xfId="13004"/>
    <cellStyle name="20 % - Markeringsfarve4 2 4 3 4 4" xfId="2667"/>
    <cellStyle name="20 % - Markeringsfarve4 2 4 3 4 4 2" xfId="13005"/>
    <cellStyle name="20 % - Markeringsfarve4 2 4 3 4 5" xfId="2668"/>
    <cellStyle name="20 % - Markeringsfarve4 2 4 3 4 5 2" xfId="13006"/>
    <cellStyle name="20 % - Markeringsfarve4 2 4 3 4 6" xfId="2669"/>
    <cellStyle name="20 % - Markeringsfarve4 2 4 3 4 6 2" xfId="13007"/>
    <cellStyle name="20 % - Markeringsfarve4 2 4 3 4 7" xfId="13002"/>
    <cellStyle name="20 % - Markeringsfarve4 2 4 3 5" xfId="2670"/>
    <cellStyle name="20 % - Markeringsfarve4 2 4 3 5 2" xfId="13008"/>
    <cellStyle name="20 % - Markeringsfarve4 2 4 3 6" xfId="2671"/>
    <cellStyle name="20 % - Markeringsfarve4 2 4 3 6 2" xfId="13009"/>
    <cellStyle name="20 % - Markeringsfarve4 2 4 3 7" xfId="2672"/>
    <cellStyle name="20 % - Markeringsfarve4 2 4 3 7 2" xfId="13010"/>
    <cellStyle name="20 % - Markeringsfarve4 2 4 3 8" xfId="2673"/>
    <cellStyle name="20 % - Markeringsfarve4 2 4 3 8 2" xfId="13011"/>
    <cellStyle name="20 % - Markeringsfarve4 2 4 3 9" xfId="2674"/>
    <cellStyle name="20 % - Markeringsfarve4 2 4 3 9 2" xfId="13012"/>
    <cellStyle name="20 % - Markeringsfarve4 2 4 4" xfId="2675"/>
    <cellStyle name="20 % - Markeringsfarve4 2 4 4 2" xfId="2676"/>
    <cellStyle name="20 % - Markeringsfarve4 2 4 4 2 2" xfId="13014"/>
    <cellStyle name="20 % - Markeringsfarve4 2 4 4 3" xfId="2677"/>
    <cellStyle name="20 % - Markeringsfarve4 2 4 4 3 2" xfId="13015"/>
    <cellStyle name="20 % - Markeringsfarve4 2 4 4 4" xfId="2678"/>
    <cellStyle name="20 % - Markeringsfarve4 2 4 4 4 2" xfId="13016"/>
    <cellStyle name="20 % - Markeringsfarve4 2 4 4 5" xfId="2679"/>
    <cellStyle name="20 % - Markeringsfarve4 2 4 4 5 2" xfId="13017"/>
    <cellStyle name="20 % - Markeringsfarve4 2 4 4 6" xfId="2680"/>
    <cellStyle name="20 % - Markeringsfarve4 2 4 4 6 2" xfId="13018"/>
    <cellStyle name="20 % - Markeringsfarve4 2 4 4 7" xfId="13013"/>
    <cellStyle name="20 % - Markeringsfarve4 2 4 5" xfId="2681"/>
    <cellStyle name="20 % - Markeringsfarve4 2 4 5 2" xfId="2682"/>
    <cellStyle name="20 % - Markeringsfarve4 2 4 5 2 2" xfId="13020"/>
    <cellStyle name="20 % - Markeringsfarve4 2 4 5 3" xfId="2683"/>
    <cellStyle name="20 % - Markeringsfarve4 2 4 5 3 2" xfId="13021"/>
    <cellStyle name="20 % - Markeringsfarve4 2 4 5 4" xfId="2684"/>
    <cellStyle name="20 % - Markeringsfarve4 2 4 5 4 2" xfId="13022"/>
    <cellStyle name="20 % - Markeringsfarve4 2 4 5 5" xfId="2685"/>
    <cellStyle name="20 % - Markeringsfarve4 2 4 5 5 2" xfId="13023"/>
    <cellStyle name="20 % - Markeringsfarve4 2 4 5 6" xfId="2686"/>
    <cellStyle name="20 % - Markeringsfarve4 2 4 5 6 2" xfId="13024"/>
    <cellStyle name="20 % - Markeringsfarve4 2 4 5 7" xfId="13019"/>
    <cellStyle name="20 % - Markeringsfarve4 2 4 6" xfId="2687"/>
    <cellStyle name="20 % - Markeringsfarve4 2 4 6 2" xfId="2688"/>
    <cellStyle name="20 % - Markeringsfarve4 2 4 6 2 2" xfId="13026"/>
    <cellStyle name="20 % - Markeringsfarve4 2 4 6 3" xfId="2689"/>
    <cellStyle name="20 % - Markeringsfarve4 2 4 6 3 2" xfId="13027"/>
    <cellStyle name="20 % - Markeringsfarve4 2 4 6 4" xfId="2690"/>
    <cellStyle name="20 % - Markeringsfarve4 2 4 6 4 2" xfId="13028"/>
    <cellStyle name="20 % - Markeringsfarve4 2 4 6 5" xfId="2691"/>
    <cellStyle name="20 % - Markeringsfarve4 2 4 6 5 2" xfId="13029"/>
    <cellStyle name="20 % - Markeringsfarve4 2 4 6 6" xfId="2692"/>
    <cellStyle name="20 % - Markeringsfarve4 2 4 6 6 2" xfId="13030"/>
    <cellStyle name="20 % - Markeringsfarve4 2 4 6 7" xfId="13025"/>
    <cellStyle name="20 % - Markeringsfarve4 2 4 7" xfId="2693"/>
    <cellStyle name="20 % - Markeringsfarve4 2 4 7 2" xfId="13031"/>
    <cellStyle name="20 % - Markeringsfarve4 2 4 8" xfId="2694"/>
    <cellStyle name="20 % - Markeringsfarve4 2 4 8 2" xfId="13032"/>
    <cellStyle name="20 % - Markeringsfarve4 2 4 9" xfId="2695"/>
    <cellStyle name="20 % - Markeringsfarve4 2 4 9 2" xfId="13033"/>
    <cellStyle name="20 % - Markeringsfarve4 2 5" xfId="2696"/>
    <cellStyle name="20 % - Markeringsfarve4 2 5 10" xfId="2697"/>
    <cellStyle name="20 % - Markeringsfarve4 2 5 10 2" xfId="13035"/>
    <cellStyle name="20 % - Markeringsfarve4 2 5 11" xfId="13034"/>
    <cellStyle name="20 % - Markeringsfarve4 2 5 2" xfId="2698"/>
    <cellStyle name="20 % - Markeringsfarve4 2 5 2 10" xfId="13036"/>
    <cellStyle name="20 % - Markeringsfarve4 2 5 2 2" xfId="2699"/>
    <cellStyle name="20 % - Markeringsfarve4 2 5 2 2 2" xfId="2700"/>
    <cellStyle name="20 % - Markeringsfarve4 2 5 2 2 2 2" xfId="13038"/>
    <cellStyle name="20 % - Markeringsfarve4 2 5 2 2 3" xfId="2701"/>
    <cellStyle name="20 % - Markeringsfarve4 2 5 2 2 3 2" xfId="13039"/>
    <cellStyle name="20 % - Markeringsfarve4 2 5 2 2 4" xfId="2702"/>
    <cellStyle name="20 % - Markeringsfarve4 2 5 2 2 4 2" xfId="13040"/>
    <cellStyle name="20 % - Markeringsfarve4 2 5 2 2 5" xfId="2703"/>
    <cellStyle name="20 % - Markeringsfarve4 2 5 2 2 5 2" xfId="13041"/>
    <cellStyle name="20 % - Markeringsfarve4 2 5 2 2 6" xfId="2704"/>
    <cellStyle name="20 % - Markeringsfarve4 2 5 2 2 6 2" xfId="13042"/>
    <cellStyle name="20 % - Markeringsfarve4 2 5 2 2 7" xfId="13037"/>
    <cellStyle name="20 % - Markeringsfarve4 2 5 2 3" xfId="2705"/>
    <cellStyle name="20 % - Markeringsfarve4 2 5 2 3 2" xfId="2706"/>
    <cellStyle name="20 % - Markeringsfarve4 2 5 2 3 2 2" xfId="13044"/>
    <cellStyle name="20 % - Markeringsfarve4 2 5 2 3 3" xfId="2707"/>
    <cellStyle name="20 % - Markeringsfarve4 2 5 2 3 3 2" xfId="13045"/>
    <cellStyle name="20 % - Markeringsfarve4 2 5 2 3 4" xfId="2708"/>
    <cellStyle name="20 % - Markeringsfarve4 2 5 2 3 4 2" xfId="13046"/>
    <cellStyle name="20 % - Markeringsfarve4 2 5 2 3 5" xfId="2709"/>
    <cellStyle name="20 % - Markeringsfarve4 2 5 2 3 5 2" xfId="13047"/>
    <cellStyle name="20 % - Markeringsfarve4 2 5 2 3 6" xfId="2710"/>
    <cellStyle name="20 % - Markeringsfarve4 2 5 2 3 6 2" xfId="13048"/>
    <cellStyle name="20 % - Markeringsfarve4 2 5 2 3 7" xfId="13043"/>
    <cellStyle name="20 % - Markeringsfarve4 2 5 2 4" xfId="2711"/>
    <cellStyle name="20 % - Markeringsfarve4 2 5 2 4 2" xfId="2712"/>
    <cellStyle name="20 % - Markeringsfarve4 2 5 2 4 2 2" xfId="13050"/>
    <cellStyle name="20 % - Markeringsfarve4 2 5 2 4 3" xfId="2713"/>
    <cellStyle name="20 % - Markeringsfarve4 2 5 2 4 3 2" xfId="13051"/>
    <cellStyle name="20 % - Markeringsfarve4 2 5 2 4 4" xfId="2714"/>
    <cellStyle name="20 % - Markeringsfarve4 2 5 2 4 4 2" xfId="13052"/>
    <cellStyle name="20 % - Markeringsfarve4 2 5 2 4 5" xfId="2715"/>
    <cellStyle name="20 % - Markeringsfarve4 2 5 2 4 5 2" xfId="13053"/>
    <cellStyle name="20 % - Markeringsfarve4 2 5 2 4 6" xfId="2716"/>
    <cellStyle name="20 % - Markeringsfarve4 2 5 2 4 6 2" xfId="13054"/>
    <cellStyle name="20 % - Markeringsfarve4 2 5 2 4 7" xfId="13049"/>
    <cellStyle name="20 % - Markeringsfarve4 2 5 2 5" xfId="2717"/>
    <cellStyle name="20 % - Markeringsfarve4 2 5 2 5 2" xfId="13055"/>
    <cellStyle name="20 % - Markeringsfarve4 2 5 2 6" xfId="2718"/>
    <cellStyle name="20 % - Markeringsfarve4 2 5 2 6 2" xfId="13056"/>
    <cellStyle name="20 % - Markeringsfarve4 2 5 2 7" xfId="2719"/>
    <cellStyle name="20 % - Markeringsfarve4 2 5 2 7 2" xfId="13057"/>
    <cellStyle name="20 % - Markeringsfarve4 2 5 2 8" xfId="2720"/>
    <cellStyle name="20 % - Markeringsfarve4 2 5 2 8 2" xfId="13058"/>
    <cellStyle name="20 % - Markeringsfarve4 2 5 2 9" xfId="2721"/>
    <cellStyle name="20 % - Markeringsfarve4 2 5 2 9 2" xfId="13059"/>
    <cellStyle name="20 % - Markeringsfarve4 2 5 3" xfId="2722"/>
    <cellStyle name="20 % - Markeringsfarve4 2 5 3 2" xfId="2723"/>
    <cellStyle name="20 % - Markeringsfarve4 2 5 3 2 2" xfId="13061"/>
    <cellStyle name="20 % - Markeringsfarve4 2 5 3 3" xfId="2724"/>
    <cellStyle name="20 % - Markeringsfarve4 2 5 3 3 2" xfId="13062"/>
    <cellStyle name="20 % - Markeringsfarve4 2 5 3 4" xfId="2725"/>
    <cellStyle name="20 % - Markeringsfarve4 2 5 3 4 2" xfId="13063"/>
    <cellStyle name="20 % - Markeringsfarve4 2 5 3 5" xfId="2726"/>
    <cellStyle name="20 % - Markeringsfarve4 2 5 3 5 2" xfId="13064"/>
    <cellStyle name="20 % - Markeringsfarve4 2 5 3 6" xfId="2727"/>
    <cellStyle name="20 % - Markeringsfarve4 2 5 3 6 2" xfId="13065"/>
    <cellStyle name="20 % - Markeringsfarve4 2 5 3 7" xfId="13060"/>
    <cellStyle name="20 % - Markeringsfarve4 2 5 4" xfId="2728"/>
    <cellStyle name="20 % - Markeringsfarve4 2 5 4 2" xfId="2729"/>
    <cellStyle name="20 % - Markeringsfarve4 2 5 4 2 2" xfId="13067"/>
    <cellStyle name="20 % - Markeringsfarve4 2 5 4 3" xfId="2730"/>
    <cellStyle name="20 % - Markeringsfarve4 2 5 4 3 2" xfId="13068"/>
    <cellStyle name="20 % - Markeringsfarve4 2 5 4 4" xfId="2731"/>
    <cellStyle name="20 % - Markeringsfarve4 2 5 4 4 2" xfId="13069"/>
    <cellStyle name="20 % - Markeringsfarve4 2 5 4 5" xfId="2732"/>
    <cellStyle name="20 % - Markeringsfarve4 2 5 4 5 2" xfId="13070"/>
    <cellStyle name="20 % - Markeringsfarve4 2 5 4 6" xfId="2733"/>
    <cellStyle name="20 % - Markeringsfarve4 2 5 4 6 2" xfId="13071"/>
    <cellStyle name="20 % - Markeringsfarve4 2 5 4 7" xfId="13066"/>
    <cellStyle name="20 % - Markeringsfarve4 2 5 5" xfId="2734"/>
    <cellStyle name="20 % - Markeringsfarve4 2 5 5 2" xfId="2735"/>
    <cellStyle name="20 % - Markeringsfarve4 2 5 5 2 2" xfId="13073"/>
    <cellStyle name="20 % - Markeringsfarve4 2 5 5 3" xfId="2736"/>
    <cellStyle name="20 % - Markeringsfarve4 2 5 5 3 2" xfId="13074"/>
    <cellStyle name="20 % - Markeringsfarve4 2 5 5 4" xfId="2737"/>
    <cellStyle name="20 % - Markeringsfarve4 2 5 5 4 2" xfId="13075"/>
    <cellStyle name="20 % - Markeringsfarve4 2 5 5 5" xfId="2738"/>
    <cellStyle name="20 % - Markeringsfarve4 2 5 5 5 2" xfId="13076"/>
    <cellStyle name="20 % - Markeringsfarve4 2 5 5 6" xfId="2739"/>
    <cellStyle name="20 % - Markeringsfarve4 2 5 5 6 2" xfId="13077"/>
    <cellStyle name="20 % - Markeringsfarve4 2 5 5 7" xfId="13072"/>
    <cellStyle name="20 % - Markeringsfarve4 2 5 6" xfId="2740"/>
    <cellStyle name="20 % - Markeringsfarve4 2 5 6 2" xfId="13078"/>
    <cellStyle name="20 % - Markeringsfarve4 2 5 7" xfId="2741"/>
    <cellStyle name="20 % - Markeringsfarve4 2 5 7 2" xfId="13079"/>
    <cellStyle name="20 % - Markeringsfarve4 2 5 8" xfId="2742"/>
    <cellStyle name="20 % - Markeringsfarve4 2 5 8 2" xfId="13080"/>
    <cellStyle name="20 % - Markeringsfarve4 2 5 9" xfId="2743"/>
    <cellStyle name="20 % - Markeringsfarve4 2 5 9 2" xfId="13081"/>
    <cellStyle name="20 % - Markeringsfarve4 2 6" xfId="2744"/>
    <cellStyle name="20 % - Markeringsfarve4 2 6 10" xfId="13082"/>
    <cellStyle name="20 % - Markeringsfarve4 2 6 2" xfId="2745"/>
    <cellStyle name="20 % - Markeringsfarve4 2 6 2 2" xfId="2746"/>
    <cellStyle name="20 % - Markeringsfarve4 2 6 2 2 2" xfId="13084"/>
    <cellStyle name="20 % - Markeringsfarve4 2 6 2 3" xfId="2747"/>
    <cellStyle name="20 % - Markeringsfarve4 2 6 2 3 2" xfId="13085"/>
    <cellStyle name="20 % - Markeringsfarve4 2 6 2 4" xfId="2748"/>
    <cellStyle name="20 % - Markeringsfarve4 2 6 2 4 2" xfId="13086"/>
    <cellStyle name="20 % - Markeringsfarve4 2 6 2 5" xfId="2749"/>
    <cellStyle name="20 % - Markeringsfarve4 2 6 2 5 2" xfId="13087"/>
    <cellStyle name="20 % - Markeringsfarve4 2 6 2 6" xfId="2750"/>
    <cellStyle name="20 % - Markeringsfarve4 2 6 2 6 2" xfId="13088"/>
    <cellStyle name="20 % - Markeringsfarve4 2 6 2 7" xfId="13083"/>
    <cellStyle name="20 % - Markeringsfarve4 2 6 3" xfId="2751"/>
    <cellStyle name="20 % - Markeringsfarve4 2 6 3 2" xfId="2752"/>
    <cellStyle name="20 % - Markeringsfarve4 2 6 3 2 2" xfId="13090"/>
    <cellStyle name="20 % - Markeringsfarve4 2 6 3 3" xfId="2753"/>
    <cellStyle name="20 % - Markeringsfarve4 2 6 3 3 2" xfId="13091"/>
    <cellStyle name="20 % - Markeringsfarve4 2 6 3 4" xfId="2754"/>
    <cellStyle name="20 % - Markeringsfarve4 2 6 3 4 2" xfId="13092"/>
    <cellStyle name="20 % - Markeringsfarve4 2 6 3 5" xfId="2755"/>
    <cellStyle name="20 % - Markeringsfarve4 2 6 3 5 2" xfId="13093"/>
    <cellStyle name="20 % - Markeringsfarve4 2 6 3 6" xfId="2756"/>
    <cellStyle name="20 % - Markeringsfarve4 2 6 3 6 2" xfId="13094"/>
    <cellStyle name="20 % - Markeringsfarve4 2 6 3 7" xfId="13089"/>
    <cellStyle name="20 % - Markeringsfarve4 2 6 4" xfId="2757"/>
    <cellStyle name="20 % - Markeringsfarve4 2 6 4 2" xfId="2758"/>
    <cellStyle name="20 % - Markeringsfarve4 2 6 4 2 2" xfId="13096"/>
    <cellStyle name="20 % - Markeringsfarve4 2 6 4 3" xfId="2759"/>
    <cellStyle name="20 % - Markeringsfarve4 2 6 4 3 2" xfId="13097"/>
    <cellStyle name="20 % - Markeringsfarve4 2 6 4 4" xfId="2760"/>
    <cellStyle name="20 % - Markeringsfarve4 2 6 4 4 2" xfId="13098"/>
    <cellStyle name="20 % - Markeringsfarve4 2 6 4 5" xfId="2761"/>
    <cellStyle name="20 % - Markeringsfarve4 2 6 4 5 2" xfId="13099"/>
    <cellStyle name="20 % - Markeringsfarve4 2 6 4 6" xfId="2762"/>
    <cellStyle name="20 % - Markeringsfarve4 2 6 4 6 2" xfId="13100"/>
    <cellStyle name="20 % - Markeringsfarve4 2 6 4 7" xfId="13095"/>
    <cellStyle name="20 % - Markeringsfarve4 2 6 5" xfId="2763"/>
    <cellStyle name="20 % - Markeringsfarve4 2 6 5 2" xfId="13101"/>
    <cellStyle name="20 % - Markeringsfarve4 2 6 6" xfId="2764"/>
    <cellStyle name="20 % - Markeringsfarve4 2 6 6 2" xfId="13102"/>
    <cellStyle name="20 % - Markeringsfarve4 2 6 7" xfId="2765"/>
    <cellStyle name="20 % - Markeringsfarve4 2 6 7 2" xfId="13103"/>
    <cellStyle name="20 % - Markeringsfarve4 2 6 8" xfId="2766"/>
    <cellStyle name="20 % - Markeringsfarve4 2 6 8 2" xfId="13104"/>
    <cellStyle name="20 % - Markeringsfarve4 2 6 9" xfId="2767"/>
    <cellStyle name="20 % - Markeringsfarve4 2 6 9 2" xfId="13105"/>
    <cellStyle name="20 % - Markeringsfarve4 2 7" xfId="2768"/>
    <cellStyle name="20 % - Markeringsfarve4 2 7 2" xfId="2769"/>
    <cellStyle name="20 % - Markeringsfarve4 2 7 2 2" xfId="13107"/>
    <cellStyle name="20 % - Markeringsfarve4 2 7 3" xfId="2770"/>
    <cellStyle name="20 % - Markeringsfarve4 2 7 3 2" xfId="13108"/>
    <cellStyle name="20 % - Markeringsfarve4 2 7 4" xfId="2771"/>
    <cellStyle name="20 % - Markeringsfarve4 2 7 4 2" xfId="13109"/>
    <cellStyle name="20 % - Markeringsfarve4 2 7 5" xfId="2772"/>
    <cellStyle name="20 % - Markeringsfarve4 2 7 5 2" xfId="13110"/>
    <cellStyle name="20 % - Markeringsfarve4 2 7 6" xfId="2773"/>
    <cellStyle name="20 % - Markeringsfarve4 2 7 6 2" xfId="13111"/>
    <cellStyle name="20 % - Markeringsfarve4 2 7 7" xfId="13106"/>
    <cellStyle name="20 % - Markeringsfarve4 2 8" xfId="2774"/>
    <cellStyle name="20 % - Markeringsfarve4 2 8 2" xfId="2775"/>
    <cellStyle name="20 % - Markeringsfarve4 2 8 2 2" xfId="13113"/>
    <cellStyle name="20 % - Markeringsfarve4 2 8 3" xfId="2776"/>
    <cellStyle name="20 % - Markeringsfarve4 2 8 3 2" xfId="13114"/>
    <cellStyle name="20 % - Markeringsfarve4 2 8 4" xfId="2777"/>
    <cellStyle name="20 % - Markeringsfarve4 2 8 4 2" xfId="13115"/>
    <cellStyle name="20 % - Markeringsfarve4 2 8 5" xfId="2778"/>
    <cellStyle name="20 % - Markeringsfarve4 2 8 5 2" xfId="13116"/>
    <cellStyle name="20 % - Markeringsfarve4 2 8 6" xfId="2779"/>
    <cellStyle name="20 % - Markeringsfarve4 2 8 6 2" xfId="13117"/>
    <cellStyle name="20 % - Markeringsfarve4 2 8 7" xfId="13112"/>
    <cellStyle name="20 % - Markeringsfarve4 2 9" xfId="2780"/>
    <cellStyle name="20 % - Markeringsfarve4 2 9 2" xfId="2781"/>
    <cellStyle name="20 % - Markeringsfarve4 2 9 2 2" xfId="13119"/>
    <cellStyle name="20 % - Markeringsfarve4 2 9 3" xfId="2782"/>
    <cellStyle name="20 % - Markeringsfarve4 2 9 3 2" xfId="13120"/>
    <cellStyle name="20 % - Markeringsfarve4 2 9 4" xfId="2783"/>
    <cellStyle name="20 % - Markeringsfarve4 2 9 4 2" xfId="13121"/>
    <cellStyle name="20 % - Markeringsfarve4 2 9 5" xfId="2784"/>
    <cellStyle name="20 % - Markeringsfarve4 2 9 5 2" xfId="13122"/>
    <cellStyle name="20 % - Markeringsfarve4 2 9 6" xfId="2785"/>
    <cellStyle name="20 % - Markeringsfarve4 2 9 6 2" xfId="13123"/>
    <cellStyle name="20 % - Markeringsfarve4 2 9 7" xfId="13118"/>
    <cellStyle name="20 % - Markeringsfarve4 2_Budget" xfId="2786"/>
    <cellStyle name="20 % - Markeringsfarve4 3" xfId="2787"/>
    <cellStyle name="20 % - Markeringsfarve4 3 2" xfId="2788"/>
    <cellStyle name="20 % - Markeringsfarve4 3 2 10" xfId="13124"/>
    <cellStyle name="20 % - Markeringsfarve4 3 2 2" xfId="2789"/>
    <cellStyle name="20 % - Markeringsfarve4 3 2 2 2" xfId="2790"/>
    <cellStyle name="20 % - Markeringsfarve4 3 2 2 2 2" xfId="2791"/>
    <cellStyle name="20 % - Markeringsfarve4 3 2 2 2 2 2" xfId="13127"/>
    <cellStyle name="20 % - Markeringsfarve4 3 2 2 2 3" xfId="2792"/>
    <cellStyle name="20 % - Markeringsfarve4 3 2 2 2 3 2" xfId="13128"/>
    <cellStyle name="20 % - Markeringsfarve4 3 2 2 2 4" xfId="2793"/>
    <cellStyle name="20 % - Markeringsfarve4 3 2 2 2 4 2" xfId="13129"/>
    <cellStyle name="20 % - Markeringsfarve4 3 2 2 2 5" xfId="2794"/>
    <cellStyle name="20 % - Markeringsfarve4 3 2 2 2 5 2" xfId="13130"/>
    <cellStyle name="20 % - Markeringsfarve4 3 2 2 2 6" xfId="2795"/>
    <cellStyle name="20 % - Markeringsfarve4 3 2 2 2 6 2" xfId="13131"/>
    <cellStyle name="20 % - Markeringsfarve4 3 2 2 2 7" xfId="13126"/>
    <cellStyle name="20 % - Markeringsfarve4 3 2 2 3" xfId="2796"/>
    <cellStyle name="20 % - Markeringsfarve4 3 2 2 3 2" xfId="13132"/>
    <cellStyle name="20 % - Markeringsfarve4 3 2 2 4" xfId="2797"/>
    <cellStyle name="20 % - Markeringsfarve4 3 2 2 4 2" xfId="13133"/>
    <cellStyle name="20 % - Markeringsfarve4 3 2 2 5" xfId="2798"/>
    <cellStyle name="20 % - Markeringsfarve4 3 2 2 5 2" xfId="13134"/>
    <cellStyle name="20 % - Markeringsfarve4 3 2 2 6" xfId="2799"/>
    <cellStyle name="20 % - Markeringsfarve4 3 2 2 6 2" xfId="13135"/>
    <cellStyle name="20 % - Markeringsfarve4 3 2 2 7" xfId="2800"/>
    <cellStyle name="20 % - Markeringsfarve4 3 2 2 7 2" xfId="13136"/>
    <cellStyle name="20 % - Markeringsfarve4 3 2 2 8" xfId="13125"/>
    <cellStyle name="20 % - Markeringsfarve4 3 2 3" xfId="2801"/>
    <cellStyle name="20 % - Markeringsfarve4 3 2 3 2" xfId="2802"/>
    <cellStyle name="20 % - Markeringsfarve4 3 2 3 2 2" xfId="13138"/>
    <cellStyle name="20 % - Markeringsfarve4 3 2 3 3" xfId="2803"/>
    <cellStyle name="20 % - Markeringsfarve4 3 2 3 3 2" xfId="13139"/>
    <cellStyle name="20 % - Markeringsfarve4 3 2 3 4" xfId="2804"/>
    <cellStyle name="20 % - Markeringsfarve4 3 2 3 4 2" xfId="13140"/>
    <cellStyle name="20 % - Markeringsfarve4 3 2 3 5" xfId="2805"/>
    <cellStyle name="20 % - Markeringsfarve4 3 2 3 5 2" xfId="13141"/>
    <cellStyle name="20 % - Markeringsfarve4 3 2 3 6" xfId="2806"/>
    <cellStyle name="20 % - Markeringsfarve4 3 2 3 6 2" xfId="13142"/>
    <cellStyle name="20 % - Markeringsfarve4 3 2 3 7" xfId="13137"/>
    <cellStyle name="20 % - Markeringsfarve4 3 2 4" xfId="2807"/>
    <cellStyle name="20 % - Markeringsfarve4 3 2 4 2" xfId="13143"/>
    <cellStyle name="20 % - Markeringsfarve4 3 2 5" xfId="2808"/>
    <cellStyle name="20 % - Markeringsfarve4 3 2 5 2" xfId="13144"/>
    <cellStyle name="20 % - Markeringsfarve4 3 2 6" xfId="2809"/>
    <cellStyle name="20 % - Markeringsfarve4 3 2 6 2" xfId="13145"/>
    <cellStyle name="20 % - Markeringsfarve4 3 2 7" xfId="2810"/>
    <cellStyle name="20 % - Markeringsfarve4 3 2 7 2" xfId="13146"/>
    <cellStyle name="20 % - Markeringsfarve4 3 2 8" xfId="2811"/>
    <cellStyle name="20 % - Markeringsfarve4 3 2 8 2" xfId="13147"/>
    <cellStyle name="20 % - Markeringsfarve4 3 2 9" xfId="2812"/>
    <cellStyle name="20 % - Markeringsfarve4 3 3" xfId="2813"/>
    <cellStyle name="20 % - Markeringsfarve4 3 3 2" xfId="13148"/>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10 2" xfId="13150"/>
    <cellStyle name="20 % - Markeringsfarve4 6 11" xfId="13149"/>
    <cellStyle name="20 % - Markeringsfarve4 6 2" xfId="2820"/>
    <cellStyle name="20 % - Markeringsfarve4 6 2 2" xfId="2821"/>
    <cellStyle name="20 % - Markeringsfarve4 6 2 2 2" xfId="2822"/>
    <cellStyle name="20 % - Markeringsfarve4 6 2 2 2 2" xfId="13153"/>
    <cellStyle name="20 % - Markeringsfarve4 6 2 2 3" xfId="2823"/>
    <cellStyle name="20 % - Markeringsfarve4 6 2 2 3 2" xfId="13154"/>
    <cellStyle name="20 % - Markeringsfarve4 6 2 2 4" xfId="2824"/>
    <cellStyle name="20 % - Markeringsfarve4 6 2 2 4 2" xfId="13155"/>
    <cellStyle name="20 % - Markeringsfarve4 6 2 2 5" xfId="2825"/>
    <cellStyle name="20 % - Markeringsfarve4 6 2 2 5 2" xfId="13156"/>
    <cellStyle name="20 % - Markeringsfarve4 6 2 2 6" xfId="2826"/>
    <cellStyle name="20 % - Markeringsfarve4 6 2 2 6 2" xfId="13157"/>
    <cellStyle name="20 % - Markeringsfarve4 6 2 2 7" xfId="13152"/>
    <cellStyle name="20 % - Markeringsfarve4 6 2 3" xfId="2827"/>
    <cellStyle name="20 % - Markeringsfarve4 6 2 3 2" xfId="2828"/>
    <cellStyle name="20 % - Markeringsfarve4 6 2 3 2 2" xfId="13159"/>
    <cellStyle name="20 % - Markeringsfarve4 6 2 3 3" xfId="2829"/>
    <cellStyle name="20 % - Markeringsfarve4 6 2 3 3 2" xfId="13160"/>
    <cellStyle name="20 % - Markeringsfarve4 6 2 3 4" xfId="2830"/>
    <cellStyle name="20 % - Markeringsfarve4 6 2 3 4 2" xfId="13161"/>
    <cellStyle name="20 % - Markeringsfarve4 6 2 3 5" xfId="2831"/>
    <cellStyle name="20 % - Markeringsfarve4 6 2 3 5 2" xfId="13162"/>
    <cellStyle name="20 % - Markeringsfarve4 6 2 3 6" xfId="2832"/>
    <cellStyle name="20 % - Markeringsfarve4 6 2 3 6 2" xfId="13163"/>
    <cellStyle name="20 % - Markeringsfarve4 6 2 3 7" xfId="13158"/>
    <cellStyle name="20 % - Markeringsfarve4 6 2 4" xfId="2833"/>
    <cellStyle name="20 % - Markeringsfarve4 6 2 4 2" xfId="13164"/>
    <cellStyle name="20 % - Markeringsfarve4 6 2 5" xfId="2834"/>
    <cellStyle name="20 % - Markeringsfarve4 6 2 5 2" xfId="13165"/>
    <cellStyle name="20 % - Markeringsfarve4 6 2 6" xfId="2835"/>
    <cellStyle name="20 % - Markeringsfarve4 6 2 6 2" xfId="13166"/>
    <cellStyle name="20 % - Markeringsfarve4 6 2 7" xfId="2836"/>
    <cellStyle name="20 % - Markeringsfarve4 6 2 7 2" xfId="13167"/>
    <cellStyle name="20 % - Markeringsfarve4 6 2 8" xfId="2837"/>
    <cellStyle name="20 % - Markeringsfarve4 6 2 8 2" xfId="13168"/>
    <cellStyle name="20 % - Markeringsfarve4 6 2 9" xfId="13151"/>
    <cellStyle name="20 % - Markeringsfarve4 6 3" xfId="2838"/>
    <cellStyle name="20 % - Markeringsfarve4 6 4" xfId="2839"/>
    <cellStyle name="20 % - Markeringsfarve4 6 4 2" xfId="2840"/>
    <cellStyle name="20 % - Markeringsfarve4 6 4 2 2" xfId="13170"/>
    <cellStyle name="20 % - Markeringsfarve4 6 4 3" xfId="2841"/>
    <cellStyle name="20 % - Markeringsfarve4 6 4 3 2" xfId="13171"/>
    <cellStyle name="20 % - Markeringsfarve4 6 4 4" xfId="2842"/>
    <cellStyle name="20 % - Markeringsfarve4 6 4 4 2" xfId="13172"/>
    <cellStyle name="20 % - Markeringsfarve4 6 4 5" xfId="2843"/>
    <cellStyle name="20 % - Markeringsfarve4 6 4 5 2" xfId="13173"/>
    <cellStyle name="20 % - Markeringsfarve4 6 4 6" xfId="2844"/>
    <cellStyle name="20 % - Markeringsfarve4 6 4 6 2" xfId="13174"/>
    <cellStyle name="20 % - Markeringsfarve4 6 4 7" xfId="13169"/>
    <cellStyle name="20 % - Markeringsfarve4 6 5" xfId="2845"/>
    <cellStyle name="20 % - Markeringsfarve4 6 5 2" xfId="2846"/>
    <cellStyle name="20 % - Markeringsfarve4 6 5 2 2" xfId="13176"/>
    <cellStyle name="20 % - Markeringsfarve4 6 5 3" xfId="2847"/>
    <cellStyle name="20 % - Markeringsfarve4 6 5 3 2" xfId="13177"/>
    <cellStyle name="20 % - Markeringsfarve4 6 5 4" xfId="2848"/>
    <cellStyle name="20 % - Markeringsfarve4 6 5 4 2" xfId="13178"/>
    <cellStyle name="20 % - Markeringsfarve4 6 5 5" xfId="2849"/>
    <cellStyle name="20 % - Markeringsfarve4 6 5 5 2" xfId="13179"/>
    <cellStyle name="20 % - Markeringsfarve4 6 5 6" xfId="2850"/>
    <cellStyle name="20 % - Markeringsfarve4 6 5 6 2" xfId="13180"/>
    <cellStyle name="20 % - Markeringsfarve4 6 5 7" xfId="13175"/>
    <cellStyle name="20 % - Markeringsfarve4 6 6" xfId="2851"/>
    <cellStyle name="20 % - Markeringsfarve4 6 6 2" xfId="13181"/>
    <cellStyle name="20 % - Markeringsfarve4 6 7" xfId="2852"/>
    <cellStyle name="20 % - Markeringsfarve4 6 7 2" xfId="13182"/>
    <cellStyle name="20 % - Markeringsfarve4 6 8" xfId="2853"/>
    <cellStyle name="20 % - Markeringsfarve4 6 8 2" xfId="13183"/>
    <cellStyle name="20 % - Markeringsfarve4 6 9" xfId="2854"/>
    <cellStyle name="20 % - Markeringsfarve4 6 9 2" xfId="13184"/>
    <cellStyle name="20 % - Markeringsfarve4 7" xfId="2855"/>
    <cellStyle name="20 % - Markeringsfarve4 8" xfId="2856"/>
    <cellStyle name="20 % - Markeringsfarve4 9" xfId="2857"/>
    <cellStyle name="20 % - Markeringsfarve5 10" xfId="2859"/>
    <cellStyle name="20 % - Markeringsfarve5 11" xfId="2860"/>
    <cellStyle name="20 % - Markeringsfarve5 11 2" xfId="2861"/>
    <cellStyle name="20 % - Markeringsfarve5 11 2 2" xfId="13186"/>
    <cellStyle name="20 % - Markeringsfarve5 11 3" xfId="13185"/>
    <cellStyle name="20 % - Markeringsfarve5 12" xfId="2862"/>
    <cellStyle name="20 % - Markeringsfarve5 12 2" xfId="13187"/>
    <cellStyle name="20 % - Markeringsfarve5 13" xfId="2863"/>
    <cellStyle name="20 % - Markeringsfarve5 13 2" xfId="13188"/>
    <cellStyle name="20 % - Markeringsfarve5 14" xfId="2864"/>
    <cellStyle name="20 % - Markeringsfarve5 15" xfId="2865"/>
    <cellStyle name="20 % - Markeringsfarve5 16" xfId="2866"/>
    <cellStyle name="20 % - Markeringsfarve5 17" xfId="2867"/>
    <cellStyle name="20 % - Markeringsfarve5 18" xfId="2868"/>
    <cellStyle name="20 % - Markeringsfarve5 18 2" xfId="13189"/>
    <cellStyle name="20 % - Markeringsfarve5 19" xfId="2869"/>
    <cellStyle name="20 % - Markeringsfarve5 19 2" xfId="13190"/>
    <cellStyle name="20 % - Markeringsfarve5 2" xfId="2870"/>
    <cellStyle name="20 % - Markeringsfarve5 2 10" xfId="2871"/>
    <cellStyle name="20 % - Markeringsfarve5 2 10 2" xfId="13191"/>
    <cellStyle name="20 % - Markeringsfarve5 2 11" xfId="2872"/>
    <cellStyle name="20 % - Markeringsfarve5 2 11 2" xfId="13192"/>
    <cellStyle name="20 % - Markeringsfarve5 2 12" xfId="2873"/>
    <cellStyle name="20 % - Markeringsfarve5 2 12 2" xfId="13193"/>
    <cellStyle name="20 % - Markeringsfarve5 2 13" xfId="2874"/>
    <cellStyle name="20 % - Markeringsfarve5 2 13 2" xfId="13194"/>
    <cellStyle name="20 % - Markeringsfarve5 2 14" xfId="2875"/>
    <cellStyle name="20 % - Markeringsfarve5 2 14 2" xfId="13195"/>
    <cellStyle name="20 % - Markeringsfarve5 2 15" xfId="2876"/>
    <cellStyle name="20 % - Markeringsfarve5 2 15 2" xfId="13196"/>
    <cellStyle name="20 % - Markeringsfarve5 2 16" xfId="2877"/>
    <cellStyle name="20 % - Markeringsfarve5 2 17" xfId="2878"/>
    <cellStyle name="20 % - Markeringsfarve5 2 17 2" xfId="13197"/>
    <cellStyle name="20 % - Markeringsfarve5 2 2" xfId="2879"/>
    <cellStyle name="20 % - Markeringsfarve5 2 2 10" xfId="2880"/>
    <cellStyle name="20 % - Markeringsfarve5 2 2 10 2" xfId="13199"/>
    <cellStyle name="20 % - Markeringsfarve5 2 2 11" xfId="2881"/>
    <cellStyle name="20 % - Markeringsfarve5 2 2 11 2" xfId="13200"/>
    <cellStyle name="20 % - Markeringsfarve5 2 2 12" xfId="2882"/>
    <cellStyle name="20 % - Markeringsfarve5 2 2 12 2" xfId="13201"/>
    <cellStyle name="20 % - Markeringsfarve5 2 2 13" xfId="2883"/>
    <cellStyle name="20 % - Markeringsfarve5 2 2 13 2" xfId="13202"/>
    <cellStyle name="20 % - Markeringsfarve5 2 2 14" xfId="2884"/>
    <cellStyle name="20 % - Markeringsfarve5 2 2 15" xfId="13198"/>
    <cellStyle name="20 % - Markeringsfarve5 2 2 2" xfId="2885"/>
    <cellStyle name="20 % - Markeringsfarve5 2 2 2 10" xfId="2886"/>
    <cellStyle name="20 % - Markeringsfarve5 2 2 2 10 2" xfId="13204"/>
    <cellStyle name="20 % - Markeringsfarve5 2 2 2 11" xfId="2887"/>
    <cellStyle name="20 % - Markeringsfarve5 2 2 2 11 2" xfId="13205"/>
    <cellStyle name="20 % - Markeringsfarve5 2 2 2 12" xfId="2888"/>
    <cellStyle name="20 % - Markeringsfarve5 2 2 2 12 2" xfId="13206"/>
    <cellStyle name="20 % - Markeringsfarve5 2 2 2 13" xfId="13203"/>
    <cellStyle name="20 % - Markeringsfarve5 2 2 2 2" xfId="2889"/>
    <cellStyle name="20 % - Markeringsfarve5 2 2 2 2 10" xfId="2890"/>
    <cellStyle name="20 % - Markeringsfarve5 2 2 2 2 10 2" xfId="13208"/>
    <cellStyle name="20 % - Markeringsfarve5 2 2 2 2 11" xfId="2891"/>
    <cellStyle name="20 % - Markeringsfarve5 2 2 2 2 11 2" xfId="13209"/>
    <cellStyle name="20 % - Markeringsfarve5 2 2 2 2 12" xfId="13207"/>
    <cellStyle name="20 % - Markeringsfarve5 2 2 2 2 2" xfId="2892"/>
    <cellStyle name="20 % - Markeringsfarve5 2 2 2 2 2 10" xfId="2893"/>
    <cellStyle name="20 % - Markeringsfarve5 2 2 2 2 2 10 2" xfId="13211"/>
    <cellStyle name="20 % - Markeringsfarve5 2 2 2 2 2 11" xfId="13210"/>
    <cellStyle name="20 % - Markeringsfarve5 2 2 2 2 2 2" xfId="2894"/>
    <cellStyle name="20 % - Markeringsfarve5 2 2 2 2 2 2 2" xfId="2895"/>
    <cellStyle name="20 % - Markeringsfarve5 2 2 2 2 2 2 2 2" xfId="13213"/>
    <cellStyle name="20 % - Markeringsfarve5 2 2 2 2 2 2 3" xfId="2896"/>
    <cellStyle name="20 % - Markeringsfarve5 2 2 2 2 2 2 3 2" xfId="13214"/>
    <cellStyle name="20 % - Markeringsfarve5 2 2 2 2 2 2 4" xfId="2897"/>
    <cellStyle name="20 % - Markeringsfarve5 2 2 2 2 2 2 4 2" xfId="13215"/>
    <cellStyle name="20 % - Markeringsfarve5 2 2 2 2 2 2 5" xfId="2898"/>
    <cellStyle name="20 % - Markeringsfarve5 2 2 2 2 2 2 5 2" xfId="13216"/>
    <cellStyle name="20 % - Markeringsfarve5 2 2 2 2 2 2 6" xfId="2899"/>
    <cellStyle name="20 % - Markeringsfarve5 2 2 2 2 2 2 6 2" xfId="13217"/>
    <cellStyle name="20 % - Markeringsfarve5 2 2 2 2 2 2 7" xfId="13212"/>
    <cellStyle name="20 % - Markeringsfarve5 2 2 2 2 2 3" xfId="2900"/>
    <cellStyle name="20 % - Markeringsfarve5 2 2 2 2 2 3 2" xfId="2901"/>
    <cellStyle name="20 % - Markeringsfarve5 2 2 2 2 2 3 2 2" xfId="13219"/>
    <cellStyle name="20 % - Markeringsfarve5 2 2 2 2 2 3 3" xfId="2902"/>
    <cellStyle name="20 % - Markeringsfarve5 2 2 2 2 2 3 3 2" xfId="13220"/>
    <cellStyle name="20 % - Markeringsfarve5 2 2 2 2 2 3 4" xfId="2903"/>
    <cellStyle name="20 % - Markeringsfarve5 2 2 2 2 2 3 4 2" xfId="13221"/>
    <cellStyle name="20 % - Markeringsfarve5 2 2 2 2 2 3 5" xfId="2904"/>
    <cellStyle name="20 % - Markeringsfarve5 2 2 2 2 2 3 5 2" xfId="13222"/>
    <cellStyle name="20 % - Markeringsfarve5 2 2 2 2 2 3 6" xfId="2905"/>
    <cellStyle name="20 % - Markeringsfarve5 2 2 2 2 2 3 6 2" xfId="13223"/>
    <cellStyle name="20 % - Markeringsfarve5 2 2 2 2 2 3 7" xfId="13218"/>
    <cellStyle name="20 % - Markeringsfarve5 2 2 2 2 2 4" xfId="2906"/>
    <cellStyle name="20 % - Markeringsfarve5 2 2 2 2 2 4 2" xfId="2907"/>
    <cellStyle name="20 % - Markeringsfarve5 2 2 2 2 2 4 2 2" xfId="13225"/>
    <cellStyle name="20 % - Markeringsfarve5 2 2 2 2 2 4 3" xfId="2908"/>
    <cellStyle name="20 % - Markeringsfarve5 2 2 2 2 2 4 3 2" xfId="13226"/>
    <cellStyle name="20 % - Markeringsfarve5 2 2 2 2 2 4 4" xfId="2909"/>
    <cellStyle name="20 % - Markeringsfarve5 2 2 2 2 2 4 4 2" xfId="13227"/>
    <cellStyle name="20 % - Markeringsfarve5 2 2 2 2 2 4 5" xfId="2910"/>
    <cellStyle name="20 % - Markeringsfarve5 2 2 2 2 2 4 5 2" xfId="13228"/>
    <cellStyle name="20 % - Markeringsfarve5 2 2 2 2 2 4 6" xfId="2911"/>
    <cellStyle name="20 % - Markeringsfarve5 2 2 2 2 2 4 6 2" xfId="13229"/>
    <cellStyle name="20 % - Markeringsfarve5 2 2 2 2 2 4 7" xfId="13224"/>
    <cellStyle name="20 % - Markeringsfarve5 2 2 2 2 2 5" xfId="2912"/>
    <cellStyle name="20 % - Markeringsfarve5 2 2 2 2 2 5 2" xfId="2913"/>
    <cellStyle name="20 % - Markeringsfarve5 2 2 2 2 2 5 2 2" xfId="13231"/>
    <cellStyle name="20 % - Markeringsfarve5 2 2 2 2 2 5 3" xfId="2914"/>
    <cellStyle name="20 % - Markeringsfarve5 2 2 2 2 2 5 3 2" xfId="13232"/>
    <cellStyle name="20 % - Markeringsfarve5 2 2 2 2 2 5 4" xfId="2915"/>
    <cellStyle name="20 % - Markeringsfarve5 2 2 2 2 2 5 4 2" xfId="13233"/>
    <cellStyle name="20 % - Markeringsfarve5 2 2 2 2 2 5 5" xfId="2916"/>
    <cellStyle name="20 % - Markeringsfarve5 2 2 2 2 2 5 5 2" xfId="13234"/>
    <cellStyle name="20 % - Markeringsfarve5 2 2 2 2 2 5 6" xfId="2917"/>
    <cellStyle name="20 % - Markeringsfarve5 2 2 2 2 2 5 6 2" xfId="13235"/>
    <cellStyle name="20 % - Markeringsfarve5 2 2 2 2 2 5 7" xfId="13230"/>
    <cellStyle name="20 % - Markeringsfarve5 2 2 2 2 2 6" xfId="2918"/>
    <cellStyle name="20 % - Markeringsfarve5 2 2 2 2 2 6 2" xfId="13236"/>
    <cellStyle name="20 % - Markeringsfarve5 2 2 2 2 2 7" xfId="2919"/>
    <cellStyle name="20 % - Markeringsfarve5 2 2 2 2 2 7 2" xfId="13237"/>
    <cellStyle name="20 % - Markeringsfarve5 2 2 2 2 2 8" xfId="2920"/>
    <cellStyle name="20 % - Markeringsfarve5 2 2 2 2 2 8 2" xfId="13238"/>
    <cellStyle name="20 % - Markeringsfarve5 2 2 2 2 2 9" xfId="2921"/>
    <cellStyle name="20 % - Markeringsfarve5 2 2 2 2 2 9 2" xfId="13239"/>
    <cellStyle name="20 % - Markeringsfarve5 2 2 2 2 3" xfId="2922"/>
    <cellStyle name="20 % - Markeringsfarve5 2 2 2 2 3 2" xfId="2923"/>
    <cellStyle name="20 % - Markeringsfarve5 2 2 2 2 3 2 2" xfId="13241"/>
    <cellStyle name="20 % - Markeringsfarve5 2 2 2 2 3 3" xfId="2924"/>
    <cellStyle name="20 % - Markeringsfarve5 2 2 2 2 3 3 2" xfId="13242"/>
    <cellStyle name="20 % - Markeringsfarve5 2 2 2 2 3 4" xfId="2925"/>
    <cellStyle name="20 % - Markeringsfarve5 2 2 2 2 3 4 2" xfId="13243"/>
    <cellStyle name="20 % - Markeringsfarve5 2 2 2 2 3 5" xfId="2926"/>
    <cellStyle name="20 % - Markeringsfarve5 2 2 2 2 3 5 2" xfId="13244"/>
    <cellStyle name="20 % - Markeringsfarve5 2 2 2 2 3 6" xfId="2927"/>
    <cellStyle name="20 % - Markeringsfarve5 2 2 2 2 3 6 2" xfId="13245"/>
    <cellStyle name="20 % - Markeringsfarve5 2 2 2 2 3 7" xfId="13240"/>
    <cellStyle name="20 % - Markeringsfarve5 2 2 2 2 4" xfId="2928"/>
    <cellStyle name="20 % - Markeringsfarve5 2 2 2 2 4 2" xfId="2929"/>
    <cellStyle name="20 % - Markeringsfarve5 2 2 2 2 4 2 2" xfId="13247"/>
    <cellStyle name="20 % - Markeringsfarve5 2 2 2 2 4 3" xfId="2930"/>
    <cellStyle name="20 % - Markeringsfarve5 2 2 2 2 4 3 2" xfId="13248"/>
    <cellStyle name="20 % - Markeringsfarve5 2 2 2 2 4 4" xfId="2931"/>
    <cellStyle name="20 % - Markeringsfarve5 2 2 2 2 4 4 2" xfId="13249"/>
    <cellStyle name="20 % - Markeringsfarve5 2 2 2 2 4 5" xfId="2932"/>
    <cellStyle name="20 % - Markeringsfarve5 2 2 2 2 4 5 2" xfId="13250"/>
    <cellStyle name="20 % - Markeringsfarve5 2 2 2 2 4 6" xfId="2933"/>
    <cellStyle name="20 % - Markeringsfarve5 2 2 2 2 4 6 2" xfId="13251"/>
    <cellStyle name="20 % - Markeringsfarve5 2 2 2 2 4 7" xfId="13246"/>
    <cellStyle name="20 % - Markeringsfarve5 2 2 2 2 5" xfId="2934"/>
    <cellStyle name="20 % - Markeringsfarve5 2 2 2 2 5 2" xfId="2935"/>
    <cellStyle name="20 % - Markeringsfarve5 2 2 2 2 5 2 2" xfId="13253"/>
    <cellStyle name="20 % - Markeringsfarve5 2 2 2 2 5 3" xfId="2936"/>
    <cellStyle name="20 % - Markeringsfarve5 2 2 2 2 5 3 2" xfId="13254"/>
    <cellStyle name="20 % - Markeringsfarve5 2 2 2 2 5 4" xfId="2937"/>
    <cellStyle name="20 % - Markeringsfarve5 2 2 2 2 5 4 2" xfId="13255"/>
    <cellStyle name="20 % - Markeringsfarve5 2 2 2 2 5 5" xfId="2938"/>
    <cellStyle name="20 % - Markeringsfarve5 2 2 2 2 5 5 2" xfId="13256"/>
    <cellStyle name="20 % - Markeringsfarve5 2 2 2 2 5 6" xfId="2939"/>
    <cellStyle name="20 % - Markeringsfarve5 2 2 2 2 5 6 2" xfId="13257"/>
    <cellStyle name="20 % - Markeringsfarve5 2 2 2 2 5 7" xfId="13252"/>
    <cellStyle name="20 % - Markeringsfarve5 2 2 2 2 6" xfId="2940"/>
    <cellStyle name="20 % - Markeringsfarve5 2 2 2 2 6 2" xfId="2941"/>
    <cellStyle name="20 % - Markeringsfarve5 2 2 2 2 6 2 2" xfId="13259"/>
    <cellStyle name="20 % - Markeringsfarve5 2 2 2 2 6 3" xfId="2942"/>
    <cellStyle name="20 % - Markeringsfarve5 2 2 2 2 6 3 2" xfId="13260"/>
    <cellStyle name="20 % - Markeringsfarve5 2 2 2 2 6 4" xfId="2943"/>
    <cellStyle name="20 % - Markeringsfarve5 2 2 2 2 6 4 2" xfId="13261"/>
    <cellStyle name="20 % - Markeringsfarve5 2 2 2 2 6 5" xfId="2944"/>
    <cellStyle name="20 % - Markeringsfarve5 2 2 2 2 6 5 2" xfId="13262"/>
    <cellStyle name="20 % - Markeringsfarve5 2 2 2 2 6 6" xfId="2945"/>
    <cellStyle name="20 % - Markeringsfarve5 2 2 2 2 6 6 2" xfId="13263"/>
    <cellStyle name="20 % - Markeringsfarve5 2 2 2 2 6 7" xfId="13258"/>
    <cellStyle name="20 % - Markeringsfarve5 2 2 2 2 7" xfId="2946"/>
    <cellStyle name="20 % - Markeringsfarve5 2 2 2 2 7 2" xfId="13264"/>
    <cellStyle name="20 % - Markeringsfarve5 2 2 2 2 8" xfId="2947"/>
    <cellStyle name="20 % - Markeringsfarve5 2 2 2 2 8 2" xfId="13265"/>
    <cellStyle name="20 % - Markeringsfarve5 2 2 2 2 9" xfId="2948"/>
    <cellStyle name="20 % - Markeringsfarve5 2 2 2 2 9 2" xfId="13266"/>
    <cellStyle name="20 % - Markeringsfarve5 2 2 2 3" xfId="2949"/>
    <cellStyle name="20 % - Markeringsfarve5 2 2 2 3 10" xfId="2950"/>
    <cellStyle name="20 % - Markeringsfarve5 2 2 2 3 10 2" xfId="13268"/>
    <cellStyle name="20 % - Markeringsfarve5 2 2 2 3 11" xfId="13267"/>
    <cellStyle name="20 % - Markeringsfarve5 2 2 2 3 2" xfId="2951"/>
    <cellStyle name="20 % - Markeringsfarve5 2 2 2 3 2 2" xfId="2952"/>
    <cellStyle name="20 % - Markeringsfarve5 2 2 2 3 2 2 2" xfId="13270"/>
    <cellStyle name="20 % - Markeringsfarve5 2 2 2 3 2 3" xfId="2953"/>
    <cellStyle name="20 % - Markeringsfarve5 2 2 2 3 2 3 2" xfId="13271"/>
    <cellStyle name="20 % - Markeringsfarve5 2 2 2 3 2 4" xfId="2954"/>
    <cellStyle name="20 % - Markeringsfarve5 2 2 2 3 2 4 2" xfId="13272"/>
    <cellStyle name="20 % - Markeringsfarve5 2 2 2 3 2 5" xfId="2955"/>
    <cellStyle name="20 % - Markeringsfarve5 2 2 2 3 2 5 2" xfId="13273"/>
    <cellStyle name="20 % - Markeringsfarve5 2 2 2 3 2 6" xfId="2956"/>
    <cellStyle name="20 % - Markeringsfarve5 2 2 2 3 2 6 2" xfId="13274"/>
    <cellStyle name="20 % - Markeringsfarve5 2 2 2 3 2 7" xfId="13269"/>
    <cellStyle name="20 % - Markeringsfarve5 2 2 2 3 3" xfId="2957"/>
    <cellStyle name="20 % - Markeringsfarve5 2 2 2 3 3 2" xfId="2958"/>
    <cellStyle name="20 % - Markeringsfarve5 2 2 2 3 3 2 2" xfId="13276"/>
    <cellStyle name="20 % - Markeringsfarve5 2 2 2 3 3 3" xfId="2959"/>
    <cellStyle name="20 % - Markeringsfarve5 2 2 2 3 3 3 2" xfId="13277"/>
    <cellStyle name="20 % - Markeringsfarve5 2 2 2 3 3 4" xfId="2960"/>
    <cellStyle name="20 % - Markeringsfarve5 2 2 2 3 3 4 2" xfId="13278"/>
    <cellStyle name="20 % - Markeringsfarve5 2 2 2 3 3 5" xfId="2961"/>
    <cellStyle name="20 % - Markeringsfarve5 2 2 2 3 3 5 2" xfId="13279"/>
    <cellStyle name="20 % - Markeringsfarve5 2 2 2 3 3 6" xfId="2962"/>
    <cellStyle name="20 % - Markeringsfarve5 2 2 2 3 3 6 2" xfId="13280"/>
    <cellStyle name="20 % - Markeringsfarve5 2 2 2 3 3 7" xfId="13275"/>
    <cellStyle name="20 % - Markeringsfarve5 2 2 2 3 4" xfId="2963"/>
    <cellStyle name="20 % - Markeringsfarve5 2 2 2 3 4 2" xfId="2964"/>
    <cellStyle name="20 % - Markeringsfarve5 2 2 2 3 4 2 2" xfId="13282"/>
    <cellStyle name="20 % - Markeringsfarve5 2 2 2 3 4 3" xfId="2965"/>
    <cellStyle name="20 % - Markeringsfarve5 2 2 2 3 4 3 2" xfId="13283"/>
    <cellStyle name="20 % - Markeringsfarve5 2 2 2 3 4 4" xfId="2966"/>
    <cellStyle name="20 % - Markeringsfarve5 2 2 2 3 4 4 2" xfId="13284"/>
    <cellStyle name="20 % - Markeringsfarve5 2 2 2 3 4 5" xfId="2967"/>
    <cellStyle name="20 % - Markeringsfarve5 2 2 2 3 4 5 2" xfId="13285"/>
    <cellStyle name="20 % - Markeringsfarve5 2 2 2 3 4 6" xfId="2968"/>
    <cellStyle name="20 % - Markeringsfarve5 2 2 2 3 4 6 2" xfId="13286"/>
    <cellStyle name="20 % - Markeringsfarve5 2 2 2 3 4 7" xfId="13281"/>
    <cellStyle name="20 % - Markeringsfarve5 2 2 2 3 5" xfId="2969"/>
    <cellStyle name="20 % - Markeringsfarve5 2 2 2 3 5 2" xfId="2970"/>
    <cellStyle name="20 % - Markeringsfarve5 2 2 2 3 5 2 2" xfId="13288"/>
    <cellStyle name="20 % - Markeringsfarve5 2 2 2 3 5 3" xfId="2971"/>
    <cellStyle name="20 % - Markeringsfarve5 2 2 2 3 5 3 2" xfId="13289"/>
    <cellStyle name="20 % - Markeringsfarve5 2 2 2 3 5 4" xfId="2972"/>
    <cellStyle name="20 % - Markeringsfarve5 2 2 2 3 5 4 2" xfId="13290"/>
    <cellStyle name="20 % - Markeringsfarve5 2 2 2 3 5 5" xfId="2973"/>
    <cellStyle name="20 % - Markeringsfarve5 2 2 2 3 5 5 2" xfId="13291"/>
    <cellStyle name="20 % - Markeringsfarve5 2 2 2 3 5 6" xfId="2974"/>
    <cellStyle name="20 % - Markeringsfarve5 2 2 2 3 5 6 2" xfId="13292"/>
    <cellStyle name="20 % - Markeringsfarve5 2 2 2 3 5 7" xfId="13287"/>
    <cellStyle name="20 % - Markeringsfarve5 2 2 2 3 6" xfId="2975"/>
    <cellStyle name="20 % - Markeringsfarve5 2 2 2 3 6 2" xfId="13293"/>
    <cellStyle name="20 % - Markeringsfarve5 2 2 2 3 7" xfId="2976"/>
    <cellStyle name="20 % - Markeringsfarve5 2 2 2 3 7 2" xfId="13294"/>
    <cellStyle name="20 % - Markeringsfarve5 2 2 2 3 8" xfId="2977"/>
    <cellStyle name="20 % - Markeringsfarve5 2 2 2 3 8 2" xfId="13295"/>
    <cellStyle name="20 % - Markeringsfarve5 2 2 2 3 9" xfId="2978"/>
    <cellStyle name="20 % - Markeringsfarve5 2 2 2 3 9 2" xfId="13296"/>
    <cellStyle name="20 % - Markeringsfarve5 2 2 2 4" xfId="2979"/>
    <cellStyle name="20 % - Markeringsfarve5 2 2 2 4 2" xfId="2980"/>
    <cellStyle name="20 % - Markeringsfarve5 2 2 2 4 2 2" xfId="13298"/>
    <cellStyle name="20 % - Markeringsfarve5 2 2 2 4 3" xfId="2981"/>
    <cellStyle name="20 % - Markeringsfarve5 2 2 2 4 3 2" xfId="13299"/>
    <cellStyle name="20 % - Markeringsfarve5 2 2 2 4 4" xfId="2982"/>
    <cellStyle name="20 % - Markeringsfarve5 2 2 2 4 4 2" xfId="13300"/>
    <cellStyle name="20 % - Markeringsfarve5 2 2 2 4 5" xfId="2983"/>
    <cellStyle name="20 % - Markeringsfarve5 2 2 2 4 5 2" xfId="13301"/>
    <cellStyle name="20 % - Markeringsfarve5 2 2 2 4 6" xfId="2984"/>
    <cellStyle name="20 % - Markeringsfarve5 2 2 2 4 6 2" xfId="13302"/>
    <cellStyle name="20 % - Markeringsfarve5 2 2 2 4 7" xfId="13297"/>
    <cellStyle name="20 % - Markeringsfarve5 2 2 2 5" xfId="2985"/>
    <cellStyle name="20 % - Markeringsfarve5 2 2 2 5 2" xfId="2986"/>
    <cellStyle name="20 % - Markeringsfarve5 2 2 2 5 2 2" xfId="13304"/>
    <cellStyle name="20 % - Markeringsfarve5 2 2 2 5 3" xfId="2987"/>
    <cellStyle name="20 % - Markeringsfarve5 2 2 2 5 3 2" xfId="13305"/>
    <cellStyle name="20 % - Markeringsfarve5 2 2 2 5 4" xfId="2988"/>
    <cellStyle name="20 % - Markeringsfarve5 2 2 2 5 4 2" xfId="13306"/>
    <cellStyle name="20 % - Markeringsfarve5 2 2 2 5 5" xfId="2989"/>
    <cellStyle name="20 % - Markeringsfarve5 2 2 2 5 5 2" xfId="13307"/>
    <cellStyle name="20 % - Markeringsfarve5 2 2 2 5 6" xfId="2990"/>
    <cellStyle name="20 % - Markeringsfarve5 2 2 2 5 6 2" xfId="13308"/>
    <cellStyle name="20 % - Markeringsfarve5 2 2 2 5 7" xfId="13303"/>
    <cellStyle name="20 % - Markeringsfarve5 2 2 2 6" xfId="2991"/>
    <cellStyle name="20 % - Markeringsfarve5 2 2 2 6 2" xfId="2992"/>
    <cellStyle name="20 % - Markeringsfarve5 2 2 2 6 2 2" xfId="13310"/>
    <cellStyle name="20 % - Markeringsfarve5 2 2 2 6 3" xfId="2993"/>
    <cellStyle name="20 % - Markeringsfarve5 2 2 2 6 3 2" xfId="13311"/>
    <cellStyle name="20 % - Markeringsfarve5 2 2 2 6 4" xfId="2994"/>
    <cellStyle name="20 % - Markeringsfarve5 2 2 2 6 4 2" xfId="13312"/>
    <cellStyle name="20 % - Markeringsfarve5 2 2 2 6 5" xfId="2995"/>
    <cellStyle name="20 % - Markeringsfarve5 2 2 2 6 5 2" xfId="13313"/>
    <cellStyle name="20 % - Markeringsfarve5 2 2 2 6 6" xfId="2996"/>
    <cellStyle name="20 % - Markeringsfarve5 2 2 2 6 6 2" xfId="13314"/>
    <cellStyle name="20 % - Markeringsfarve5 2 2 2 6 7" xfId="13309"/>
    <cellStyle name="20 % - Markeringsfarve5 2 2 2 7" xfId="2997"/>
    <cellStyle name="20 % - Markeringsfarve5 2 2 2 7 2" xfId="2998"/>
    <cellStyle name="20 % - Markeringsfarve5 2 2 2 7 2 2" xfId="13316"/>
    <cellStyle name="20 % - Markeringsfarve5 2 2 2 7 3" xfId="2999"/>
    <cellStyle name="20 % - Markeringsfarve5 2 2 2 7 3 2" xfId="13317"/>
    <cellStyle name="20 % - Markeringsfarve5 2 2 2 7 4" xfId="3000"/>
    <cellStyle name="20 % - Markeringsfarve5 2 2 2 7 4 2" xfId="13318"/>
    <cellStyle name="20 % - Markeringsfarve5 2 2 2 7 5" xfId="3001"/>
    <cellStyle name="20 % - Markeringsfarve5 2 2 2 7 5 2" xfId="13319"/>
    <cellStyle name="20 % - Markeringsfarve5 2 2 2 7 6" xfId="3002"/>
    <cellStyle name="20 % - Markeringsfarve5 2 2 2 7 6 2" xfId="13320"/>
    <cellStyle name="20 % - Markeringsfarve5 2 2 2 7 7" xfId="13315"/>
    <cellStyle name="20 % - Markeringsfarve5 2 2 2 8" xfId="3003"/>
    <cellStyle name="20 % - Markeringsfarve5 2 2 2 8 2" xfId="13321"/>
    <cellStyle name="20 % - Markeringsfarve5 2 2 2 9" xfId="3004"/>
    <cellStyle name="20 % - Markeringsfarve5 2 2 2 9 2" xfId="13322"/>
    <cellStyle name="20 % - Markeringsfarve5 2 2 3" xfId="3005"/>
    <cellStyle name="20 % - Markeringsfarve5 2 2 3 10" xfId="3006"/>
    <cellStyle name="20 % - Markeringsfarve5 2 2 3 10 2" xfId="13324"/>
    <cellStyle name="20 % - Markeringsfarve5 2 2 3 11" xfId="3007"/>
    <cellStyle name="20 % - Markeringsfarve5 2 2 3 11 2" xfId="13325"/>
    <cellStyle name="20 % - Markeringsfarve5 2 2 3 12" xfId="13323"/>
    <cellStyle name="20 % - Markeringsfarve5 2 2 3 2" xfId="3008"/>
    <cellStyle name="20 % - Markeringsfarve5 2 2 3 2 10" xfId="3009"/>
    <cellStyle name="20 % - Markeringsfarve5 2 2 3 2 10 2" xfId="13327"/>
    <cellStyle name="20 % - Markeringsfarve5 2 2 3 2 11" xfId="13326"/>
    <cellStyle name="20 % - Markeringsfarve5 2 2 3 2 2" xfId="3010"/>
    <cellStyle name="20 % - Markeringsfarve5 2 2 3 2 2 10" xfId="13328"/>
    <cellStyle name="20 % - Markeringsfarve5 2 2 3 2 2 2" xfId="3011"/>
    <cellStyle name="20 % - Markeringsfarve5 2 2 3 2 2 2 2" xfId="3012"/>
    <cellStyle name="20 % - Markeringsfarve5 2 2 3 2 2 2 2 2" xfId="13330"/>
    <cellStyle name="20 % - Markeringsfarve5 2 2 3 2 2 2 3" xfId="3013"/>
    <cellStyle name="20 % - Markeringsfarve5 2 2 3 2 2 2 3 2" xfId="13331"/>
    <cellStyle name="20 % - Markeringsfarve5 2 2 3 2 2 2 4" xfId="3014"/>
    <cellStyle name="20 % - Markeringsfarve5 2 2 3 2 2 2 4 2" xfId="13332"/>
    <cellStyle name="20 % - Markeringsfarve5 2 2 3 2 2 2 5" xfId="3015"/>
    <cellStyle name="20 % - Markeringsfarve5 2 2 3 2 2 2 5 2" xfId="13333"/>
    <cellStyle name="20 % - Markeringsfarve5 2 2 3 2 2 2 6" xfId="3016"/>
    <cellStyle name="20 % - Markeringsfarve5 2 2 3 2 2 2 6 2" xfId="13334"/>
    <cellStyle name="20 % - Markeringsfarve5 2 2 3 2 2 2 7" xfId="13329"/>
    <cellStyle name="20 % - Markeringsfarve5 2 2 3 2 2 3" xfId="3017"/>
    <cellStyle name="20 % - Markeringsfarve5 2 2 3 2 2 3 2" xfId="3018"/>
    <cellStyle name="20 % - Markeringsfarve5 2 2 3 2 2 3 2 2" xfId="13336"/>
    <cellStyle name="20 % - Markeringsfarve5 2 2 3 2 2 3 3" xfId="3019"/>
    <cellStyle name="20 % - Markeringsfarve5 2 2 3 2 2 3 3 2" xfId="13337"/>
    <cellStyle name="20 % - Markeringsfarve5 2 2 3 2 2 3 4" xfId="3020"/>
    <cellStyle name="20 % - Markeringsfarve5 2 2 3 2 2 3 4 2" xfId="13338"/>
    <cellStyle name="20 % - Markeringsfarve5 2 2 3 2 2 3 5" xfId="3021"/>
    <cellStyle name="20 % - Markeringsfarve5 2 2 3 2 2 3 5 2" xfId="13339"/>
    <cellStyle name="20 % - Markeringsfarve5 2 2 3 2 2 3 6" xfId="3022"/>
    <cellStyle name="20 % - Markeringsfarve5 2 2 3 2 2 3 6 2" xfId="13340"/>
    <cellStyle name="20 % - Markeringsfarve5 2 2 3 2 2 3 7" xfId="13335"/>
    <cellStyle name="20 % - Markeringsfarve5 2 2 3 2 2 4" xfId="3023"/>
    <cellStyle name="20 % - Markeringsfarve5 2 2 3 2 2 4 2" xfId="3024"/>
    <cellStyle name="20 % - Markeringsfarve5 2 2 3 2 2 4 2 2" xfId="13342"/>
    <cellStyle name="20 % - Markeringsfarve5 2 2 3 2 2 4 3" xfId="3025"/>
    <cellStyle name="20 % - Markeringsfarve5 2 2 3 2 2 4 3 2" xfId="13343"/>
    <cellStyle name="20 % - Markeringsfarve5 2 2 3 2 2 4 4" xfId="3026"/>
    <cellStyle name="20 % - Markeringsfarve5 2 2 3 2 2 4 4 2" xfId="13344"/>
    <cellStyle name="20 % - Markeringsfarve5 2 2 3 2 2 4 5" xfId="3027"/>
    <cellStyle name="20 % - Markeringsfarve5 2 2 3 2 2 4 5 2" xfId="13345"/>
    <cellStyle name="20 % - Markeringsfarve5 2 2 3 2 2 4 6" xfId="3028"/>
    <cellStyle name="20 % - Markeringsfarve5 2 2 3 2 2 4 6 2" xfId="13346"/>
    <cellStyle name="20 % - Markeringsfarve5 2 2 3 2 2 4 7" xfId="13341"/>
    <cellStyle name="20 % - Markeringsfarve5 2 2 3 2 2 5" xfId="3029"/>
    <cellStyle name="20 % - Markeringsfarve5 2 2 3 2 2 5 2" xfId="13347"/>
    <cellStyle name="20 % - Markeringsfarve5 2 2 3 2 2 6" xfId="3030"/>
    <cellStyle name="20 % - Markeringsfarve5 2 2 3 2 2 6 2" xfId="13348"/>
    <cellStyle name="20 % - Markeringsfarve5 2 2 3 2 2 7" xfId="3031"/>
    <cellStyle name="20 % - Markeringsfarve5 2 2 3 2 2 7 2" xfId="13349"/>
    <cellStyle name="20 % - Markeringsfarve5 2 2 3 2 2 8" xfId="3032"/>
    <cellStyle name="20 % - Markeringsfarve5 2 2 3 2 2 8 2" xfId="13350"/>
    <cellStyle name="20 % - Markeringsfarve5 2 2 3 2 2 9" xfId="3033"/>
    <cellStyle name="20 % - Markeringsfarve5 2 2 3 2 2 9 2" xfId="13351"/>
    <cellStyle name="20 % - Markeringsfarve5 2 2 3 2 3" xfId="3034"/>
    <cellStyle name="20 % - Markeringsfarve5 2 2 3 2 3 2" xfId="3035"/>
    <cellStyle name="20 % - Markeringsfarve5 2 2 3 2 3 2 2" xfId="13353"/>
    <cellStyle name="20 % - Markeringsfarve5 2 2 3 2 3 3" xfId="3036"/>
    <cellStyle name="20 % - Markeringsfarve5 2 2 3 2 3 3 2" xfId="13354"/>
    <cellStyle name="20 % - Markeringsfarve5 2 2 3 2 3 4" xfId="3037"/>
    <cellStyle name="20 % - Markeringsfarve5 2 2 3 2 3 4 2" xfId="13355"/>
    <cellStyle name="20 % - Markeringsfarve5 2 2 3 2 3 5" xfId="3038"/>
    <cellStyle name="20 % - Markeringsfarve5 2 2 3 2 3 5 2" xfId="13356"/>
    <cellStyle name="20 % - Markeringsfarve5 2 2 3 2 3 6" xfId="3039"/>
    <cellStyle name="20 % - Markeringsfarve5 2 2 3 2 3 6 2" xfId="13357"/>
    <cellStyle name="20 % - Markeringsfarve5 2 2 3 2 3 7" xfId="13352"/>
    <cellStyle name="20 % - Markeringsfarve5 2 2 3 2 4" xfId="3040"/>
    <cellStyle name="20 % - Markeringsfarve5 2 2 3 2 4 2" xfId="3041"/>
    <cellStyle name="20 % - Markeringsfarve5 2 2 3 2 4 2 2" xfId="13359"/>
    <cellStyle name="20 % - Markeringsfarve5 2 2 3 2 4 3" xfId="3042"/>
    <cellStyle name="20 % - Markeringsfarve5 2 2 3 2 4 3 2" xfId="13360"/>
    <cellStyle name="20 % - Markeringsfarve5 2 2 3 2 4 4" xfId="3043"/>
    <cellStyle name="20 % - Markeringsfarve5 2 2 3 2 4 4 2" xfId="13361"/>
    <cellStyle name="20 % - Markeringsfarve5 2 2 3 2 4 5" xfId="3044"/>
    <cellStyle name="20 % - Markeringsfarve5 2 2 3 2 4 5 2" xfId="13362"/>
    <cellStyle name="20 % - Markeringsfarve5 2 2 3 2 4 6" xfId="3045"/>
    <cellStyle name="20 % - Markeringsfarve5 2 2 3 2 4 6 2" xfId="13363"/>
    <cellStyle name="20 % - Markeringsfarve5 2 2 3 2 4 7" xfId="13358"/>
    <cellStyle name="20 % - Markeringsfarve5 2 2 3 2 5" xfId="3046"/>
    <cellStyle name="20 % - Markeringsfarve5 2 2 3 2 5 2" xfId="3047"/>
    <cellStyle name="20 % - Markeringsfarve5 2 2 3 2 5 2 2" xfId="13365"/>
    <cellStyle name="20 % - Markeringsfarve5 2 2 3 2 5 3" xfId="3048"/>
    <cellStyle name="20 % - Markeringsfarve5 2 2 3 2 5 3 2" xfId="13366"/>
    <cellStyle name="20 % - Markeringsfarve5 2 2 3 2 5 4" xfId="3049"/>
    <cellStyle name="20 % - Markeringsfarve5 2 2 3 2 5 4 2" xfId="13367"/>
    <cellStyle name="20 % - Markeringsfarve5 2 2 3 2 5 5" xfId="3050"/>
    <cellStyle name="20 % - Markeringsfarve5 2 2 3 2 5 5 2" xfId="13368"/>
    <cellStyle name="20 % - Markeringsfarve5 2 2 3 2 5 6" xfId="3051"/>
    <cellStyle name="20 % - Markeringsfarve5 2 2 3 2 5 6 2" xfId="13369"/>
    <cellStyle name="20 % - Markeringsfarve5 2 2 3 2 5 7" xfId="13364"/>
    <cellStyle name="20 % - Markeringsfarve5 2 2 3 2 6" xfId="3052"/>
    <cellStyle name="20 % - Markeringsfarve5 2 2 3 2 6 2" xfId="13370"/>
    <cellStyle name="20 % - Markeringsfarve5 2 2 3 2 7" xfId="3053"/>
    <cellStyle name="20 % - Markeringsfarve5 2 2 3 2 7 2" xfId="13371"/>
    <cellStyle name="20 % - Markeringsfarve5 2 2 3 2 8" xfId="3054"/>
    <cellStyle name="20 % - Markeringsfarve5 2 2 3 2 8 2" xfId="13372"/>
    <cellStyle name="20 % - Markeringsfarve5 2 2 3 2 9" xfId="3055"/>
    <cellStyle name="20 % - Markeringsfarve5 2 2 3 2 9 2" xfId="13373"/>
    <cellStyle name="20 % - Markeringsfarve5 2 2 3 3" xfId="3056"/>
    <cellStyle name="20 % - Markeringsfarve5 2 2 3 3 10" xfId="13374"/>
    <cellStyle name="20 % - Markeringsfarve5 2 2 3 3 2" xfId="3057"/>
    <cellStyle name="20 % - Markeringsfarve5 2 2 3 3 2 2" xfId="3058"/>
    <cellStyle name="20 % - Markeringsfarve5 2 2 3 3 2 2 2" xfId="13376"/>
    <cellStyle name="20 % - Markeringsfarve5 2 2 3 3 2 3" xfId="3059"/>
    <cellStyle name="20 % - Markeringsfarve5 2 2 3 3 2 3 2" xfId="13377"/>
    <cellStyle name="20 % - Markeringsfarve5 2 2 3 3 2 4" xfId="3060"/>
    <cellStyle name="20 % - Markeringsfarve5 2 2 3 3 2 4 2" xfId="13378"/>
    <cellStyle name="20 % - Markeringsfarve5 2 2 3 3 2 5" xfId="3061"/>
    <cellStyle name="20 % - Markeringsfarve5 2 2 3 3 2 5 2" xfId="13379"/>
    <cellStyle name="20 % - Markeringsfarve5 2 2 3 3 2 6" xfId="3062"/>
    <cellStyle name="20 % - Markeringsfarve5 2 2 3 3 2 6 2" xfId="13380"/>
    <cellStyle name="20 % - Markeringsfarve5 2 2 3 3 2 7" xfId="13375"/>
    <cellStyle name="20 % - Markeringsfarve5 2 2 3 3 3" xfId="3063"/>
    <cellStyle name="20 % - Markeringsfarve5 2 2 3 3 3 2" xfId="3064"/>
    <cellStyle name="20 % - Markeringsfarve5 2 2 3 3 3 2 2" xfId="13382"/>
    <cellStyle name="20 % - Markeringsfarve5 2 2 3 3 3 3" xfId="3065"/>
    <cellStyle name="20 % - Markeringsfarve5 2 2 3 3 3 3 2" xfId="13383"/>
    <cellStyle name="20 % - Markeringsfarve5 2 2 3 3 3 4" xfId="3066"/>
    <cellStyle name="20 % - Markeringsfarve5 2 2 3 3 3 4 2" xfId="13384"/>
    <cellStyle name="20 % - Markeringsfarve5 2 2 3 3 3 5" xfId="3067"/>
    <cellStyle name="20 % - Markeringsfarve5 2 2 3 3 3 5 2" xfId="13385"/>
    <cellStyle name="20 % - Markeringsfarve5 2 2 3 3 3 6" xfId="3068"/>
    <cellStyle name="20 % - Markeringsfarve5 2 2 3 3 3 6 2" xfId="13386"/>
    <cellStyle name="20 % - Markeringsfarve5 2 2 3 3 3 7" xfId="13381"/>
    <cellStyle name="20 % - Markeringsfarve5 2 2 3 3 4" xfId="3069"/>
    <cellStyle name="20 % - Markeringsfarve5 2 2 3 3 4 2" xfId="3070"/>
    <cellStyle name="20 % - Markeringsfarve5 2 2 3 3 4 2 2" xfId="13388"/>
    <cellStyle name="20 % - Markeringsfarve5 2 2 3 3 4 3" xfId="3071"/>
    <cellStyle name="20 % - Markeringsfarve5 2 2 3 3 4 3 2" xfId="13389"/>
    <cellStyle name="20 % - Markeringsfarve5 2 2 3 3 4 4" xfId="3072"/>
    <cellStyle name="20 % - Markeringsfarve5 2 2 3 3 4 4 2" xfId="13390"/>
    <cellStyle name="20 % - Markeringsfarve5 2 2 3 3 4 5" xfId="3073"/>
    <cellStyle name="20 % - Markeringsfarve5 2 2 3 3 4 5 2" xfId="13391"/>
    <cellStyle name="20 % - Markeringsfarve5 2 2 3 3 4 6" xfId="3074"/>
    <cellStyle name="20 % - Markeringsfarve5 2 2 3 3 4 6 2" xfId="13392"/>
    <cellStyle name="20 % - Markeringsfarve5 2 2 3 3 4 7" xfId="13387"/>
    <cellStyle name="20 % - Markeringsfarve5 2 2 3 3 5" xfId="3075"/>
    <cellStyle name="20 % - Markeringsfarve5 2 2 3 3 5 2" xfId="13393"/>
    <cellStyle name="20 % - Markeringsfarve5 2 2 3 3 6" xfId="3076"/>
    <cellStyle name="20 % - Markeringsfarve5 2 2 3 3 6 2" xfId="13394"/>
    <cellStyle name="20 % - Markeringsfarve5 2 2 3 3 7" xfId="3077"/>
    <cellStyle name="20 % - Markeringsfarve5 2 2 3 3 7 2" xfId="13395"/>
    <cellStyle name="20 % - Markeringsfarve5 2 2 3 3 8" xfId="3078"/>
    <cellStyle name="20 % - Markeringsfarve5 2 2 3 3 8 2" xfId="13396"/>
    <cellStyle name="20 % - Markeringsfarve5 2 2 3 3 9" xfId="3079"/>
    <cellStyle name="20 % - Markeringsfarve5 2 2 3 3 9 2" xfId="13397"/>
    <cellStyle name="20 % - Markeringsfarve5 2 2 3 4" xfId="3080"/>
    <cellStyle name="20 % - Markeringsfarve5 2 2 3 4 2" xfId="3081"/>
    <cellStyle name="20 % - Markeringsfarve5 2 2 3 4 2 2" xfId="13399"/>
    <cellStyle name="20 % - Markeringsfarve5 2 2 3 4 3" xfId="3082"/>
    <cellStyle name="20 % - Markeringsfarve5 2 2 3 4 3 2" xfId="13400"/>
    <cellStyle name="20 % - Markeringsfarve5 2 2 3 4 4" xfId="3083"/>
    <cellStyle name="20 % - Markeringsfarve5 2 2 3 4 4 2" xfId="13401"/>
    <cellStyle name="20 % - Markeringsfarve5 2 2 3 4 5" xfId="3084"/>
    <cellStyle name="20 % - Markeringsfarve5 2 2 3 4 5 2" xfId="13402"/>
    <cellStyle name="20 % - Markeringsfarve5 2 2 3 4 6" xfId="3085"/>
    <cellStyle name="20 % - Markeringsfarve5 2 2 3 4 6 2" xfId="13403"/>
    <cellStyle name="20 % - Markeringsfarve5 2 2 3 4 7" xfId="13398"/>
    <cellStyle name="20 % - Markeringsfarve5 2 2 3 5" xfId="3086"/>
    <cellStyle name="20 % - Markeringsfarve5 2 2 3 5 2" xfId="3087"/>
    <cellStyle name="20 % - Markeringsfarve5 2 2 3 5 2 2" xfId="13405"/>
    <cellStyle name="20 % - Markeringsfarve5 2 2 3 5 3" xfId="3088"/>
    <cellStyle name="20 % - Markeringsfarve5 2 2 3 5 3 2" xfId="13406"/>
    <cellStyle name="20 % - Markeringsfarve5 2 2 3 5 4" xfId="3089"/>
    <cellStyle name="20 % - Markeringsfarve5 2 2 3 5 4 2" xfId="13407"/>
    <cellStyle name="20 % - Markeringsfarve5 2 2 3 5 5" xfId="3090"/>
    <cellStyle name="20 % - Markeringsfarve5 2 2 3 5 5 2" xfId="13408"/>
    <cellStyle name="20 % - Markeringsfarve5 2 2 3 5 6" xfId="3091"/>
    <cellStyle name="20 % - Markeringsfarve5 2 2 3 5 6 2" xfId="13409"/>
    <cellStyle name="20 % - Markeringsfarve5 2 2 3 5 7" xfId="13404"/>
    <cellStyle name="20 % - Markeringsfarve5 2 2 3 6" xfId="3092"/>
    <cellStyle name="20 % - Markeringsfarve5 2 2 3 6 2" xfId="3093"/>
    <cellStyle name="20 % - Markeringsfarve5 2 2 3 6 2 2" xfId="13411"/>
    <cellStyle name="20 % - Markeringsfarve5 2 2 3 6 3" xfId="3094"/>
    <cellStyle name="20 % - Markeringsfarve5 2 2 3 6 3 2" xfId="13412"/>
    <cellStyle name="20 % - Markeringsfarve5 2 2 3 6 4" xfId="3095"/>
    <cellStyle name="20 % - Markeringsfarve5 2 2 3 6 4 2" xfId="13413"/>
    <cellStyle name="20 % - Markeringsfarve5 2 2 3 6 5" xfId="3096"/>
    <cellStyle name="20 % - Markeringsfarve5 2 2 3 6 5 2" xfId="13414"/>
    <cellStyle name="20 % - Markeringsfarve5 2 2 3 6 6" xfId="3097"/>
    <cellStyle name="20 % - Markeringsfarve5 2 2 3 6 6 2" xfId="13415"/>
    <cellStyle name="20 % - Markeringsfarve5 2 2 3 6 7" xfId="13410"/>
    <cellStyle name="20 % - Markeringsfarve5 2 2 3 7" xfId="3098"/>
    <cellStyle name="20 % - Markeringsfarve5 2 2 3 7 2" xfId="13416"/>
    <cellStyle name="20 % - Markeringsfarve5 2 2 3 8" xfId="3099"/>
    <cellStyle name="20 % - Markeringsfarve5 2 2 3 8 2" xfId="13417"/>
    <cellStyle name="20 % - Markeringsfarve5 2 2 3 9" xfId="3100"/>
    <cellStyle name="20 % - Markeringsfarve5 2 2 3 9 2" xfId="13418"/>
    <cellStyle name="20 % - Markeringsfarve5 2 2 4" xfId="3101"/>
    <cellStyle name="20 % - Markeringsfarve5 2 2 4 10" xfId="3102"/>
    <cellStyle name="20 % - Markeringsfarve5 2 2 4 10 2" xfId="13420"/>
    <cellStyle name="20 % - Markeringsfarve5 2 2 4 11" xfId="13419"/>
    <cellStyle name="20 % - Markeringsfarve5 2 2 4 2" xfId="3103"/>
    <cellStyle name="20 % - Markeringsfarve5 2 2 4 2 10" xfId="13421"/>
    <cellStyle name="20 % - Markeringsfarve5 2 2 4 2 2" xfId="3104"/>
    <cellStyle name="20 % - Markeringsfarve5 2 2 4 2 2 2" xfId="3105"/>
    <cellStyle name="20 % - Markeringsfarve5 2 2 4 2 2 2 2" xfId="13423"/>
    <cellStyle name="20 % - Markeringsfarve5 2 2 4 2 2 3" xfId="3106"/>
    <cellStyle name="20 % - Markeringsfarve5 2 2 4 2 2 3 2" xfId="13424"/>
    <cellStyle name="20 % - Markeringsfarve5 2 2 4 2 2 4" xfId="3107"/>
    <cellStyle name="20 % - Markeringsfarve5 2 2 4 2 2 4 2" xfId="13425"/>
    <cellStyle name="20 % - Markeringsfarve5 2 2 4 2 2 5" xfId="3108"/>
    <cellStyle name="20 % - Markeringsfarve5 2 2 4 2 2 5 2" xfId="13426"/>
    <cellStyle name="20 % - Markeringsfarve5 2 2 4 2 2 6" xfId="3109"/>
    <cellStyle name="20 % - Markeringsfarve5 2 2 4 2 2 6 2" xfId="13427"/>
    <cellStyle name="20 % - Markeringsfarve5 2 2 4 2 2 7" xfId="13422"/>
    <cellStyle name="20 % - Markeringsfarve5 2 2 4 2 3" xfId="3110"/>
    <cellStyle name="20 % - Markeringsfarve5 2 2 4 2 3 2" xfId="3111"/>
    <cellStyle name="20 % - Markeringsfarve5 2 2 4 2 3 2 2" xfId="13429"/>
    <cellStyle name="20 % - Markeringsfarve5 2 2 4 2 3 3" xfId="3112"/>
    <cellStyle name="20 % - Markeringsfarve5 2 2 4 2 3 3 2" xfId="13430"/>
    <cellStyle name="20 % - Markeringsfarve5 2 2 4 2 3 4" xfId="3113"/>
    <cellStyle name="20 % - Markeringsfarve5 2 2 4 2 3 4 2" xfId="13431"/>
    <cellStyle name="20 % - Markeringsfarve5 2 2 4 2 3 5" xfId="3114"/>
    <cellStyle name="20 % - Markeringsfarve5 2 2 4 2 3 5 2" xfId="13432"/>
    <cellStyle name="20 % - Markeringsfarve5 2 2 4 2 3 6" xfId="3115"/>
    <cellStyle name="20 % - Markeringsfarve5 2 2 4 2 3 6 2" xfId="13433"/>
    <cellStyle name="20 % - Markeringsfarve5 2 2 4 2 3 7" xfId="13428"/>
    <cellStyle name="20 % - Markeringsfarve5 2 2 4 2 4" xfId="3116"/>
    <cellStyle name="20 % - Markeringsfarve5 2 2 4 2 4 2" xfId="3117"/>
    <cellStyle name="20 % - Markeringsfarve5 2 2 4 2 4 2 2" xfId="13435"/>
    <cellStyle name="20 % - Markeringsfarve5 2 2 4 2 4 3" xfId="3118"/>
    <cellStyle name="20 % - Markeringsfarve5 2 2 4 2 4 3 2" xfId="13436"/>
    <cellStyle name="20 % - Markeringsfarve5 2 2 4 2 4 4" xfId="3119"/>
    <cellStyle name="20 % - Markeringsfarve5 2 2 4 2 4 4 2" xfId="13437"/>
    <cellStyle name="20 % - Markeringsfarve5 2 2 4 2 4 5" xfId="3120"/>
    <cellStyle name="20 % - Markeringsfarve5 2 2 4 2 4 5 2" xfId="13438"/>
    <cellStyle name="20 % - Markeringsfarve5 2 2 4 2 4 6" xfId="3121"/>
    <cellStyle name="20 % - Markeringsfarve5 2 2 4 2 4 6 2" xfId="13439"/>
    <cellStyle name="20 % - Markeringsfarve5 2 2 4 2 4 7" xfId="13434"/>
    <cellStyle name="20 % - Markeringsfarve5 2 2 4 2 5" xfId="3122"/>
    <cellStyle name="20 % - Markeringsfarve5 2 2 4 2 5 2" xfId="13440"/>
    <cellStyle name="20 % - Markeringsfarve5 2 2 4 2 6" xfId="3123"/>
    <cellStyle name="20 % - Markeringsfarve5 2 2 4 2 6 2" xfId="13441"/>
    <cellStyle name="20 % - Markeringsfarve5 2 2 4 2 7" xfId="3124"/>
    <cellStyle name="20 % - Markeringsfarve5 2 2 4 2 7 2" xfId="13442"/>
    <cellStyle name="20 % - Markeringsfarve5 2 2 4 2 8" xfId="3125"/>
    <cellStyle name="20 % - Markeringsfarve5 2 2 4 2 8 2" xfId="13443"/>
    <cellStyle name="20 % - Markeringsfarve5 2 2 4 2 9" xfId="3126"/>
    <cellStyle name="20 % - Markeringsfarve5 2 2 4 2 9 2" xfId="13444"/>
    <cellStyle name="20 % - Markeringsfarve5 2 2 4 3" xfId="3127"/>
    <cellStyle name="20 % - Markeringsfarve5 2 2 4 3 2" xfId="3128"/>
    <cellStyle name="20 % - Markeringsfarve5 2 2 4 3 2 2" xfId="13446"/>
    <cellStyle name="20 % - Markeringsfarve5 2 2 4 3 3" xfId="3129"/>
    <cellStyle name="20 % - Markeringsfarve5 2 2 4 3 3 2" xfId="13447"/>
    <cellStyle name="20 % - Markeringsfarve5 2 2 4 3 4" xfId="3130"/>
    <cellStyle name="20 % - Markeringsfarve5 2 2 4 3 4 2" xfId="13448"/>
    <cellStyle name="20 % - Markeringsfarve5 2 2 4 3 5" xfId="3131"/>
    <cellStyle name="20 % - Markeringsfarve5 2 2 4 3 5 2" xfId="13449"/>
    <cellStyle name="20 % - Markeringsfarve5 2 2 4 3 6" xfId="3132"/>
    <cellStyle name="20 % - Markeringsfarve5 2 2 4 3 6 2" xfId="13450"/>
    <cellStyle name="20 % - Markeringsfarve5 2 2 4 3 7" xfId="13445"/>
    <cellStyle name="20 % - Markeringsfarve5 2 2 4 4" xfId="3133"/>
    <cellStyle name="20 % - Markeringsfarve5 2 2 4 4 2" xfId="3134"/>
    <cellStyle name="20 % - Markeringsfarve5 2 2 4 4 2 2" xfId="13452"/>
    <cellStyle name="20 % - Markeringsfarve5 2 2 4 4 3" xfId="3135"/>
    <cellStyle name="20 % - Markeringsfarve5 2 2 4 4 3 2" xfId="13453"/>
    <cellStyle name="20 % - Markeringsfarve5 2 2 4 4 4" xfId="3136"/>
    <cellStyle name="20 % - Markeringsfarve5 2 2 4 4 4 2" xfId="13454"/>
    <cellStyle name="20 % - Markeringsfarve5 2 2 4 4 5" xfId="3137"/>
    <cellStyle name="20 % - Markeringsfarve5 2 2 4 4 5 2" xfId="13455"/>
    <cellStyle name="20 % - Markeringsfarve5 2 2 4 4 6" xfId="3138"/>
    <cellStyle name="20 % - Markeringsfarve5 2 2 4 4 6 2" xfId="13456"/>
    <cellStyle name="20 % - Markeringsfarve5 2 2 4 4 7" xfId="13451"/>
    <cellStyle name="20 % - Markeringsfarve5 2 2 4 5" xfId="3139"/>
    <cellStyle name="20 % - Markeringsfarve5 2 2 4 5 2" xfId="3140"/>
    <cellStyle name="20 % - Markeringsfarve5 2 2 4 5 2 2" xfId="13458"/>
    <cellStyle name="20 % - Markeringsfarve5 2 2 4 5 3" xfId="3141"/>
    <cellStyle name="20 % - Markeringsfarve5 2 2 4 5 3 2" xfId="13459"/>
    <cellStyle name="20 % - Markeringsfarve5 2 2 4 5 4" xfId="3142"/>
    <cellStyle name="20 % - Markeringsfarve5 2 2 4 5 4 2" xfId="13460"/>
    <cellStyle name="20 % - Markeringsfarve5 2 2 4 5 5" xfId="3143"/>
    <cellStyle name="20 % - Markeringsfarve5 2 2 4 5 5 2" xfId="13461"/>
    <cellStyle name="20 % - Markeringsfarve5 2 2 4 5 6" xfId="3144"/>
    <cellStyle name="20 % - Markeringsfarve5 2 2 4 5 6 2" xfId="13462"/>
    <cellStyle name="20 % - Markeringsfarve5 2 2 4 5 7" xfId="13457"/>
    <cellStyle name="20 % - Markeringsfarve5 2 2 4 6" xfId="3145"/>
    <cellStyle name="20 % - Markeringsfarve5 2 2 4 6 2" xfId="13463"/>
    <cellStyle name="20 % - Markeringsfarve5 2 2 4 7" xfId="3146"/>
    <cellStyle name="20 % - Markeringsfarve5 2 2 4 7 2" xfId="13464"/>
    <cellStyle name="20 % - Markeringsfarve5 2 2 4 8" xfId="3147"/>
    <cellStyle name="20 % - Markeringsfarve5 2 2 4 8 2" xfId="13465"/>
    <cellStyle name="20 % - Markeringsfarve5 2 2 4 9" xfId="3148"/>
    <cellStyle name="20 % - Markeringsfarve5 2 2 4 9 2" xfId="13466"/>
    <cellStyle name="20 % - Markeringsfarve5 2 2 5" xfId="3149"/>
    <cellStyle name="20 % - Markeringsfarve5 2 2 5 10" xfId="13467"/>
    <cellStyle name="20 % - Markeringsfarve5 2 2 5 2" xfId="3150"/>
    <cellStyle name="20 % - Markeringsfarve5 2 2 5 2 2" xfId="3151"/>
    <cellStyle name="20 % - Markeringsfarve5 2 2 5 2 2 2" xfId="13469"/>
    <cellStyle name="20 % - Markeringsfarve5 2 2 5 2 3" xfId="3152"/>
    <cellStyle name="20 % - Markeringsfarve5 2 2 5 2 3 2" xfId="13470"/>
    <cellStyle name="20 % - Markeringsfarve5 2 2 5 2 4" xfId="3153"/>
    <cellStyle name="20 % - Markeringsfarve5 2 2 5 2 4 2" xfId="13471"/>
    <cellStyle name="20 % - Markeringsfarve5 2 2 5 2 5" xfId="3154"/>
    <cellStyle name="20 % - Markeringsfarve5 2 2 5 2 5 2" xfId="13472"/>
    <cellStyle name="20 % - Markeringsfarve5 2 2 5 2 6" xfId="3155"/>
    <cellStyle name="20 % - Markeringsfarve5 2 2 5 2 6 2" xfId="13473"/>
    <cellStyle name="20 % - Markeringsfarve5 2 2 5 2 7" xfId="13468"/>
    <cellStyle name="20 % - Markeringsfarve5 2 2 5 3" xfId="3156"/>
    <cellStyle name="20 % - Markeringsfarve5 2 2 5 3 2" xfId="3157"/>
    <cellStyle name="20 % - Markeringsfarve5 2 2 5 3 2 2" xfId="13475"/>
    <cellStyle name="20 % - Markeringsfarve5 2 2 5 3 3" xfId="3158"/>
    <cellStyle name="20 % - Markeringsfarve5 2 2 5 3 3 2" xfId="13476"/>
    <cellStyle name="20 % - Markeringsfarve5 2 2 5 3 4" xfId="3159"/>
    <cellStyle name="20 % - Markeringsfarve5 2 2 5 3 4 2" xfId="13477"/>
    <cellStyle name="20 % - Markeringsfarve5 2 2 5 3 5" xfId="3160"/>
    <cellStyle name="20 % - Markeringsfarve5 2 2 5 3 5 2" xfId="13478"/>
    <cellStyle name="20 % - Markeringsfarve5 2 2 5 3 6" xfId="3161"/>
    <cellStyle name="20 % - Markeringsfarve5 2 2 5 3 6 2" xfId="13479"/>
    <cellStyle name="20 % - Markeringsfarve5 2 2 5 3 7" xfId="13474"/>
    <cellStyle name="20 % - Markeringsfarve5 2 2 5 4" xfId="3162"/>
    <cellStyle name="20 % - Markeringsfarve5 2 2 5 4 2" xfId="3163"/>
    <cellStyle name="20 % - Markeringsfarve5 2 2 5 4 2 2" xfId="13481"/>
    <cellStyle name="20 % - Markeringsfarve5 2 2 5 4 3" xfId="3164"/>
    <cellStyle name="20 % - Markeringsfarve5 2 2 5 4 3 2" xfId="13482"/>
    <cellStyle name="20 % - Markeringsfarve5 2 2 5 4 4" xfId="3165"/>
    <cellStyle name="20 % - Markeringsfarve5 2 2 5 4 4 2" xfId="13483"/>
    <cellStyle name="20 % - Markeringsfarve5 2 2 5 4 5" xfId="3166"/>
    <cellStyle name="20 % - Markeringsfarve5 2 2 5 4 5 2" xfId="13484"/>
    <cellStyle name="20 % - Markeringsfarve5 2 2 5 4 6" xfId="3167"/>
    <cellStyle name="20 % - Markeringsfarve5 2 2 5 4 6 2" xfId="13485"/>
    <cellStyle name="20 % - Markeringsfarve5 2 2 5 4 7" xfId="13480"/>
    <cellStyle name="20 % - Markeringsfarve5 2 2 5 5" xfId="3168"/>
    <cellStyle name="20 % - Markeringsfarve5 2 2 5 5 2" xfId="13486"/>
    <cellStyle name="20 % - Markeringsfarve5 2 2 5 6" xfId="3169"/>
    <cellStyle name="20 % - Markeringsfarve5 2 2 5 6 2" xfId="13487"/>
    <cellStyle name="20 % - Markeringsfarve5 2 2 5 7" xfId="3170"/>
    <cellStyle name="20 % - Markeringsfarve5 2 2 5 7 2" xfId="13488"/>
    <cellStyle name="20 % - Markeringsfarve5 2 2 5 8" xfId="3171"/>
    <cellStyle name="20 % - Markeringsfarve5 2 2 5 8 2" xfId="13489"/>
    <cellStyle name="20 % - Markeringsfarve5 2 2 5 9" xfId="3172"/>
    <cellStyle name="20 % - Markeringsfarve5 2 2 5 9 2" xfId="13490"/>
    <cellStyle name="20 % - Markeringsfarve5 2 2 6" xfId="3173"/>
    <cellStyle name="20 % - Markeringsfarve5 2 2 6 2" xfId="3174"/>
    <cellStyle name="20 % - Markeringsfarve5 2 2 6 2 2" xfId="13492"/>
    <cellStyle name="20 % - Markeringsfarve5 2 2 6 3" xfId="3175"/>
    <cellStyle name="20 % - Markeringsfarve5 2 2 6 3 2" xfId="13493"/>
    <cellStyle name="20 % - Markeringsfarve5 2 2 6 4" xfId="3176"/>
    <cellStyle name="20 % - Markeringsfarve5 2 2 6 4 2" xfId="13494"/>
    <cellStyle name="20 % - Markeringsfarve5 2 2 6 5" xfId="3177"/>
    <cellStyle name="20 % - Markeringsfarve5 2 2 6 5 2" xfId="13495"/>
    <cellStyle name="20 % - Markeringsfarve5 2 2 6 6" xfId="3178"/>
    <cellStyle name="20 % - Markeringsfarve5 2 2 6 6 2" xfId="13496"/>
    <cellStyle name="20 % - Markeringsfarve5 2 2 6 7" xfId="13491"/>
    <cellStyle name="20 % - Markeringsfarve5 2 2 7" xfId="3179"/>
    <cellStyle name="20 % - Markeringsfarve5 2 2 7 2" xfId="3180"/>
    <cellStyle name="20 % - Markeringsfarve5 2 2 7 2 2" xfId="13498"/>
    <cellStyle name="20 % - Markeringsfarve5 2 2 7 3" xfId="3181"/>
    <cellStyle name="20 % - Markeringsfarve5 2 2 7 3 2" xfId="13499"/>
    <cellStyle name="20 % - Markeringsfarve5 2 2 7 4" xfId="3182"/>
    <cellStyle name="20 % - Markeringsfarve5 2 2 7 4 2" xfId="13500"/>
    <cellStyle name="20 % - Markeringsfarve5 2 2 7 5" xfId="3183"/>
    <cellStyle name="20 % - Markeringsfarve5 2 2 7 5 2" xfId="13501"/>
    <cellStyle name="20 % - Markeringsfarve5 2 2 7 6" xfId="3184"/>
    <cellStyle name="20 % - Markeringsfarve5 2 2 7 6 2" xfId="13502"/>
    <cellStyle name="20 % - Markeringsfarve5 2 2 7 7" xfId="13497"/>
    <cellStyle name="20 % - Markeringsfarve5 2 2 8" xfId="3185"/>
    <cellStyle name="20 % - Markeringsfarve5 2 2 8 2" xfId="3186"/>
    <cellStyle name="20 % - Markeringsfarve5 2 2 8 2 2" xfId="13504"/>
    <cellStyle name="20 % - Markeringsfarve5 2 2 8 3" xfId="3187"/>
    <cellStyle name="20 % - Markeringsfarve5 2 2 8 3 2" xfId="13505"/>
    <cellStyle name="20 % - Markeringsfarve5 2 2 8 4" xfId="3188"/>
    <cellStyle name="20 % - Markeringsfarve5 2 2 8 4 2" xfId="13506"/>
    <cellStyle name="20 % - Markeringsfarve5 2 2 8 5" xfId="3189"/>
    <cellStyle name="20 % - Markeringsfarve5 2 2 8 5 2" xfId="13507"/>
    <cellStyle name="20 % - Markeringsfarve5 2 2 8 6" xfId="3190"/>
    <cellStyle name="20 % - Markeringsfarve5 2 2 8 6 2" xfId="13508"/>
    <cellStyle name="20 % - Markeringsfarve5 2 2 8 7" xfId="13503"/>
    <cellStyle name="20 % - Markeringsfarve5 2 2 9" xfId="3191"/>
    <cellStyle name="20 % - Markeringsfarve5 2 2 9 2" xfId="13509"/>
    <cellStyle name="20 % - Markeringsfarve5 2 2_Budget" xfId="3192"/>
    <cellStyle name="20 % - Markeringsfarve5 2 3" xfId="3193"/>
    <cellStyle name="20 % - Markeringsfarve5 2 3 10" xfId="3194"/>
    <cellStyle name="20 % - Markeringsfarve5 2 3 10 2" xfId="13511"/>
    <cellStyle name="20 % - Markeringsfarve5 2 3 11" xfId="3195"/>
    <cellStyle name="20 % - Markeringsfarve5 2 3 11 2" xfId="13512"/>
    <cellStyle name="20 % - Markeringsfarve5 2 3 12" xfId="3196"/>
    <cellStyle name="20 % - Markeringsfarve5 2 3 12 2" xfId="13513"/>
    <cellStyle name="20 % - Markeringsfarve5 2 3 13" xfId="3197"/>
    <cellStyle name="20 % - Markeringsfarve5 2 3 14" xfId="13510"/>
    <cellStyle name="20 % - Markeringsfarve5 2 3 2" xfId="3198"/>
    <cellStyle name="20 % - Markeringsfarve5 2 3 2 10" xfId="3199"/>
    <cellStyle name="20 % - Markeringsfarve5 2 3 2 10 2" xfId="13515"/>
    <cellStyle name="20 % - Markeringsfarve5 2 3 2 11" xfId="3200"/>
    <cellStyle name="20 % - Markeringsfarve5 2 3 2 11 2" xfId="13516"/>
    <cellStyle name="20 % - Markeringsfarve5 2 3 2 12" xfId="13514"/>
    <cellStyle name="20 % - Markeringsfarve5 2 3 2 2" xfId="3201"/>
    <cellStyle name="20 % - Markeringsfarve5 2 3 2 2 10" xfId="3202"/>
    <cellStyle name="20 % - Markeringsfarve5 2 3 2 2 10 2" xfId="13518"/>
    <cellStyle name="20 % - Markeringsfarve5 2 3 2 2 11" xfId="13517"/>
    <cellStyle name="20 % - Markeringsfarve5 2 3 2 2 2" xfId="3203"/>
    <cellStyle name="20 % - Markeringsfarve5 2 3 2 2 2 2" xfId="3204"/>
    <cellStyle name="20 % - Markeringsfarve5 2 3 2 2 2 2 2" xfId="13520"/>
    <cellStyle name="20 % - Markeringsfarve5 2 3 2 2 2 3" xfId="3205"/>
    <cellStyle name="20 % - Markeringsfarve5 2 3 2 2 2 3 2" xfId="13521"/>
    <cellStyle name="20 % - Markeringsfarve5 2 3 2 2 2 4" xfId="3206"/>
    <cellStyle name="20 % - Markeringsfarve5 2 3 2 2 2 4 2" xfId="13522"/>
    <cellStyle name="20 % - Markeringsfarve5 2 3 2 2 2 5" xfId="3207"/>
    <cellStyle name="20 % - Markeringsfarve5 2 3 2 2 2 5 2" xfId="13523"/>
    <cellStyle name="20 % - Markeringsfarve5 2 3 2 2 2 6" xfId="3208"/>
    <cellStyle name="20 % - Markeringsfarve5 2 3 2 2 2 6 2" xfId="13524"/>
    <cellStyle name="20 % - Markeringsfarve5 2 3 2 2 2 7" xfId="13519"/>
    <cellStyle name="20 % - Markeringsfarve5 2 3 2 2 3" xfId="3209"/>
    <cellStyle name="20 % - Markeringsfarve5 2 3 2 2 3 2" xfId="3210"/>
    <cellStyle name="20 % - Markeringsfarve5 2 3 2 2 3 2 2" xfId="13526"/>
    <cellStyle name="20 % - Markeringsfarve5 2 3 2 2 3 3" xfId="3211"/>
    <cellStyle name="20 % - Markeringsfarve5 2 3 2 2 3 3 2" xfId="13527"/>
    <cellStyle name="20 % - Markeringsfarve5 2 3 2 2 3 4" xfId="3212"/>
    <cellStyle name="20 % - Markeringsfarve5 2 3 2 2 3 4 2" xfId="13528"/>
    <cellStyle name="20 % - Markeringsfarve5 2 3 2 2 3 5" xfId="3213"/>
    <cellStyle name="20 % - Markeringsfarve5 2 3 2 2 3 5 2" xfId="13529"/>
    <cellStyle name="20 % - Markeringsfarve5 2 3 2 2 3 6" xfId="3214"/>
    <cellStyle name="20 % - Markeringsfarve5 2 3 2 2 3 6 2" xfId="13530"/>
    <cellStyle name="20 % - Markeringsfarve5 2 3 2 2 3 7" xfId="13525"/>
    <cellStyle name="20 % - Markeringsfarve5 2 3 2 2 4" xfId="3215"/>
    <cellStyle name="20 % - Markeringsfarve5 2 3 2 2 4 2" xfId="3216"/>
    <cellStyle name="20 % - Markeringsfarve5 2 3 2 2 4 2 2" xfId="13532"/>
    <cellStyle name="20 % - Markeringsfarve5 2 3 2 2 4 3" xfId="3217"/>
    <cellStyle name="20 % - Markeringsfarve5 2 3 2 2 4 3 2" xfId="13533"/>
    <cellStyle name="20 % - Markeringsfarve5 2 3 2 2 4 4" xfId="3218"/>
    <cellStyle name="20 % - Markeringsfarve5 2 3 2 2 4 4 2" xfId="13534"/>
    <cellStyle name="20 % - Markeringsfarve5 2 3 2 2 4 5" xfId="3219"/>
    <cellStyle name="20 % - Markeringsfarve5 2 3 2 2 4 5 2" xfId="13535"/>
    <cellStyle name="20 % - Markeringsfarve5 2 3 2 2 4 6" xfId="3220"/>
    <cellStyle name="20 % - Markeringsfarve5 2 3 2 2 4 6 2" xfId="13536"/>
    <cellStyle name="20 % - Markeringsfarve5 2 3 2 2 4 7" xfId="13531"/>
    <cellStyle name="20 % - Markeringsfarve5 2 3 2 2 5" xfId="3221"/>
    <cellStyle name="20 % - Markeringsfarve5 2 3 2 2 5 2" xfId="3222"/>
    <cellStyle name="20 % - Markeringsfarve5 2 3 2 2 5 2 2" xfId="13538"/>
    <cellStyle name="20 % - Markeringsfarve5 2 3 2 2 5 3" xfId="3223"/>
    <cellStyle name="20 % - Markeringsfarve5 2 3 2 2 5 3 2" xfId="13539"/>
    <cellStyle name="20 % - Markeringsfarve5 2 3 2 2 5 4" xfId="3224"/>
    <cellStyle name="20 % - Markeringsfarve5 2 3 2 2 5 4 2" xfId="13540"/>
    <cellStyle name="20 % - Markeringsfarve5 2 3 2 2 5 5" xfId="3225"/>
    <cellStyle name="20 % - Markeringsfarve5 2 3 2 2 5 5 2" xfId="13541"/>
    <cellStyle name="20 % - Markeringsfarve5 2 3 2 2 5 6" xfId="3226"/>
    <cellStyle name="20 % - Markeringsfarve5 2 3 2 2 5 6 2" xfId="13542"/>
    <cellStyle name="20 % - Markeringsfarve5 2 3 2 2 5 7" xfId="13537"/>
    <cellStyle name="20 % - Markeringsfarve5 2 3 2 2 6" xfId="3227"/>
    <cellStyle name="20 % - Markeringsfarve5 2 3 2 2 6 2" xfId="13543"/>
    <cellStyle name="20 % - Markeringsfarve5 2 3 2 2 7" xfId="3228"/>
    <cellStyle name="20 % - Markeringsfarve5 2 3 2 2 7 2" xfId="13544"/>
    <cellStyle name="20 % - Markeringsfarve5 2 3 2 2 8" xfId="3229"/>
    <cellStyle name="20 % - Markeringsfarve5 2 3 2 2 8 2" xfId="13545"/>
    <cellStyle name="20 % - Markeringsfarve5 2 3 2 2 9" xfId="3230"/>
    <cellStyle name="20 % - Markeringsfarve5 2 3 2 2 9 2" xfId="13546"/>
    <cellStyle name="20 % - Markeringsfarve5 2 3 2 3" xfId="3231"/>
    <cellStyle name="20 % - Markeringsfarve5 2 3 2 3 2" xfId="3232"/>
    <cellStyle name="20 % - Markeringsfarve5 2 3 2 3 2 2" xfId="13548"/>
    <cellStyle name="20 % - Markeringsfarve5 2 3 2 3 3" xfId="3233"/>
    <cellStyle name="20 % - Markeringsfarve5 2 3 2 3 3 2" xfId="13549"/>
    <cellStyle name="20 % - Markeringsfarve5 2 3 2 3 4" xfId="3234"/>
    <cellStyle name="20 % - Markeringsfarve5 2 3 2 3 4 2" xfId="13550"/>
    <cellStyle name="20 % - Markeringsfarve5 2 3 2 3 5" xfId="3235"/>
    <cellStyle name="20 % - Markeringsfarve5 2 3 2 3 5 2" xfId="13551"/>
    <cellStyle name="20 % - Markeringsfarve5 2 3 2 3 6" xfId="3236"/>
    <cellStyle name="20 % - Markeringsfarve5 2 3 2 3 6 2" xfId="13552"/>
    <cellStyle name="20 % - Markeringsfarve5 2 3 2 3 7" xfId="13547"/>
    <cellStyle name="20 % - Markeringsfarve5 2 3 2 4" xfId="3237"/>
    <cellStyle name="20 % - Markeringsfarve5 2 3 2 4 2" xfId="3238"/>
    <cellStyle name="20 % - Markeringsfarve5 2 3 2 4 2 2" xfId="13554"/>
    <cellStyle name="20 % - Markeringsfarve5 2 3 2 4 3" xfId="3239"/>
    <cellStyle name="20 % - Markeringsfarve5 2 3 2 4 3 2" xfId="13555"/>
    <cellStyle name="20 % - Markeringsfarve5 2 3 2 4 4" xfId="3240"/>
    <cellStyle name="20 % - Markeringsfarve5 2 3 2 4 4 2" xfId="13556"/>
    <cellStyle name="20 % - Markeringsfarve5 2 3 2 4 5" xfId="3241"/>
    <cellStyle name="20 % - Markeringsfarve5 2 3 2 4 5 2" xfId="13557"/>
    <cellStyle name="20 % - Markeringsfarve5 2 3 2 4 6" xfId="3242"/>
    <cellStyle name="20 % - Markeringsfarve5 2 3 2 4 6 2" xfId="13558"/>
    <cellStyle name="20 % - Markeringsfarve5 2 3 2 4 7" xfId="13553"/>
    <cellStyle name="20 % - Markeringsfarve5 2 3 2 5" xfId="3243"/>
    <cellStyle name="20 % - Markeringsfarve5 2 3 2 5 2" xfId="3244"/>
    <cellStyle name="20 % - Markeringsfarve5 2 3 2 5 2 2" xfId="13560"/>
    <cellStyle name="20 % - Markeringsfarve5 2 3 2 5 3" xfId="3245"/>
    <cellStyle name="20 % - Markeringsfarve5 2 3 2 5 3 2" xfId="13561"/>
    <cellStyle name="20 % - Markeringsfarve5 2 3 2 5 4" xfId="3246"/>
    <cellStyle name="20 % - Markeringsfarve5 2 3 2 5 4 2" xfId="13562"/>
    <cellStyle name="20 % - Markeringsfarve5 2 3 2 5 5" xfId="3247"/>
    <cellStyle name="20 % - Markeringsfarve5 2 3 2 5 5 2" xfId="13563"/>
    <cellStyle name="20 % - Markeringsfarve5 2 3 2 5 6" xfId="3248"/>
    <cellStyle name="20 % - Markeringsfarve5 2 3 2 5 6 2" xfId="13564"/>
    <cellStyle name="20 % - Markeringsfarve5 2 3 2 5 7" xfId="13559"/>
    <cellStyle name="20 % - Markeringsfarve5 2 3 2 6" xfId="3249"/>
    <cellStyle name="20 % - Markeringsfarve5 2 3 2 6 2" xfId="3250"/>
    <cellStyle name="20 % - Markeringsfarve5 2 3 2 6 2 2" xfId="13566"/>
    <cellStyle name="20 % - Markeringsfarve5 2 3 2 6 3" xfId="3251"/>
    <cellStyle name="20 % - Markeringsfarve5 2 3 2 6 3 2" xfId="13567"/>
    <cellStyle name="20 % - Markeringsfarve5 2 3 2 6 4" xfId="3252"/>
    <cellStyle name="20 % - Markeringsfarve5 2 3 2 6 4 2" xfId="13568"/>
    <cellStyle name="20 % - Markeringsfarve5 2 3 2 6 5" xfId="3253"/>
    <cellStyle name="20 % - Markeringsfarve5 2 3 2 6 5 2" xfId="13569"/>
    <cellStyle name="20 % - Markeringsfarve5 2 3 2 6 6" xfId="3254"/>
    <cellStyle name="20 % - Markeringsfarve5 2 3 2 6 6 2" xfId="13570"/>
    <cellStyle name="20 % - Markeringsfarve5 2 3 2 6 7" xfId="13565"/>
    <cellStyle name="20 % - Markeringsfarve5 2 3 2 7" xfId="3255"/>
    <cellStyle name="20 % - Markeringsfarve5 2 3 2 7 2" xfId="13571"/>
    <cellStyle name="20 % - Markeringsfarve5 2 3 2 8" xfId="3256"/>
    <cellStyle name="20 % - Markeringsfarve5 2 3 2 8 2" xfId="13572"/>
    <cellStyle name="20 % - Markeringsfarve5 2 3 2 9" xfId="3257"/>
    <cellStyle name="20 % - Markeringsfarve5 2 3 2 9 2" xfId="13573"/>
    <cellStyle name="20 % - Markeringsfarve5 2 3 3" xfId="3258"/>
    <cellStyle name="20 % - Markeringsfarve5 2 3 3 10" xfId="3259"/>
    <cellStyle name="20 % - Markeringsfarve5 2 3 3 10 2" xfId="13575"/>
    <cellStyle name="20 % - Markeringsfarve5 2 3 3 11" xfId="13574"/>
    <cellStyle name="20 % - Markeringsfarve5 2 3 3 2" xfId="3260"/>
    <cellStyle name="20 % - Markeringsfarve5 2 3 3 2 2" xfId="3261"/>
    <cellStyle name="20 % - Markeringsfarve5 2 3 3 2 2 2" xfId="13577"/>
    <cellStyle name="20 % - Markeringsfarve5 2 3 3 2 3" xfId="3262"/>
    <cellStyle name="20 % - Markeringsfarve5 2 3 3 2 3 2" xfId="13578"/>
    <cellStyle name="20 % - Markeringsfarve5 2 3 3 2 4" xfId="3263"/>
    <cellStyle name="20 % - Markeringsfarve5 2 3 3 2 4 2" xfId="13579"/>
    <cellStyle name="20 % - Markeringsfarve5 2 3 3 2 5" xfId="3264"/>
    <cellStyle name="20 % - Markeringsfarve5 2 3 3 2 5 2" xfId="13580"/>
    <cellStyle name="20 % - Markeringsfarve5 2 3 3 2 6" xfId="3265"/>
    <cellStyle name="20 % - Markeringsfarve5 2 3 3 2 6 2" xfId="13581"/>
    <cellStyle name="20 % - Markeringsfarve5 2 3 3 2 7" xfId="13576"/>
    <cellStyle name="20 % - Markeringsfarve5 2 3 3 3" xfId="3266"/>
    <cellStyle name="20 % - Markeringsfarve5 2 3 3 3 2" xfId="3267"/>
    <cellStyle name="20 % - Markeringsfarve5 2 3 3 3 2 2" xfId="13583"/>
    <cellStyle name="20 % - Markeringsfarve5 2 3 3 3 3" xfId="3268"/>
    <cellStyle name="20 % - Markeringsfarve5 2 3 3 3 3 2" xfId="13584"/>
    <cellStyle name="20 % - Markeringsfarve5 2 3 3 3 4" xfId="3269"/>
    <cellStyle name="20 % - Markeringsfarve5 2 3 3 3 4 2" xfId="13585"/>
    <cellStyle name="20 % - Markeringsfarve5 2 3 3 3 5" xfId="3270"/>
    <cellStyle name="20 % - Markeringsfarve5 2 3 3 3 5 2" xfId="13586"/>
    <cellStyle name="20 % - Markeringsfarve5 2 3 3 3 6" xfId="3271"/>
    <cellStyle name="20 % - Markeringsfarve5 2 3 3 3 6 2" xfId="13587"/>
    <cellStyle name="20 % - Markeringsfarve5 2 3 3 3 7" xfId="13582"/>
    <cellStyle name="20 % - Markeringsfarve5 2 3 3 4" xfId="3272"/>
    <cellStyle name="20 % - Markeringsfarve5 2 3 3 4 2" xfId="3273"/>
    <cellStyle name="20 % - Markeringsfarve5 2 3 3 4 2 2" xfId="13589"/>
    <cellStyle name="20 % - Markeringsfarve5 2 3 3 4 3" xfId="3274"/>
    <cellStyle name="20 % - Markeringsfarve5 2 3 3 4 3 2" xfId="13590"/>
    <cellStyle name="20 % - Markeringsfarve5 2 3 3 4 4" xfId="3275"/>
    <cellStyle name="20 % - Markeringsfarve5 2 3 3 4 4 2" xfId="13591"/>
    <cellStyle name="20 % - Markeringsfarve5 2 3 3 4 5" xfId="3276"/>
    <cellStyle name="20 % - Markeringsfarve5 2 3 3 4 5 2" xfId="13592"/>
    <cellStyle name="20 % - Markeringsfarve5 2 3 3 4 6" xfId="3277"/>
    <cellStyle name="20 % - Markeringsfarve5 2 3 3 4 6 2" xfId="13593"/>
    <cellStyle name="20 % - Markeringsfarve5 2 3 3 4 7" xfId="13588"/>
    <cellStyle name="20 % - Markeringsfarve5 2 3 3 5" xfId="3278"/>
    <cellStyle name="20 % - Markeringsfarve5 2 3 3 5 2" xfId="3279"/>
    <cellStyle name="20 % - Markeringsfarve5 2 3 3 5 2 2" xfId="13595"/>
    <cellStyle name="20 % - Markeringsfarve5 2 3 3 5 3" xfId="3280"/>
    <cellStyle name="20 % - Markeringsfarve5 2 3 3 5 3 2" xfId="13596"/>
    <cellStyle name="20 % - Markeringsfarve5 2 3 3 5 4" xfId="3281"/>
    <cellStyle name="20 % - Markeringsfarve5 2 3 3 5 4 2" xfId="13597"/>
    <cellStyle name="20 % - Markeringsfarve5 2 3 3 5 5" xfId="3282"/>
    <cellStyle name="20 % - Markeringsfarve5 2 3 3 5 5 2" xfId="13598"/>
    <cellStyle name="20 % - Markeringsfarve5 2 3 3 5 6" xfId="3283"/>
    <cellStyle name="20 % - Markeringsfarve5 2 3 3 5 6 2" xfId="13599"/>
    <cellStyle name="20 % - Markeringsfarve5 2 3 3 5 7" xfId="13594"/>
    <cellStyle name="20 % - Markeringsfarve5 2 3 3 6" xfId="3284"/>
    <cellStyle name="20 % - Markeringsfarve5 2 3 3 6 2" xfId="13600"/>
    <cellStyle name="20 % - Markeringsfarve5 2 3 3 7" xfId="3285"/>
    <cellStyle name="20 % - Markeringsfarve5 2 3 3 7 2" xfId="13601"/>
    <cellStyle name="20 % - Markeringsfarve5 2 3 3 8" xfId="3286"/>
    <cellStyle name="20 % - Markeringsfarve5 2 3 3 8 2" xfId="13602"/>
    <cellStyle name="20 % - Markeringsfarve5 2 3 3 9" xfId="3287"/>
    <cellStyle name="20 % - Markeringsfarve5 2 3 3 9 2" xfId="13603"/>
    <cellStyle name="20 % - Markeringsfarve5 2 3 4" xfId="3288"/>
    <cellStyle name="20 % - Markeringsfarve5 2 3 4 2" xfId="3289"/>
    <cellStyle name="20 % - Markeringsfarve5 2 3 4 2 2" xfId="13605"/>
    <cellStyle name="20 % - Markeringsfarve5 2 3 4 3" xfId="3290"/>
    <cellStyle name="20 % - Markeringsfarve5 2 3 4 3 2" xfId="13606"/>
    <cellStyle name="20 % - Markeringsfarve5 2 3 4 4" xfId="3291"/>
    <cellStyle name="20 % - Markeringsfarve5 2 3 4 4 2" xfId="13607"/>
    <cellStyle name="20 % - Markeringsfarve5 2 3 4 5" xfId="3292"/>
    <cellStyle name="20 % - Markeringsfarve5 2 3 4 5 2" xfId="13608"/>
    <cellStyle name="20 % - Markeringsfarve5 2 3 4 6" xfId="3293"/>
    <cellStyle name="20 % - Markeringsfarve5 2 3 4 6 2" xfId="13609"/>
    <cellStyle name="20 % - Markeringsfarve5 2 3 4 7" xfId="13604"/>
    <cellStyle name="20 % - Markeringsfarve5 2 3 5" xfId="3294"/>
    <cellStyle name="20 % - Markeringsfarve5 2 3 5 2" xfId="3295"/>
    <cellStyle name="20 % - Markeringsfarve5 2 3 5 2 2" xfId="13611"/>
    <cellStyle name="20 % - Markeringsfarve5 2 3 5 3" xfId="3296"/>
    <cellStyle name="20 % - Markeringsfarve5 2 3 5 3 2" xfId="13612"/>
    <cellStyle name="20 % - Markeringsfarve5 2 3 5 4" xfId="3297"/>
    <cellStyle name="20 % - Markeringsfarve5 2 3 5 4 2" xfId="13613"/>
    <cellStyle name="20 % - Markeringsfarve5 2 3 5 5" xfId="3298"/>
    <cellStyle name="20 % - Markeringsfarve5 2 3 5 5 2" xfId="13614"/>
    <cellStyle name="20 % - Markeringsfarve5 2 3 5 6" xfId="3299"/>
    <cellStyle name="20 % - Markeringsfarve5 2 3 5 6 2" xfId="13615"/>
    <cellStyle name="20 % - Markeringsfarve5 2 3 5 7" xfId="13610"/>
    <cellStyle name="20 % - Markeringsfarve5 2 3 6" xfId="3300"/>
    <cellStyle name="20 % - Markeringsfarve5 2 3 6 2" xfId="3301"/>
    <cellStyle name="20 % - Markeringsfarve5 2 3 6 2 2" xfId="13617"/>
    <cellStyle name="20 % - Markeringsfarve5 2 3 6 3" xfId="3302"/>
    <cellStyle name="20 % - Markeringsfarve5 2 3 6 3 2" xfId="13618"/>
    <cellStyle name="20 % - Markeringsfarve5 2 3 6 4" xfId="3303"/>
    <cellStyle name="20 % - Markeringsfarve5 2 3 6 4 2" xfId="13619"/>
    <cellStyle name="20 % - Markeringsfarve5 2 3 6 5" xfId="3304"/>
    <cellStyle name="20 % - Markeringsfarve5 2 3 6 5 2" xfId="13620"/>
    <cellStyle name="20 % - Markeringsfarve5 2 3 6 6" xfId="3305"/>
    <cellStyle name="20 % - Markeringsfarve5 2 3 6 6 2" xfId="13621"/>
    <cellStyle name="20 % - Markeringsfarve5 2 3 6 7" xfId="13616"/>
    <cellStyle name="20 % - Markeringsfarve5 2 3 7" xfId="3306"/>
    <cellStyle name="20 % - Markeringsfarve5 2 3 7 2" xfId="3307"/>
    <cellStyle name="20 % - Markeringsfarve5 2 3 7 2 2" xfId="13623"/>
    <cellStyle name="20 % - Markeringsfarve5 2 3 7 3" xfId="3308"/>
    <cellStyle name="20 % - Markeringsfarve5 2 3 7 3 2" xfId="13624"/>
    <cellStyle name="20 % - Markeringsfarve5 2 3 7 4" xfId="3309"/>
    <cellStyle name="20 % - Markeringsfarve5 2 3 7 4 2" xfId="13625"/>
    <cellStyle name="20 % - Markeringsfarve5 2 3 7 5" xfId="3310"/>
    <cellStyle name="20 % - Markeringsfarve5 2 3 7 5 2" xfId="13626"/>
    <cellStyle name="20 % - Markeringsfarve5 2 3 7 6" xfId="3311"/>
    <cellStyle name="20 % - Markeringsfarve5 2 3 7 6 2" xfId="13627"/>
    <cellStyle name="20 % - Markeringsfarve5 2 3 7 7" xfId="13622"/>
    <cellStyle name="20 % - Markeringsfarve5 2 3 8" xfId="3312"/>
    <cellStyle name="20 % - Markeringsfarve5 2 3 8 2" xfId="13628"/>
    <cellStyle name="20 % - Markeringsfarve5 2 3 9" xfId="3313"/>
    <cellStyle name="20 % - Markeringsfarve5 2 3 9 2" xfId="13629"/>
    <cellStyle name="20 % - Markeringsfarve5 2 4" xfId="3314"/>
    <cellStyle name="20 % - Markeringsfarve5 2 4 10" xfId="3315"/>
    <cellStyle name="20 % - Markeringsfarve5 2 4 10 2" xfId="13631"/>
    <cellStyle name="20 % - Markeringsfarve5 2 4 11" xfId="3316"/>
    <cellStyle name="20 % - Markeringsfarve5 2 4 11 2" xfId="13632"/>
    <cellStyle name="20 % - Markeringsfarve5 2 4 12" xfId="13630"/>
    <cellStyle name="20 % - Markeringsfarve5 2 4 2" xfId="3317"/>
    <cellStyle name="20 % - Markeringsfarve5 2 4 2 10" xfId="3318"/>
    <cellStyle name="20 % - Markeringsfarve5 2 4 2 10 2" xfId="13634"/>
    <cellStyle name="20 % - Markeringsfarve5 2 4 2 11" xfId="13633"/>
    <cellStyle name="20 % - Markeringsfarve5 2 4 2 2" xfId="3319"/>
    <cellStyle name="20 % - Markeringsfarve5 2 4 2 2 10" xfId="13635"/>
    <cellStyle name="20 % - Markeringsfarve5 2 4 2 2 2" xfId="3320"/>
    <cellStyle name="20 % - Markeringsfarve5 2 4 2 2 2 2" xfId="3321"/>
    <cellStyle name="20 % - Markeringsfarve5 2 4 2 2 2 2 2" xfId="13637"/>
    <cellStyle name="20 % - Markeringsfarve5 2 4 2 2 2 3" xfId="3322"/>
    <cellStyle name="20 % - Markeringsfarve5 2 4 2 2 2 3 2" xfId="13638"/>
    <cellStyle name="20 % - Markeringsfarve5 2 4 2 2 2 4" xfId="3323"/>
    <cellStyle name="20 % - Markeringsfarve5 2 4 2 2 2 4 2" xfId="13639"/>
    <cellStyle name="20 % - Markeringsfarve5 2 4 2 2 2 5" xfId="3324"/>
    <cellStyle name="20 % - Markeringsfarve5 2 4 2 2 2 5 2" xfId="13640"/>
    <cellStyle name="20 % - Markeringsfarve5 2 4 2 2 2 6" xfId="3325"/>
    <cellStyle name="20 % - Markeringsfarve5 2 4 2 2 2 6 2" xfId="13641"/>
    <cellStyle name="20 % - Markeringsfarve5 2 4 2 2 2 7" xfId="13636"/>
    <cellStyle name="20 % - Markeringsfarve5 2 4 2 2 3" xfId="3326"/>
    <cellStyle name="20 % - Markeringsfarve5 2 4 2 2 3 2" xfId="3327"/>
    <cellStyle name="20 % - Markeringsfarve5 2 4 2 2 3 2 2" xfId="13643"/>
    <cellStyle name="20 % - Markeringsfarve5 2 4 2 2 3 3" xfId="3328"/>
    <cellStyle name="20 % - Markeringsfarve5 2 4 2 2 3 3 2" xfId="13644"/>
    <cellStyle name="20 % - Markeringsfarve5 2 4 2 2 3 4" xfId="3329"/>
    <cellStyle name="20 % - Markeringsfarve5 2 4 2 2 3 4 2" xfId="13645"/>
    <cellStyle name="20 % - Markeringsfarve5 2 4 2 2 3 5" xfId="3330"/>
    <cellStyle name="20 % - Markeringsfarve5 2 4 2 2 3 5 2" xfId="13646"/>
    <cellStyle name="20 % - Markeringsfarve5 2 4 2 2 3 6" xfId="3331"/>
    <cellStyle name="20 % - Markeringsfarve5 2 4 2 2 3 6 2" xfId="13647"/>
    <cellStyle name="20 % - Markeringsfarve5 2 4 2 2 3 7" xfId="13642"/>
    <cellStyle name="20 % - Markeringsfarve5 2 4 2 2 4" xfId="3332"/>
    <cellStyle name="20 % - Markeringsfarve5 2 4 2 2 4 2" xfId="3333"/>
    <cellStyle name="20 % - Markeringsfarve5 2 4 2 2 4 2 2" xfId="13649"/>
    <cellStyle name="20 % - Markeringsfarve5 2 4 2 2 4 3" xfId="3334"/>
    <cellStyle name="20 % - Markeringsfarve5 2 4 2 2 4 3 2" xfId="13650"/>
    <cellStyle name="20 % - Markeringsfarve5 2 4 2 2 4 4" xfId="3335"/>
    <cellStyle name="20 % - Markeringsfarve5 2 4 2 2 4 4 2" xfId="13651"/>
    <cellStyle name="20 % - Markeringsfarve5 2 4 2 2 4 5" xfId="3336"/>
    <cellStyle name="20 % - Markeringsfarve5 2 4 2 2 4 5 2" xfId="13652"/>
    <cellStyle name="20 % - Markeringsfarve5 2 4 2 2 4 6" xfId="3337"/>
    <cellStyle name="20 % - Markeringsfarve5 2 4 2 2 4 6 2" xfId="13653"/>
    <cellStyle name="20 % - Markeringsfarve5 2 4 2 2 4 7" xfId="13648"/>
    <cellStyle name="20 % - Markeringsfarve5 2 4 2 2 5" xfId="3338"/>
    <cellStyle name="20 % - Markeringsfarve5 2 4 2 2 5 2" xfId="13654"/>
    <cellStyle name="20 % - Markeringsfarve5 2 4 2 2 6" xfId="3339"/>
    <cellStyle name="20 % - Markeringsfarve5 2 4 2 2 6 2" xfId="13655"/>
    <cellStyle name="20 % - Markeringsfarve5 2 4 2 2 7" xfId="3340"/>
    <cellStyle name="20 % - Markeringsfarve5 2 4 2 2 7 2" xfId="13656"/>
    <cellStyle name="20 % - Markeringsfarve5 2 4 2 2 8" xfId="3341"/>
    <cellStyle name="20 % - Markeringsfarve5 2 4 2 2 8 2" xfId="13657"/>
    <cellStyle name="20 % - Markeringsfarve5 2 4 2 2 9" xfId="3342"/>
    <cellStyle name="20 % - Markeringsfarve5 2 4 2 2 9 2" xfId="13658"/>
    <cellStyle name="20 % - Markeringsfarve5 2 4 2 3" xfId="3343"/>
    <cellStyle name="20 % - Markeringsfarve5 2 4 2 3 2" xfId="3344"/>
    <cellStyle name="20 % - Markeringsfarve5 2 4 2 3 2 2" xfId="13660"/>
    <cellStyle name="20 % - Markeringsfarve5 2 4 2 3 3" xfId="3345"/>
    <cellStyle name="20 % - Markeringsfarve5 2 4 2 3 3 2" xfId="13661"/>
    <cellStyle name="20 % - Markeringsfarve5 2 4 2 3 4" xfId="3346"/>
    <cellStyle name="20 % - Markeringsfarve5 2 4 2 3 4 2" xfId="13662"/>
    <cellStyle name="20 % - Markeringsfarve5 2 4 2 3 5" xfId="3347"/>
    <cellStyle name="20 % - Markeringsfarve5 2 4 2 3 5 2" xfId="13663"/>
    <cellStyle name="20 % - Markeringsfarve5 2 4 2 3 6" xfId="3348"/>
    <cellStyle name="20 % - Markeringsfarve5 2 4 2 3 6 2" xfId="13664"/>
    <cellStyle name="20 % - Markeringsfarve5 2 4 2 3 7" xfId="13659"/>
    <cellStyle name="20 % - Markeringsfarve5 2 4 2 4" xfId="3349"/>
    <cellStyle name="20 % - Markeringsfarve5 2 4 2 4 2" xfId="3350"/>
    <cellStyle name="20 % - Markeringsfarve5 2 4 2 4 2 2" xfId="13666"/>
    <cellStyle name="20 % - Markeringsfarve5 2 4 2 4 3" xfId="3351"/>
    <cellStyle name="20 % - Markeringsfarve5 2 4 2 4 3 2" xfId="13667"/>
    <cellStyle name="20 % - Markeringsfarve5 2 4 2 4 4" xfId="3352"/>
    <cellStyle name="20 % - Markeringsfarve5 2 4 2 4 4 2" xfId="13668"/>
    <cellStyle name="20 % - Markeringsfarve5 2 4 2 4 5" xfId="3353"/>
    <cellStyle name="20 % - Markeringsfarve5 2 4 2 4 5 2" xfId="13669"/>
    <cellStyle name="20 % - Markeringsfarve5 2 4 2 4 6" xfId="3354"/>
    <cellStyle name="20 % - Markeringsfarve5 2 4 2 4 6 2" xfId="13670"/>
    <cellStyle name="20 % - Markeringsfarve5 2 4 2 4 7" xfId="13665"/>
    <cellStyle name="20 % - Markeringsfarve5 2 4 2 5" xfId="3355"/>
    <cellStyle name="20 % - Markeringsfarve5 2 4 2 5 2" xfId="3356"/>
    <cellStyle name="20 % - Markeringsfarve5 2 4 2 5 2 2" xfId="13672"/>
    <cellStyle name="20 % - Markeringsfarve5 2 4 2 5 3" xfId="3357"/>
    <cellStyle name="20 % - Markeringsfarve5 2 4 2 5 3 2" xfId="13673"/>
    <cellStyle name="20 % - Markeringsfarve5 2 4 2 5 4" xfId="3358"/>
    <cellStyle name="20 % - Markeringsfarve5 2 4 2 5 4 2" xfId="13674"/>
    <cellStyle name="20 % - Markeringsfarve5 2 4 2 5 5" xfId="3359"/>
    <cellStyle name="20 % - Markeringsfarve5 2 4 2 5 5 2" xfId="13675"/>
    <cellStyle name="20 % - Markeringsfarve5 2 4 2 5 6" xfId="3360"/>
    <cellStyle name="20 % - Markeringsfarve5 2 4 2 5 6 2" xfId="13676"/>
    <cellStyle name="20 % - Markeringsfarve5 2 4 2 5 7" xfId="13671"/>
    <cellStyle name="20 % - Markeringsfarve5 2 4 2 6" xfId="3361"/>
    <cellStyle name="20 % - Markeringsfarve5 2 4 2 6 2" xfId="13677"/>
    <cellStyle name="20 % - Markeringsfarve5 2 4 2 7" xfId="3362"/>
    <cellStyle name="20 % - Markeringsfarve5 2 4 2 7 2" xfId="13678"/>
    <cellStyle name="20 % - Markeringsfarve5 2 4 2 8" xfId="3363"/>
    <cellStyle name="20 % - Markeringsfarve5 2 4 2 8 2" xfId="13679"/>
    <cellStyle name="20 % - Markeringsfarve5 2 4 2 9" xfId="3364"/>
    <cellStyle name="20 % - Markeringsfarve5 2 4 2 9 2" xfId="13680"/>
    <cellStyle name="20 % - Markeringsfarve5 2 4 3" xfId="3365"/>
    <cellStyle name="20 % - Markeringsfarve5 2 4 3 10" xfId="13681"/>
    <cellStyle name="20 % - Markeringsfarve5 2 4 3 2" xfId="3366"/>
    <cellStyle name="20 % - Markeringsfarve5 2 4 3 2 2" xfId="3367"/>
    <cellStyle name="20 % - Markeringsfarve5 2 4 3 2 2 2" xfId="13683"/>
    <cellStyle name="20 % - Markeringsfarve5 2 4 3 2 3" xfId="3368"/>
    <cellStyle name="20 % - Markeringsfarve5 2 4 3 2 3 2" xfId="13684"/>
    <cellStyle name="20 % - Markeringsfarve5 2 4 3 2 4" xfId="3369"/>
    <cellStyle name="20 % - Markeringsfarve5 2 4 3 2 4 2" xfId="13685"/>
    <cellStyle name="20 % - Markeringsfarve5 2 4 3 2 5" xfId="3370"/>
    <cellStyle name="20 % - Markeringsfarve5 2 4 3 2 5 2" xfId="13686"/>
    <cellStyle name="20 % - Markeringsfarve5 2 4 3 2 6" xfId="3371"/>
    <cellStyle name="20 % - Markeringsfarve5 2 4 3 2 6 2" xfId="13687"/>
    <cellStyle name="20 % - Markeringsfarve5 2 4 3 2 7" xfId="13682"/>
    <cellStyle name="20 % - Markeringsfarve5 2 4 3 3" xfId="3372"/>
    <cellStyle name="20 % - Markeringsfarve5 2 4 3 3 2" xfId="3373"/>
    <cellStyle name="20 % - Markeringsfarve5 2 4 3 3 2 2" xfId="13689"/>
    <cellStyle name="20 % - Markeringsfarve5 2 4 3 3 3" xfId="3374"/>
    <cellStyle name="20 % - Markeringsfarve5 2 4 3 3 3 2" xfId="13690"/>
    <cellStyle name="20 % - Markeringsfarve5 2 4 3 3 4" xfId="3375"/>
    <cellStyle name="20 % - Markeringsfarve5 2 4 3 3 4 2" xfId="13691"/>
    <cellStyle name="20 % - Markeringsfarve5 2 4 3 3 5" xfId="3376"/>
    <cellStyle name="20 % - Markeringsfarve5 2 4 3 3 5 2" xfId="13692"/>
    <cellStyle name="20 % - Markeringsfarve5 2 4 3 3 6" xfId="3377"/>
    <cellStyle name="20 % - Markeringsfarve5 2 4 3 3 6 2" xfId="13693"/>
    <cellStyle name="20 % - Markeringsfarve5 2 4 3 3 7" xfId="13688"/>
    <cellStyle name="20 % - Markeringsfarve5 2 4 3 4" xfId="3378"/>
    <cellStyle name="20 % - Markeringsfarve5 2 4 3 4 2" xfId="3379"/>
    <cellStyle name="20 % - Markeringsfarve5 2 4 3 4 2 2" xfId="13695"/>
    <cellStyle name="20 % - Markeringsfarve5 2 4 3 4 3" xfId="3380"/>
    <cellStyle name="20 % - Markeringsfarve5 2 4 3 4 3 2" xfId="13696"/>
    <cellStyle name="20 % - Markeringsfarve5 2 4 3 4 4" xfId="3381"/>
    <cellStyle name="20 % - Markeringsfarve5 2 4 3 4 4 2" xfId="13697"/>
    <cellStyle name="20 % - Markeringsfarve5 2 4 3 4 5" xfId="3382"/>
    <cellStyle name="20 % - Markeringsfarve5 2 4 3 4 5 2" xfId="13698"/>
    <cellStyle name="20 % - Markeringsfarve5 2 4 3 4 6" xfId="3383"/>
    <cellStyle name="20 % - Markeringsfarve5 2 4 3 4 6 2" xfId="13699"/>
    <cellStyle name="20 % - Markeringsfarve5 2 4 3 4 7" xfId="13694"/>
    <cellStyle name="20 % - Markeringsfarve5 2 4 3 5" xfId="3384"/>
    <cellStyle name="20 % - Markeringsfarve5 2 4 3 5 2" xfId="13700"/>
    <cellStyle name="20 % - Markeringsfarve5 2 4 3 6" xfId="3385"/>
    <cellStyle name="20 % - Markeringsfarve5 2 4 3 6 2" xfId="13701"/>
    <cellStyle name="20 % - Markeringsfarve5 2 4 3 7" xfId="3386"/>
    <cellStyle name="20 % - Markeringsfarve5 2 4 3 7 2" xfId="13702"/>
    <cellStyle name="20 % - Markeringsfarve5 2 4 3 8" xfId="3387"/>
    <cellStyle name="20 % - Markeringsfarve5 2 4 3 8 2" xfId="13703"/>
    <cellStyle name="20 % - Markeringsfarve5 2 4 3 9" xfId="3388"/>
    <cellStyle name="20 % - Markeringsfarve5 2 4 3 9 2" xfId="13704"/>
    <cellStyle name="20 % - Markeringsfarve5 2 4 4" xfId="3389"/>
    <cellStyle name="20 % - Markeringsfarve5 2 4 4 2" xfId="3390"/>
    <cellStyle name="20 % - Markeringsfarve5 2 4 4 2 2" xfId="13706"/>
    <cellStyle name="20 % - Markeringsfarve5 2 4 4 3" xfId="3391"/>
    <cellStyle name="20 % - Markeringsfarve5 2 4 4 3 2" xfId="13707"/>
    <cellStyle name="20 % - Markeringsfarve5 2 4 4 4" xfId="3392"/>
    <cellStyle name="20 % - Markeringsfarve5 2 4 4 4 2" xfId="13708"/>
    <cellStyle name="20 % - Markeringsfarve5 2 4 4 5" xfId="3393"/>
    <cellStyle name="20 % - Markeringsfarve5 2 4 4 5 2" xfId="13709"/>
    <cellStyle name="20 % - Markeringsfarve5 2 4 4 6" xfId="3394"/>
    <cellStyle name="20 % - Markeringsfarve5 2 4 4 6 2" xfId="13710"/>
    <cellStyle name="20 % - Markeringsfarve5 2 4 4 7" xfId="13705"/>
    <cellStyle name="20 % - Markeringsfarve5 2 4 5" xfId="3395"/>
    <cellStyle name="20 % - Markeringsfarve5 2 4 5 2" xfId="3396"/>
    <cellStyle name="20 % - Markeringsfarve5 2 4 5 2 2" xfId="13712"/>
    <cellStyle name="20 % - Markeringsfarve5 2 4 5 3" xfId="3397"/>
    <cellStyle name="20 % - Markeringsfarve5 2 4 5 3 2" xfId="13713"/>
    <cellStyle name="20 % - Markeringsfarve5 2 4 5 4" xfId="3398"/>
    <cellStyle name="20 % - Markeringsfarve5 2 4 5 4 2" xfId="13714"/>
    <cellStyle name="20 % - Markeringsfarve5 2 4 5 5" xfId="3399"/>
    <cellStyle name="20 % - Markeringsfarve5 2 4 5 5 2" xfId="13715"/>
    <cellStyle name="20 % - Markeringsfarve5 2 4 5 6" xfId="3400"/>
    <cellStyle name="20 % - Markeringsfarve5 2 4 5 6 2" xfId="13716"/>
    <cellStyle name="20 % - Markeringsfarve5 2 4 5 7" xfId="13711"/>
    <cellStyle name="20 % - Markeringsfarve5 2 4 6" xfId="3401"/>
    <cellStyle name="20 % - Markeringsfarve5 2 4 6 2" xfId="3402"/>
    <cellStyle name="20 % - Markeringsfarve5 2 4 6 2 2" xfId="13718"/>
    <cellStyle name="20 % - Markeringsfarve5 2 4 6 3" xfId="3403"/>
    <cellStyle name="20 % - Markeringsfarve5 2 4 6 3 2" xfId="13719"/>
    <cellStyle name="20 % - Markeringsfarve5 2 4 6 4" xfId="3404"/>
    <cellStyle name="20 % - Markeringsfarve5 2 4 6 4 2" xfId="13720"/>
    <cellStyle name="20 % - Markeringsfarve5 2 4 6 5" xfId="3405"/>
    <cellStyle name="20 % - Markeringsfarve5 2 4 6 5 2" xfId="13721"/>
    <cellStyle name="20 % - Markeringsfarve5 2 4 6 6" xfId="3406"/>
    <cellStyle name="20 % - Markeringsfarve5 2 4 6 6 2" xfId="13722"/>
    <cellStyle name="20 % - Markeringsfarve5 2 4 6 7" xfId="13717"/>
    <cellStyle name="20 % - Markeringsfarve5 2 4 7" xfId="3407"/>
    <cellStyle name="20 % - Markeringsfarve5 2 4 7 2" xfId="13723"/>
    <cellStyle name="20 % - Markeringsfarve5 2 4 8" xfId="3408"/>
    <cellStyle name="20 % - Markeringsfarve5 2 4 8 2" xfId="13724"/>
    <cellStyle name="20 % - Markeringsfarve5 2 4 9" xfId="3409"/>
    <cellStyle name="20 % - Markeringsfarve5 2 4 9 2" xfId="13725"/>
    <cellStyle name="20 % - Markeringsfarve5 2 5" xfId="3410"/>
    <cellStyle name="20 % - Markeringsfarve5 2 5 10" xfId="3411"/>
    <cellStyle name="20 % - Markeringsfarve5 2 5 10 2" xfId="13727"/>
    <cellStyle name="20 % - Markeringsfarve5 2 5 11" xfId="13726"/>
    <cellStyle name="20 % - Markeringsfarve5 2 5 2" xfId="3412"/>
    <cellStyle name="20 % - Markeringsfarve5 2 5 2 10" xfId="13728"/>
    <cellStyle name="20 % - Markeringsfarve5 2 5 2 2" xfId="3413"/>
    <cellStyle name="20 % - Markeringsfarve5 2 5 2 2 2" xfId="3414"/>
    <cellStyle name="20 % - Markeringsfarve5 2 5 2 2 2 2" xfId="13730"/>
    <cellStyle name="20 % - Markeringsfarve5 2 5 2 2 3" xfId="3415"/>
    <cellStyle name="20 % - Markeringsfarve5 2 5 2 2 3 2" xfId="13731"/>
    <cellStyle name="20 % - Markeringsfarve5 2 5 2 2 4" xfId="3416"/>
    <cellStyle name="20 % - Markeringsfarve5 2 5 2 2 4 2" xfId="13732"/>
    <cellStyle name="20 % - Markeringsfarve5 2 5 2 2 5" xfId="3417"/>
    <cellStyle name="20 % - Markeringsfarve5 2 5 2 2 5 2" xfId="13733"/>
    <cellStyle name="20 % - Markeringsfarve5 2 5 2 2 6" xfId="3418"/>
    <cellStyle name="20 % - Markeringsfarve5 2 5 2 2 6 2" xfId="13734"/>
    <cellStyle name="20 % - Markeringsfarve5 2 5 2 2 7" xfId="13729"/>
    <cellStyle name="20 % - Markeringsfarve5 2 5 2 3" xfId="3419"/>
    <cellStyle name="20 % - Markeringsfarve5 2 5 2 3 2" xfId="3420"/>
    <cellStyle name="20 % - Markeringsfarve5 2 5 2 3 2 2" xfId="13736"/>
    <cellStyle name="20 % - Markeringsfarve5 2 5 2 3 3" xfId="3421"/>
    <cellStyle name="20 % - Markeringsfarve5 2 5 2 3 3 2" xfId="13737"/>
    <cellStyle name="20 % - Markeringsfarve5 2 5 2 3 4" xfId="3422"/>
    <cellStyle name="20 % - Markeringsfarve5 2 5 2 3 4 2" xfId="13738"/>
    <cellStyle name="20 % - Markeringsfarve5 2 5 2 3 5" xfId="3423"/>
    <cellStyle name="20 % - Markeringsfarve5 2 5 2 3 5 2" xfId="13739"/>
    <cellStyle name="20 % - Markeringsfarve5 2 5 2 3 6" xfId="3424"/>
    <cellStyle name="20 % - Markeringsfarve5 2 5 2 3 6 2" xfId="13740"/>
    <cellStyle name="20 % - Markeringsfarve5 2 5 2 3 7" xfId="13735"/>
    <cellStyle name="20 % - Markeringsfarve5 2 5 2 4" xfId="3425"/>
    <cellStyle name="20 % - Markeringsfarve5 2 5 2 4 2" xfId="3426"/>
    <cellStyle name="20 % - Markeringsfarve5 2 5 2 4 2 2" xfId="13742"/>
    <cellStyle name="20 % - Markeringsfarve5 2 5 2 4 3" xfId="3427"/>
    <cellStyle name="20 % - Markeringsfarve5 2 5 2 4 3 2" xfId="13743"/>
    <cellStyle name="20 % - Markeringsfarve5 2 5 2 4 4" xfId="3428"/>
    <cellStyle name="20 % - Markeringsfarve5 2 5 2 4 4 2" xfId="13744"/>
    <cellStyle name="20 % - Markeringsfarve5 2 5 2 4 5" xfId="3429"/>
    <cellStyle name="20 % - Markeringsfarve5 2 5 2 4 5 2" xfId="13745"/>
    <cellStyle name="20 % - Markeringsfarve5 2 5 2 4 6" xfId="3430"/>
    <cellStyle name="20 % - Markeringsfarve5 2 5 2 4 6 2" xfId="13746"/>
    <cellStyle name="20 % - Markeringsfarve5 2 5 2 4 7" xfId="13741"/>
    <cellStyle name="20 % - Markeringsfarve5 2 5 2 5" xfId="3431"/>
    <cellStyle name="20 % - Markeringsfarve5 2 5 2 5 2" xfId="13747"/>
    <cellStyle name="20 % - Markeringsfarve5 2 5 2 6" xfId="3432"/>
    <cellStyle name="20 % - Markeringsfarve5 2 5 2 6 2" xfId="13748"/>
    <cellStyle name="20 % - Markeringsfarve5 2 5 2 7" xfId="3433"/>
    <cellStyle name="20 % - Markeringsfarve5 2 5 2 7 2" xfId="13749"/>
    <cellStyle name="20 % - Markeringsfarve5 2 5 2 8" xfId="3434"/>
    <cellStyle name="20 % - Markeringsfarve5 2 5 2 8 2" xfId="13750"/>
    <cellStyle name="20 % - Markeringsfarve5 2 5 2 9" xfId="3435"/>
    <cellStyle name="20 % - Markeringsfarve5 2 5 2 9 2" xfId="13751"/>
    <cellStyle name="20 % - Markeringsfarve5 2 5 3" xfId="3436"/>
    <cellStyle name="20 % - Markeringsfarve5 2 5 3 2" xfId="3437"/>
    <cellStyle name="20 % - Markeringsfarve5 2 5 3 2 2" xfId="13753"/>
    <cellStyle name="20 % - Markeringsfarve5 2 5 3 3" xfId="3438"/>
    <cellStyle name="20 % - Markeringsfarve5 2 5 3 3 2" xfId="13754"/>
    <cellStyle name="20 % - Markeringsfarve5 2 5 3 4" xfId="3439"/>
    <cellStyle name="20 % - Markeringsfarve5 2 5 3 4 2" xfId="13755"/>
    <cellStyle name="20 % - Markeringsfarve5 2 5 3 5" xfId="3440"/>
    <cellStyle name="20 % - Markeringsfarve5 2 5 3 5 2" xfId="13756"/>
    <cellStyle name="20 % - Markeringsfarve5 2 5 3 6" xfId="3441"/>
    <cellStyle name="20 % - Markeringsfarve5 2 5 3 6 2" xfId="13757"/>
    <cellStyle name="20 % - Markeringsfarve5 2 5 3 7" xfId="13752"/>
    <cellStyle name="20 % - Markeringsfarve5 2 5 4" xfId="3442"/>
    <cellStyle name="20 % - Markeringsfarve5 2 5 4 2" xfId="3443"/>
    <cellStyle name="20 % - Markeringsfarve5 2 5 4 2 2" xfId="13759"/>
    <cellStyle name="20 % - Markeringsfarve5 2 5 4 3" xfId="3444"/>
    <cellStyle name="20 % - Markeringsfarve5 2 5 4 3 2" xfId="13760"/>
    <cellStyle name="20 % - Markeringsfarve5 2 5 4 4" xfId="3445"/>
    <cellStyle name="20 % - Markeringsfarve5 2 5 4 4 2" xfId="13761"/>
    <cellStyle name="20 % - Markeringsfarve5 2 5 4 5" xfId="3446"/>
    <cellStyle name="20 % - Markeringsfarve5 2 5 4 5 2" xfId="13762"/>
    <cellStyle name="20 % - Markeringsfarve5 2 5 4 6" xfId="3447"/>
    <cellStyle name="20 % - Markeringsfarve5 2 5 4 6 2" xfId="13763"/>
    <cellStyle name="20 % - Markeringsfarve5 2 5 4 7" xfId="13758"/>
    <cellStyle name="20 % - Markeringsfarve5 2 5 5" xfId="3448"/>
    <cellStyle name="20 % - Markeringsfarve5 2 5 5 2" xfId="3449"/>
    <cellStyle name="20 % - Markeringsfarve5 2 5 5 2 2" xfId="13765"/>
    <cellStyle name="20 % - Markeringsfarve5 2 5 5 3" xfId="3450"/>
    <cellStyle name="20 % - Markeringsfarve5 2 5 5 3 2" xfId="13766"/>
    <cellStyle name="20 % - Markeringsfarve5 2 5 5 4" xfId="3451"/>
    <cellStyle name="20 % - Markeringsfarve5 2 5 5 4 2" xfId="13767"/>
    <cellStyle name="20 % - Markeringsfarve5 2 5 5 5" xfId="3452"/>
    <cellStyle name="20 % - Markeringsfarve5 2 5 5 5 2" xfId="13768"/>
    <cellStyle name="20 % - Markeringsfarve5 2 5 5 6" xfId="3453"/>
    <cellStyle name="20 % - Markeringsfarve5 2 5 5 6 2" xfId="13769"/>
    <cellStyle name="20 % - Markeringsfarve5 2 5 5 7" xfId="13764"/>
    <cellStyle name="20 % - Markeringsfarve5 2 5 6" xfId="3454"/>
    <cellStyle name="20 % - Markeringsfarve5 2 5 6 2" xfId="13770"/>
    <cellStyle name="20 % - Markeringsfarve5 2 5 7" xfId="3455"/>
    <cellStyle name="20 % - Markeringsfarve5 2 5 7 2" xfId="13771"/>
    <cellStyle name="20 % - Markeringsfarve5 2 5 8" xfId="3456"/>
    <cellStyle name="20 % - Markeringsfarve5 2 5 8 2" xfId="13772"/>
    <cellStyle name="20 % - Markeringsfarve5 2 5 9" xfId="3457"/>
    <cellStyle name="20 % - Markeringsfarve5 2 5 9 2" xfId="13773"/>
    <cellStyle name="20 % - Markeringsfarve5 2 6" xfId="3458"/>
    <cellStyle name="20 % - Markeringsfarve5 2 6 10" xfId="13774"/>
    <cellStyle name="20 % - Markeringsfarve5 2 6 2" xfId="3459"/>
    <cellStyle name="20 % - Markeringsfarve5 2 6 2 2" xfId="3460"/>
    <cellStyle name="20 % - Markeringsfarve5 2 6 2 2 2" xfId="13776"/>
    <cellStyle name="20 % - Markeringsfarve5 2 6 2 3" xfId="3461"/>
    <cellStyle name="20 % - Markeringsfarve5 2 6 2 3 2" xfId="13777"/>
    <cellStyle name="20 % - Markeringsfarve5 2 6 2 4" xfId="3462"/>
    <cellStyle name="20 % - Markeringsfarve5 2 6 2 4 2" xfId="13778"/>
    <cellStyle name="20 % - Markeringsfarve5 2 6 2 5" xfId="3463"/>
    <cellStyle name="20 % - Markeringsfarve5 2 6 2 5 2" xfId="13779"/>
    <cellStyle name="20 % - Markeringsfarve5 2 6 2 6" xfId="3464"/>
    <cellStyle name="20 % - Markeringsfarve5 2 6 2 6 2" xfId="13780"/>
    <cellStyle name="20 % - Markeringsfarve5 2 6 2 7" xfId="13775"/>
    <cellStyle name="20 % - Markeringsfarve5 2 6 3" xfId="3465"/>
    <cellStyle name="20 % - Markeringsfarve5 2 6 3 2" xfId="3466"/>
    <cellStyle name="20 % - Markeringsfarve5 2 6 3 2 2" xfId="13782"/>
    <cellStyle name="20 % - Markeringsfarve5 2 6 3 3" xfId="3467"/>
    <cellStyle name="20 % - Markeringsfarve5 2 6 3 3 2" xfId="13783"/>
    <cellStyle name="20 % - Markeringsfarve5 2 6 3 4" xfId="3468"/>
    <cellStyle name="20 % - Markeringsfarve5 2 6 3 4 2" xfId="13784"/>
    <cellStyle name="20 % - Markeringsfarve5 2 6 3 5" xfId="3469"/>
    <cellStyle name="20 % - Markeringsfarve5 2 6 3 5 2" xfId="13785"/>
    <cellStyle name="20 % - Markeringsfarve5 2 6 3 6" xfId="3470"/>
    <cellStyle name="20 % - Markeringsfarve5 2 6 3 6 2" xfId="13786"/>
    <cellStyle name="20 % - Markeringsfarve5 2 6 3 7" xfId="13781"/>
    <cellStyle name="20 % - Markeringsfarve5 2 6 4" xfId="3471"/>
    <cellStyle name="20 % - Markeringsfarve5 2 6 4 2" xfId="3472"/>
    <cellStyle name="20 % - Markeringsfarve5 2 6 4 2 2" xfId="13788"/>
    <cellStyle name="20 % - Markeringsfarve5 2 6 4 3" xfId="3473"/>
    <cellStyle name="20 % - Markeringsfarve5 2 6 4 3 2" xfId="13789"/>
    <cellStyle name="20 % - Markeringsfarve5 2 6 4 4" xfId="3474"/>
    <cellStyle name="20 % - Markeringsfarve5 2 6 4 4 2" xfId="13790"/>
    <cellStyle name="20 % - Markeringsfarve5 2 6 4 5" xfId="3475"/>
    <cellStyle name="20 % - Markeringsfarve5 2 6 4 5 2" xfId="13791"/>
    <cellStyle name="20 % - Markeringsfarve5 2 6 4 6" xfId="3476"/>
    <cellStyle name="20 % - Markeringsfarve5 2 6 4 6 2" xfId="13792"/>
    <cellStyle name="20 % - Markeringsfarve5 2 6 4 7" xfId="13787"/>
    <cellStyle name="20 % - Markeringsfarve5 2 6 5" xfId="3477"/>
    <cellStyle name="20 % - Markeringsfarve5 2 6 5 2" xfId="13793"/>
    <cellStyle name="20 % - Markeringsfarve5 2 6 6" xfId="3478"/>
    <cellStyle name="20 % - Markeringsfarve5 2 6 6 2" xfId="13794"/>
    <cellStyle name="20 % - Markeringsfarve5 2 6 7" xfId="3479"/>
    <cellStyle name="20 % - Markeringsfarve5 2 6 7 2" xfId="13795"/>
    <cellStyle name="20 % - Markeringsfarve5 2 6 8" xfId="3480"/>
    <cellStyle name="20 % - Markeringsfarve5 2 6 8 2" xfId="13796"/>
    <cellStyle name="20 % - Markeringsfarve5 2 6 9" xfId="3481"/>
    <cellStyle name="20 % - Markeringsfarve5 2 6 9 2" xfId="13797"/>
    <cellStyle name="20 % - Markeringsfarve5 2 7" xfId="3482"/>
    <cellStyle name="20 % - Markeringsfarve5 2 7 2" xfId="3483"/>
    <cellStyle name="20 % - Markeringsfarve5 2 7 2 2" xfId="13799"/>
    <cellStyle name="20 % - Markeringsfarve5 2 7 3" xfId="3484"/>
    <cellStyle name="20 % - Markeringsfarve5 2 7 3 2" xfId="13800"/>
    <cellStyle name="20 % - Markeringsfarve5 2 7 4" xfId="3485"/>
    <cellStyle name="20 % - Markeringsfarve5 2 7 4 2" xfId="13801"/>
    <cellStyle name="20 % - Markeringsfarve5 2 7 5" xfId="3486"/>
    <cellStyle name="20 % - Markeringsfarve5 2 7 5 2" xfId="13802"/>
    <cellStyle name="20 % - Markeringsfarve5 2 7 6" xfId="3487"/>
    <cellStyle name="20 % - Markeringsfarve5 2 7 6 2" xfId="13803"/>
    <cellStyle name="20 % - Markeringsfarve5 2 7 7" xfId="13798"/>
    <cellStyle name="20 % - Markeringsfarve5 2 8" xfId="3488"/>
    <cellStyle name="20 % - Markeringsfarve5 2 8 2" xfId="3489"/>
    <cellStyle name="20 % - Markeringsfarve5 2 8 2 2" xfId="13805"/>
    <cellStyle name="20 % - Markeringsfarve5 2 8 3" xfId="3490"/>
    <cellStyle name="20 % - Markeringsfarve5 2 8 3 2" xfId="13806"/>
    <cellStyle name="20 % - Markeringsfarve5 2 8 4" xfId="3491"/>
    <cellStyle name="20 % - Markeringsfarve5 2 8 4 2" xfId="13807"/>
    <cellStyle name="20 % - Markeringsfarve5 2 8 5" xfId="3492"/>
    <cellStyle name="20 % - Markeringsfarve5 2 8 5 2" xfId="13808"/>
    <cellStyle name="20 % - Markeringsfarve5 2 8 6" xfId="3493"/>
    <cellStyle name="20 % - Markeringsfarve5 2 8 6 2" xfId="13809"/>
    <cellStyle name="20 % - Markeringsfarve5 2 8 7" xfId="13804"/>
    <cellStyle name="20 % - Markeringsfarve5 2 9" xfId="3494"/>
    <cellStyle name="20 % - Markeringsfarve5 2 9 2" xfId="3495"/>
    <cellStyle name="20 % - Markeringsfarve5 2 9 2 2" xfId="13811"/>
    <cellStyle name="20 % - Markeringsfarve5 2 9 3" xfId="3496"/>
    <cellStyle name="20 % - Markeringsfarve5 2 9 3 2" xfId="13812"/>
    <cellStyle name="20 % - Markeringsfarve5 2 9 4" xfId="3497"/>
    <cellStyle name="20 % - Markeringsfarve5 2 9 4 2" xfId="13813"/>
    <cellStyle name="20 % - Markeringsfarve5 2 9 5" xfId="3498"/>
    <cellStyle name="20 % - Markeringsfarve5 2 9 5 2" xfId="13814"/>
    <cellStyle name="20 % - Markeringsfarve5 2 9 6" xfId="3499"/>
    <cellStyle name="20 % - Markeringsfarve5 2 9 6 2" xfId="13815"/>
    <cellStyle name="20 % - Markeringsfarve5 2 9 7" xfId="13810"/>
    <cellStyle name="20 % - Markeringsfarve5 2_Budget" xfId="3500"/>
    <cellStyle name="20 % - Markeringsfarve5 3" xfId="3501"/>
    <cellStyle name="20 % - Markeringsfarve5 3 2" xfId="3502"/>
    <cellStyle name="20 % - Markeringsfarve5 3 2 10" xfId="13816"/>
    <cellStyle name="20 % - Markeringsfarve5 3 2 2" xfId="3503"/>
    <cellStyle name="20 % - Markeringsfarve5 3 2 2 2" xfId="3504"/>
    <cellStyle name="20 % - Markeringsfarve5 3 2 2 2 2" xfId="3505"/>
    <cellStyle name="20 % - Markeringsfarve5 3 2 2 2 2 2" xfId="13819"/>
    <cellStyle name="20 % - Markeringsfarve5 3 2 2 2 3" xfId="3506"/>
    <cellStyle name="20 % - Markeringsfarve5 3 2 2 2 3 2" xfId="13820"/>
    <cellStyle name="20 % - Markeringsfarve5 3 2 2 2 4" xfId="3507"/>
    <cellStyle name="20 % - Markeringsfarve5 3 2 2 2 4 2" xfId="13821"/>
    <cellStyle name="20 % - Markeringsfarve5 3 2 2 2 5" xfId="3508"/>
    <cellStyle name="20 % - Markeringsfarve5 3 2 2 2 5 2" xfId="13822"/>
    <cellStyle name="20 % - Markeringsfarve5 3 2 2 2 6" xfId="3509"/>
    <cellStyle name="20 % - Markeringsfarve5 3 2 2 2 6 2" xfId="13823"/>
    <cellStyle name="20 % - Markeringsfarve5 3 2 2 2 7" xfId="13818"/>
    <cellStyle name="20 % - Markeringsfarve5 3 2 2 3" xfId="3510"/>
    <cellStyle name="20 % - Markeringsfarve5 3 2 2 3 2" xfId="13824"/>
    <cellStyle name="20 % - Markeringsfarve5 3 2 2 4" xfId="3511"/>
    <cellStyle name="20 % - Markeringsfarve5 3 2 2 4 2" xfId="13825"/>
    <cellStyle name="20 % - Markeringsfarve5 3 2 2 5" xfId="3512"/>
    <cellStyle name="20 % - Markeringsfarve5 3 2 2 5 2" xfId="13826"/>
    <cellStyle name="20 % - Markeringsfarve5 3 2 2 6" xfId="3513"/>
    <cellStyle name="20 % - Markeringsfarve5 3 2 2 6 2" xfId="13827"/>
    <cellStyle name="20 % - Markeringsfarve5 3 2 2 7" xfId="3514"/>
    <cellStyle name="20 % - Markeringsfarve5 3 2 2 7 2" xfId="13828"/>
    <cellStyle name="20 % - Markeringsfarve5 3 2 2 8" xfId="13817"/>
    <cellStyle name="20 % - Markeringsfarve5 3 2 3" xfId="3515"/>
    <cellStyle name="20 % - Markeringsfarve5 3 2 3 2" xfId="3516"/>
    <cellStyle name="20 % - Markeringsfarve5 3 2 3 2 2" xfId="13830"/>
    <cellStyle name="20 % - Markeringsfarve5 3 2 3 3" xfId="3517"/>
    <cellStyle name="20 % - Markeringsfarve5 3 2 3 3 2" xfId="13831"/>
    <cellStyle name="20 % - Markeringsfarve5 3 2 3 4" xfId="3518"/>
    <cellStyle name="20 % - Markeringsfarve5 3 2 3 4 2" xfId="13832"/>
    <cellStyle name="20 % - Markeringsfarve5 3 2 3 5" xfId="3519"/>
    <cellStyle name="20 % - Markeringsfarve5 3 2 3 5 2" xfId="13833"/>
    <cellStyle name="20 % - Markeringsfarve5 3 2 3 6" xfId="3520"/>
    <cellStyle name="20 % - Markeringsfarve5 3 2 3 6 2" xfId="13834"/>
    <cellStyle name="20 % - Markeringsfarve5 3 2 3 7" xfId="13829"/>
    <cellStyle name="20 % - Markeringsfarve5 3 2 4" xfId="3521"/>
    <cellStyle name="20 % - Markeringsfarve5 3 2 4 2" xfId="13835"/>
    <cellStyle name="20 % - Markeringsfarve5 3 2 5" xfId="3522"/>
    <cellStyle name="20 % - Markeringsfarve5 3 2 5 2" xfId="13836"/>
    <cellStyle name="20 % - Markeringsfarve5 3 2 6" xfId="3523"/>
    <cellStyle name="20 % - Markeringsfarve5 3 2 6 2" xfId="13837"/>
    <cellStyle name="20 % - Markeringsfarve5 3 2 7" xfId="3524"/>
    <cellStyle name="20 % - Markeringsfarve5 3 2 7 2" xfId="13838"/>
    <cellStyle name="20 % - Markeringsfarve5 3 2 8" xfId="3525"/>
    <cellStyle name="20 % - Markeringsfarve5 3 2 8 2" xfId="13839"/>
    <cellStyle name="20 % - Markeringsfarve5 3 2 9" xfId="3526"/>
    <cellStyle name="20 % - Markeringsfarve5 3 3" xfId="3527"/>
    <cellStyle name="20 % - Markeringsfarve5 3 3 2" xfId="13840"/>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10 2" xfId="13842"/>
    <cellStyle name="20 % - Markeringsfarve5 6 11" xfId="13841"/>
    <cellStyle name="20 % - Markeringsfarve5 6 2" xfId="3534"/>
    <cellStyle name="20 % - Markeringsfarve5 6 2 2" xfId="3535"/>
    <cellStyle name="20 % - Markeringsfarve5 6 2 2 2" xfId="3536"/>
    <cellStyle name="20 % - Markeringsfarve5 6 2 2 2 2" xfId="13845"/>
    <cellStyle name="20 % - Markeringsfarve5 6 2 2 3" xfId="3537"/>
    <cellStyle name="20 % - Markeringsfarve5 6 2 2 3 2" xfId="13846"/>
    <cellStyle name="20 % - Markeringsfarve5 6 2 2 4" xfId="3538"/>
    <cellStyle name="20 % - Markeringsfarve5 6 2 2 4 2" xfId="13847"/>
    <cellStyle name="20 % - Markeringsfarve5 6 2 2 5" xfId="3539"/>
    <cellStyle name="20 % - Markeringsfarve5 6 2 2 5 2" xfId="13848"/>
    <cellStyle name="20 % - Markeringsfarve5 6 2 2 6" xfId="3540"/>
    <cellStyle name="20 % - Markeringsfarve5 6 2 2 6 2" xfId="13849"/>
    <cellStyle name="20 % - Markeringsfarve5 6 2 2 7" xfId="13844"/>
    <cellStyle name="20 % - Markeringsfarve5 6 2 3" xfId="3541"/>
    <cellStyle name="20 % - Markeringsfarve5 6 2 3 2" xfId="3542"/>
    <cellStyle name="20 % - Markeringsfarve5 6 2 3 2 2" xfId="13851"/>
    <cellStyle name="20 % - Markeringsfarve5 6 2 3 3" xfId="3543"/>
    <cellStyle name="20 % - Markeringsfarve5 6 2 3 3 2" xfId="13852"/>
    <cellStyle name="20 % - Markeringsfarve5 6 2 3 4" xfId="3544"/>
    <cellStyle name="20 % - Markeringsfarve5 6 2 3 4 2" xfId="13853"/>
    <cellStyle name="20 % - Markeringsfarve5 6 2 3 5" xfId="3545"/>
    <cellStyle name="20 % - Markeringsfarve5 6 2 3 5 2" xfId="13854"/>
    <cellStyle name="20 % - Markeringsfarve5 6 2 3 6" xfId="3546"/>
    <cellStyle name="20 % - Markeringsfarve5 6 2 3 6 2" xfId="13855"/>
    <cellStyle name="20 % - Markeringsfarve5 6 2 3 7" xfId="13850"/>
    <cellStyle name="20 % - Markeringsfarve5 6 2 4" xfId="3547"/>
    <cellStyle name="20 % - Markeringsfarve5 6 2 4 2" xfId="13856"/>
    <cellStyle name="20 % - Markeringsfarve5 6 2 5" xfId="3548"/>
    <cellStyle name="20 % - Markeringsfarve5 6 2 5 2" xfId="13857"/>
    <cellStyle name="20 % - Markeringsfarve5 6 2 6" xfId="3549"/>
    <cellStyle name="20 % - Markeringsfarve5 6 2 6 2" xfId="13858"/>
    <cellStyle name="20 % - Markeringsfarve5 6 2 7" xfId="3550"/>
    <cellStyle name="20 % - Markeringsfarve5 6 2 7 2" xfId="13859"/>
    <cellStyle name="20 % - Markeringsfarve5 6 2 8" xfId="3551"/>
    <cellStyle name="20 % - Markeringsfarve5 6 2 8 2" xfId="13860"/>
    <cellStyle name="20 % - Markeringsfarve5 6 2 9" xfId="13843"/>
    <cellStyle name="20 % - Markeringsfarve5 6 3" xfId="3552"/>
    <cellStyle name="20 % - Markeringsfarve5 6 4" xfId="3553"/>
    <cellStyle name="20 % - Markeringsfarve5 6 4 2" xfId="3554"/>
    <cellStyle name="20 % - Markeringsfarve5 6 4 2 2" xfId="13862"/>
    <cellStyle name="20 % - Markeringsfarve5 6 4 3" xfId="3555"/>
    <cellStyle name="20 % - Markeringsfarve5 6 4 3 2" xfId="13863"/>
    <cellStyle name="20 % - Markeringsfarve5 6 4 4" xfId="3556"/>
    <cellStyle name="20 % - Markeringsfarve5 6 4 4 2" xfId="13864"/>
    <cellStyle name="20 % - Markeringsfarve5 6 4 5" xfId="3557"/>
    <cellStyle name="20 % - Markeringsfarve5 6 4 5 2" xfId="13865"/>
    <cellStyle name="20 % - Markeringsfarve5 6 4 6" xfId="3558"/>
    <cellStyle name="20 % - Markeringsfarve5 6 4 6 2" xfId="13866"/>
    <cellStyle name="20 % - Markeringsfarve5 6 4 7" xfId="13861"/>
    <cellStyle name="20 % - Markeringsfarve5 6 5" xfId="3559"/>
    <cellStyle name="20 % - Markeringsfarve5 6 5 2" xfId="3560"/>
    <cellStyle name="20 % - Markeringsfarve5 6 5 2 2" xfId="13868"/>
    <cellStyle name="20 % - Markeringsfarve5 6 5 3" xfId="3561"/>
    <cellStyle name="20 % - Markeringsfarve5 6 5 3 2" xfId="13869"/>
    <cellStyle name="20 % - Markeringsfarve5 6 5 4" xfId="3562"/>
    <cellStyle name="20 % - Markeringsfarve5 6 5 4 2" xfId="13870"/>
    <cellStyle name="20 % - Markeringsfarve5 6 5 5" xfId="3563"/>
    <cellStyle name="20 % - Markeringsfarve5 6 5 5 2" xfId="13871"/>
    <cellStyle name="20 % - Markeringsfarve5 6 5 6" xfId="3564"/>
    <cellStyle name="20 % - Markeringsfarve5 6 5 6 2" xfId="13872"/>
    <cellStyle name="20 % - Markeringsfarve5 6 5 7" xfId="13867"/>
    <cellStyle name="20 % - Markeringsfarve5 6 6" xfId="3565"/>
    <cellStyle name="20 % - Markeringsfarve5 6 6 2" xfId="13873"/>
    <cellStyle name="20 % - Markeringsfarve5 6 7" xfId="3566"/>
    <cellStyle name="20 % - Markeringsfarve5 6 7 2" xfId="13874"/>
    <cellStyle name="20 % - Markeringsfarve5 6 8" xfId="3567"/>
    <cellStyle name="20 % - Markeringsfarve5 6 8 2" xfId="13875"/>
    <cellStyle name="20 % - Markeringsfarve5 6 9" xfId="3568"/>
    <cellStyle name="20 % - Markeringsfarve5 6 9 2" xfId="13876"/>
    <cellStyle name="20 % - Markeringsfarve5 7" xfId="3569"/>
    <cellStyle name="20 % - Markeringsfarve5 8" xfId="3570"/>
    <cellStyle name="20 % - Markeringsfarve5 9" xfId="3571"/>
    <cellStyle name="20 % - Markeringsfarve6 10" xfId="3573"/>
    <cellStyle name="20 % - Markeringsfarve6 11" xfId="3574"/>
    <cellStyle name="20 % - Markeringsfarve6 11 2" xfId="3575"/>
    <cellStyle name="20 % - Markeringsfarve6 11 2 2" xfId="13878"/>
    <cellStyle name="20 % - Markeringsfarve6 11 3" xfId="13877"/>
    <cellStyle name="20 % - Markeringsfarve6 12" xfId="3576"/>
    <cellStyle name="20 % - Markeringsfarve6 12 2" xfId="13879"/>
    <cellStyle name="20 % - Markeringsfarve6 13" xfId="3577"/>
    <cellStyle name="20 % - Markeringsfarve6 13 2" xfId="13880"/>
    <cellStyle name="20 % - Markeringsfarve6 14" xfId="3578"/>
    <cellStyle name="20 % - Markeringsfarve6 15" xfId="3579"/>
    <cellStyle name="20 % - Markeringsfarve6 16" xfId="3580"/>
    <cellStyle name="20 % - Markeringsfarve6 17" xfId="3581"/>
    <cellStyle name="20 % - Markeringsfarve6 18" xfId="3582"/>
    <cellStyle name="20 % - Markeringsfarve6 18 2" xfId="13881"/>
    <cellStyle name="20 % - Markeringsfarve6 19" xfId="3583"/>
    <cellStyle name="20 % - Markeringsfarve6 19 2" xfId="13882"/>
    <cellStyle name="20 % - Markeringsfarve6 2" xfId="3584"/>
    <cellStyle name="20 % - Markeringsfarve6 2 10" xfId="3585"/>
    <cellStyle name="20 % - Markeringsfarve6 2 10 2" xfId="13883"/>
    <cellStyle name="20 % - Markeringsfarve6 2 11" xfId="3586"/>
    <cellStyle name="20 % - Markeringsfarve6 2 11 2" xfId="13884"/>
    <cellStyle name="20 % - Markeringsfarve6 2 12" xfId="3587"/>
    <cellStyle name="20 % - Markeringsfarve6 2 12 2" xfId="13885"/>
    <cellStyle name="20 % - Markeringsfarve6 2 13" xfId="3588"/>
    <cellStyle name="20 % - Markeringsfarve6 2 13 2" xfId="13886"/>
    <cellStyle name="20 % - Markeringsfarve6 2 14" xfId="3589"/>
    <cellStyle name="20 % - Markeringsfarve6 2 14 2" xfId="13887"/>
    <cellStyle name="20 % - Markeringsfarve6 2 15" xfId="3590"/>
    <cellStyle name="20 % - Markeringsfarve6 2 15 2" xfId="13888"/>
    <cellStyle name="20 % - Markeringsfarve6 2 16" xfId="3591"/>
    <cellStyle name="20 % - Markeringsfarve6 2 17" xfId="3592"/>
    <cellStyle name="20 % - Markeringsfarve6 2 17 2" xfId="13889"/>
    <cellStyle name="20 % - Markeringsfarve6 2 2" xfId="3593"/>
    <cellStyle name="20 % - Markeringsfarve6 2 2 10" xfId="3594"/>
    <cellStyle name="20 % - Markeringsfarve6 2 2 10 2" xfId="13891"/>
    <cellStyle name="20 % - Markeringsfarve6 2 2 11" xfId="3595"/>
    <cellStyle name="20 % - Markeringsfarve6 2 2 11 2" xfId="13892"/>
    <cellStyle name="20 % - Markeringsfarve6 2 2 12" xfId="3596"/>
    <cellStyle name="20 % - Markeringsfarve6 2 2 12 2" xfId="13893"/>
    <cellStyle name="20 % - Markeringsfarve6 2 2 13" xfId="3597"/>
    <cellStyle name="20 % - Markeringsfarve6 2 2 13 2" xfId="13894"/>
    <cellStyle name="20 % - Markeringsfarve6 2 2 14" xfId="3598"/>
    <cellStyle name="20 % - Markeringsfarve6 2 2 15" xfId="13890"/>
    <cellStyle name="20 % - Markeringsfarve6 2 2 2" xfId="3599"/>
    <cellStyle name="20 % - Markeringsfarve6 2 2 2 10" xfId="3600"/>
    <cellStyle name="20 % - Markeringsfarve6 2 2 2 10 2" xfId="13896"/>
    <cellStyle name="20 % - Markeringsfarve6 2 2 2 11" xfId="3601"/>
    <cellStyle name="20 % - Markeringsfarve6 2 2 2 11 2" xfId="13897"/>
    <cellStyle name="20 % - Markeringsfarve6 2 2 2 12" xfId="3602"/>
    <cellStyle name="20 % - Markeringsfarve6 2 2 2 12 2" xfId="13898"/>
    <cellStyle name="20 % - Markeringsfarve6 2 2 2 13" xfId="13895"/>
    <cellStyle name="20 % - Markeringsfarve6 2 2 2 2" xfId="3603"/>
    <cellStyle name="20 % - Markeringsfarve6 2 2 2 2 10" xfId="3604"/>
    <cellStyle name="20 % - Markeringsfarve6 2 2 2 2 10 2" xfId="13900"/>
    <cellStyle name="20 % - Markeringsfarve6 2 2 2 2 11" xfId="3605"/>
    <cellStyle name="20 % - Markeringsfarve6 2 2 2 2 11 2" xfId="13901"/>
    <cellStyle name="20 % - Markeringsfarve6 2 2 2 2 12" xfId="13899"/>
    <cellStyle name="20 % - Markeringsfarve6 2 2 2 2 2" xfId="3606"/>
    <cellStyle name="20 % - Markeringsfarve6 2 2 2 2 2 10" xfId="3607"/>
    <cellStyle name="20 % - Markeringsfarve6 2 2 2 2 2 10 2" xfId="13903"/>
    <cellStyle name="20 % - Markeringsfarve6 2 2 2 2 2 11" xfId="13902"/>
    <cellStyle name="20 % - Markeringsfarve6 2 2 2 2 2 2" xfId="3608"/>
    <cellStyle name="20 % - Markeringsfarve6 2 2 2 2 2 2 2" xfId="3609"/>
    <cellStyle name="20 % - Markeringsfarve6 2 2 2 2 2 2 2 2" xfId="13905"/>
    <cellStyle name="20 % - Markeringsfarve6 2 2 2 2 2 2 3" xfId="3610"/>
    <cellStyle name="20 % - Markeringsfarve6 2 2 2 2 2 2 3 2" xfId="13906"/>
    <cellStyle name="20 % - Markeringsfarve6 2 2 2 2 2 2 4" xfId="3611"/>
    <cellStyle name="20 % - Markeringsfarve6 2 2 2 2 2 2 4 2" xfId="13907"/>
    <cellStyle name="20 % - Markeringsfarve6 2 2 2 2 2 2 5" xfId="3612"/>
    <cellStyle name="20 % - Markeringsfarve6 2 2 2 2 2 2 5 2" xfId="13908"/>
    <cellStyle name="20 % - Markeringsfarve6 2 2 2 2 2 2 6" xfId="3613"/>
    <cellStyle name="20 % - Markeringsfarve6 2 2 2 2 2 2 6 2" xfId="13909"/>
    <cellStyle name="20 % - Markeringsfarve6 2 2 2 2 2 2 7" xfId="13904"/>
    <cellStyle name="20 % - Markeringsfarve6 2 2 2 2 2 3" xfId="3614"/>
    <cellStyle name="20 % - Markeringsfarve6 2 2 2 2 2 3 2" xfId="3615"/>
    <cellStyle name="20 % - Markeringsfarve6 2 2 2 2 2 3 2 2" xfId="13911"/>
    <cellStyle name="20 % - Markeringsfarve6 2 2 2 2 2 3 3" xfId="3616"/>
    <cellStyle name="20 % - Markeringsfarve6 2 2 2 2 2 3 3 2" xfId="13912"/>
    <cellStyle name="20 % - Markeringsfarve6 2 2 2 2 2 3 4" xfId="3617"/>
    <cellStyle name="20 % - Markeringsfarve6 2 2 2 2 2 3 4 2" xfId="13913"/>
    <cellStyle name="20 % - Markeringsfarve6 2 2 2 2 2 3 5" xfId="3618"/>
    <cellStyle name="20 % - Markeringsfarve6 2 2 2 2 2 3 5 2" xfId="13914"/>
    <cellStyle name="20 % - Markeringsfarve6 2 2 2 2 2 3 6" xfId="3619"/>
    <cellStyle name="20 % - Markeringsfarve6 2 2 2 2 2 3 6 2" xfId="13915"/>
    <cellStyle name="20 % - Markeringsfarve6 2 2 2 2 2 3 7" xfId="13910"/>
    <cellStyle name="20 % - Markeringsfarve6 2 2 2 2 2 4" xfId="3620"/>
    <cellStyle name="20 % - Markeringsfarve6 2 2 2 2 2 4 2" xfId="3621"/>
    <cellStyle name="20 % - Markeringsfarve6 2 2 2 2 2 4 2 2" xfId="13917"/>
    <cellStyle name="20 % - Markeringsfarve6 2 2 2 2 2 4 3" xfId="3622"/>
    <cellStyle name="20 % - Markeringsfarve6 2 2 2 2 2 4 3 2" xfId="13918"/>
    <cellStyle name="20 % - Markeringsfarve6 2 2 2 2 2 4 4" xfId="3623"/>
    <cellStyle name="20 % - Markeringsfarve6 2 2 2 2 2 4 4 2" xfId="13919"/>
    <cellStyle name="20 % - Markeringsfarve6 2 2 2 2 2 4 5" xfId="3624"/>
    <cellStyle name="20 % - Markeringsfarve6 2 2 2 2 2 4 5 2" xfId="13920"/>
    <cellStyle name="20 % - Markeringsfarve6 2 2 2 2 2 4 6" xfId="3625"/>
    <cellStyle name="20 % - Markeringsfarve6 2 2 2 2 2 4 6 2" xfId="13921"/>
    <cellStyle name="20 % - Markeringsfarve6 2 2 2 2 2 4 7" xfId="13916"/>
    <cellStyle name="20 % - Markeringsfarve6 2 2 2 2 2 5" xfId="3626"/>
    <cellStyle name="20 % - Markeringsfarve6 2 2 2 2 2 5 2" xfId="3627"/>
    <cellStyle name="20 % - Markeringsfarve6 2 2 2 2 2 5 2 2" xfId="13923"/>
    <cellStyle name="20 % - Markeringsfarve6 2 2 2 2 2 5 3" xfId="3628"/>
    <cellStyle name="20 % - Markeringsfarve6 2 2 2 2 2 5 3 2" xfId="13924"/>
    <cellStyle name="20 % - Markeringsfarve6 2 2 2 2 2 5 4" xfId="3629"/>
    <cellStyle name="20 % - Markeringsfarve6 2 2 2 2 2 5 4 2" xfId="13925"/>
    <cellStyle name="20 % - Markeringsfarve6 2 2 2 2 2 5 5" xfId="3630"/>
    <cellStyle name="20 % - Markeringsfarve6 2 2 2 2 2 5 5 2" xfId="13926"/>
    <cellStyle name="20 % - Markeringsfarve6 2 2 2 2 2 5 6" xfId="3631"/>
    <cellStyle name="20 % - Markeringsfarve6 2 2 2 2 2 5 6 2" xfId="13927"/>
    <cellStyle name="20 % - Markeringsfarve6 2 2 2 2 2 5 7" xfId="13922"/>
    <cellStyle name="20 % - Markeringsfarve6 2 2 2 2 2 6" xfId="3632"/>
    <cellStyle name="20 % - Markeringsfarve6 2 2 2 2 2 6 2" xfId="13928"/>
    <cellStyle name="20 % - Markeringsfarve6 2 2 2 2 2 7" xfId="3633"/>
    <cellStyle name="20 % - Markeringsfarve6 2 2 2 2 2 7 2" xfId="13929"/>
    <cellStyle name="20 % - Markeringsfarve6 2 2 2 2 2 8" xfId="3634"/>
    <cellStyle name="20 % - Markeringsfarve6 2 2 2 2 2 8 2" xfId="13930"/>
    <cellStyle name="20 % - Markeringsfarve6 2 2 2 2 2 9" xfId="3635"/>
    <cellStyle name="20 % - Markeringsfarve6 2 2 2 2 2 9 2" xfId="13931"/>
    <cellStyle name="20 % - Markeringsfarve6 2 2 2 2 3" xfId="3636"/>
    <cellStyle name="20 % - Markeringsfarve6 2 2 2 2 3 2" xfId="3637"/>
    <cellStyle name="20 % - Markeringsfarve6 2 2 2 2 3 2 2" xfId="13933"/>
    <cellStyle name="20 % - Markeringsfarve6 2 2 2 2 3 3" xfId="3638"/>
    <cellStyle name="20 % - Markeringsfarve6 2 2 2 2 3 3 2" xfId="13934"/>
    <cellStyle name="20 % - Markeringsfarve6 2 2 2 2 3 4" xfId="3639"/>
    <cellStyle name="20 % - Markeringsfarve6 2 2 2 2 3 4 2" xfId="13935"/>
    <cellStyle name="20 % - Markeringsfarve6 2 2 2 2 3 5" xfId="3640"/>
    <cellStyle name="20 % - Markeringsfarve6 2 2 2 2 3 5 2" xfId="13936"/>
    <cellStyle name="20 % - Markeringsfarve6 2 2 2 2 3 6" xfId="3641"/>
    <cellStyle name="20 % - Markeringsfarve6 2 2 2 2 3 6 2" xfId="13937"/>
    <cellStyle name="20 % - Markeringsfarve6 2 2 2 2 3 7" xfId="13932"/>
    <cellStyle name="20 % - Markeringsfarve6 2 2 2 2 4" xfId="3642"/>
    <cellStyle name="20 % - Markeringsfarve6 2 2 2 2 4 2" xfId="3643"/>
    <cellStyle name="20 % - Markeringsfarve6 2 2 2 2 4 2 2" xfId="13939"/>
    <cellStyle name="20 % - Markeringsfarve6 2 2 2 2 4 3" xfId="3644"/>
    <cellStyle name="20 % - Markeringsfarve6 2 2 2 2 4 3 2" xfId="13940"/>
    <cellStyle name="20 % - Markeringsfarve6 2 2 2 2 4 4" xfId="3645"/>
    <cellStyle name="20 % - Markeringsfarve6 2 2 2 2 4 4 2" xfId="13941"/>
    <cellStyle name="20 % - Markeringsfarve6 2 2 2 2 4 5" xfId="3646"/>
    <cellStyle name="20 % - Markeringsfarve6 2 2 2 2 4 5 2" xfId="13942"/>
    <cellStyle name="20 % - Markeringsfarve6 2 2 2 2 4 6" xfId="3647"/>
    <cellStyle name="20 % - Markeringsfarve6 2 2 2 2 4 6 2" xfId="13943"/>
    <cellStyle name="20 % - Markeringsfarve6 2 2 2 2 4 7" xfId="13938"/>
    <cellStyle name="20 % - Markeringsfarve6 2 2 2 2 5" xfId="3648"/>
    <cellStyle name="20 % - Markeringsfarve6 2 2 2 2 5 2" xfId="3649"/>
    <cellStyle name="20 % - Markeringsfarve6 2 2 2 2 5 2 2" xfId="13945"/>
    <cellStyle name="20 % - Markeringsfarve6 2 2 2 2 5 3" xfId="3650"/>
    <cellStyle name="20 % - Markeringsfarve6 2 2 2 2 5 3 2" xfId="13946"/>
    <cellStyle name="20 % - Markeringsfarve6 2 2 2 2 5 4" xfId="3651"/>
    <cellStyle name="20 % - Markeringsfarve6 2 2 2 2 5 4 2" xfId="13947"/>
    <cellStyle name="20 % - Markeringsfarve6 2 2 2 2 5 5" xfId="3652"/>
    <cellStyle name="20 % - Markeringsfarve6 2 2 2 2 5 5 2" xfId="13948"/>
    <cellStyle name="20 % - Markeringsfarve6 2 2 2 2 5 6" xfId="3653"/>
    <cellStyle name="20 % - Markeringsfarve6 2 2 2 2 5 6 2" xfId="13949"/>
    <cellStyle name="20 % - Markeringsfarve6 2 2 2 2 5 7" xfId="13944"/>
    <cellStyle name="20 % - Markeringsfarve6 2 2 2 2 6" xfId="3654"/>
    <cellStyle name="20 % - Markeringsfarve6 2 2 2 2 6 2" xfId="3655"/>
    <cellStyle name="20 % - Markeringsfarve6 2 2 2 2 6 2 2" xfId="13951"/>
    <cellStyle name="20 % - Markeringsfarve6 2 2 2 2 6 3" xfId="3656"/>
    <cellStyle name="20 % - Markeringsfarve6 2 2 2 2 6 3 2" xfId="13952"/>
    <cellStyle name="20 % - Markeringsfarve6 2 2 2 2 6 4" xfId="3657"/>
    <cellStyle name="20 % - Markeringsfarve6 2 2 2 2 6 4 2" xfId="13953"/>
    <cellStyle name="20 % - Markeringsfarve6 2 2 2 2 6 5" xfId="3658"/>
    <cellStyle name="20 % - Markeringsfarve6 2 2 2 2 6 5 2" xfId="13954"/>
    <cellStyle name="20 % - Markeringsfarve6 2 2 2 2 6 6" xfId="3659"/>
    <cellStyle name="20 % - Markeringsfarve6 2 2 2 2 6 6 2" xfId="13955"/>
    <cellStyle name="20 % - Markeringsfarve6 2 2 2 2 6 7" xfId="13950"/>
    <cellStyle name="20 % - Markeringsfarve6 2 2 2 2 7" xfId="3660"/>
    <cellStyle name="20 % - Markeringsfarve6 2 2 2 2 7 2" xfId="13956"/>
    <cellStyle name="20 % - Markeringsfarve6 2 2 2 2 8" xfId="3661"/>
    <cellStyle name="20 % - Markeringsfarve6 2 2 2 2 8 2" xfId="13957"/>
    <cellStyle name="20 % - Markeringsfarve6 2 2 2 2 9" xfId="3662"/>
    <cellStyle name="20 % - Markeringsfarve6 2 2 2 2 9 2" xfId="13958"/>
    <cellStyle name="20 % - Markeringsfarve6 2 2 2 3" xfId="3663"/>
    <cellStyle name="20 % - Markeringsfarve6 2 2 2 3 10" xfId="3664"/>
    <cellStyle name="20 % - Markeringsfarve6 2 2 2 3 10 2" xfId="13960"/>
    <cellStyle name="20 % - Markeringsfarve6 2 2 2 3 11" xfId="13959"/>
    <cellStyle name="20 % - Markeringsfarve6 2 2 2 3 2" xfId="3665"/>
    <cellStyle name="20 % - Markeringsfarve6 2 2 2 3 2 2" xfId="3666"/>
    <cellStyle name="20 % - Markeringsfarve6 2 2 2 3 2 2 2" xfId="13962"/>
    <cellStyle name="20 % - Markeringsfarve6 2 2 2 3 2 3" xfId="3667"/>
    <cellStyle name="20 % - Markeringsfarve6 2 2 2 3 2 3 2" xfId="13963"/>
    <cellStyle name="20 % - Markeringsfarve6 2 2 2 3 2 4" xfId="3668"/>
    <cellStyle name="20 % - Markeringsfarve6 2 2 2 3 2 4 2" xfId="13964"/>
    <cellStyle name="20 % - Markeringsfarve6 2 2 2 3 2 5" xfId="3669"/>
    <cellStyle name="20 % - Markeringsfarve6 2 2 2 3 2 5 2" xfId="13965"/>
    <cellStyle name="20 % - Markeringsfarve6 2 2 2 3 2 6" xfId="3670"/>
    <cellStyle name="20 % - Markeringsfarve6 2 2 2 3 2 6 2" xfId="13966"/>
    <cellStyle name="20 % - Markeringsfarve6 2 2 2 3 2 7" xfId="13961"/>
    <cellStyle name="20 % - Markeringsfarve6 2 2 2 3 3" xfId="3671"/>
    <cellStyle name="20 % - Markeringsfarve6 2 2 2 3 3 2" xfId="3672"/>
    <cellStyle name="20 % - Markeringsfarve6 2 2 2 3 3 2 2" xfId="13968"/>
    <cellStyle name="20 % - Markeringsfarve6 2 2 2 3 3 3" xfId="3673"/>
    <cellStyle name="20 % - Markeringsfarve6 2 2 2 3 3 3 2" xfId="13969"/>
    <cellStyle name="20 % - Markeringsfarve6 2 2 2 3 3 4" xfId="3674"/>
    <cellStyle name="20 % - Markeringsfarve6 2 2 2 3 3 4 2" xfId="13970"/>
    <cellStyle name="20 % - Markeringsfarve6 2 2 2 3 3 5" xfId="3675"/>
    <cellStyle name="20 % - Markeringsfarve6 2 2 2 3 3 5 2" xfId="13971"/>
    <cellStyle name="20 % - Markeringsfarve6 2 2 2 3 3 6" xfId="3676"/>
    <cellStyle name="20 % - Markeringsfarve6 2 2 2 3 3 6 2" xfId="13972"/>
    <cellStyle name="20 % - Markeringsfarve6 2 2 2 3 3 7" xfId="13967"/>
    <cellStyle name="20 % - Markeringsfarve6 2 2 2 3 4" xfId="3677"/>
    <cellStyle name="20 % - Markeringsfarve6 2 2 2 3 4 2" xfId="3678"/>
    <cellStyle name="20 % - Markeringsfarve6 2 2 2 3 4 2 2" xfId="13974"/>
    <cellStyle name="20 % - Markeringsfarve6 2 2 2 3 4 3" xfId="3679"/>
    <cellStyle name="20 % - Markeringsfarve6 2 2 2 3 4 3 2" xfId="13975"/>
    <cellStyle name="20 % - Markeringsfarve6 2 2 2 3 4 4" xfId="3680"/>
    <cellStyle name="20 % - Markeringsfarve6 2 2 2 3 4 4 2" xfId="13976"/>
    <cellStyle name="20 % - Markeringsfarve6 2 2 2 3 4 5" xfId="3681"/>
    <cellStyle name="20 % - Markeringsfarve6 2 2 2 3 4 5 2" xfId="13977"/>
    <cellStyle name="20 % - Markeringsfarve6 2 2 2 3 4 6" xfId="3682"/>
    <cellStyle name="20 % - Markeringsfarve6 2 2 2 3 4 6 2" xfId="13978"/>
    <cellStyle name="20 % - Markeringsfarve6 2 2 2 3 4 7" xfId="13973"/>
    <cellStyle name="20 % - Markeringsfarve6 2 2 2 3 5" xfId="3683"/>
    <cellStyle name="20 % - Markeringsfarve6 2 2 2 3 5 2" xfId="3684"/>
    <cellStyle name="20 % - Markeringsfarve6 2 2 2 3 5 2 2" xfId="13980"/>
    <cellStyle name="20 % - Markeringsfarve6 2 2 2 3 5 3" xfId="3685"/>
    <cellStyle name="20 % - Markeringsfarve6 2 2 2 3 5 3 2" xfId="13981"/>
    <cellStyle name="20 % - Markeringsfarve6 2 2 2 3 5 4" xfId="3686"/>
    <cellStyle name="20 % - Markeringsfarve6 2 2 2 3 5 4 2" xfId="13982"/>
    <cellStyle name="20 % - Markeringsfarve6 2 2 2 3 5 5" xfId="3687"/>
    <cellStyle name="20 % - Markeringsfarve6 2 2 2 3 5 5 2" xfId="13983"/>
    <cellStyle name="20 % - Markeringsfarve6 2 2 2 3 5 6" xfId="3688"/>
    <cellStyle name="20 % - Markeringsfarve6 2 2 2 3 5 6 2" xfId="13984"/>
    <cellStyle name="20 % - Markeringsfarve6 2 2 2 3 5 7" xfId="13979"/>
    <cellStyle name="20 % - Markeringsfarve6 2 2 2 3 6" xfId="3689"/>
    <cellStyle name="20 % - Markeringsfarve6 2 2 2 3 6 2" xfId="13985"/>
    <cellStyle name="20 % - Markeringsfarve6 2 2 2 3 7" xfId="3690"/>
    <cellStyle name="20 % - Markeringsfarve6 2 2 2 3 7 2" xfId="13986"/>
    <cellStyle name="20 % - Markeringsfarve6 2 2 2 3 8" xfId="3691"/>
    <cellStyle name="20 % - Markeringsfarve6 2 2 2 3 8 2" xfId="13987"/>
    <cellStyle name="20 % - Markeringsfarve6 2 2 2 3 9" xfId="3692"/>
    <cellStyle name="20 % - Markeringsfarve6 2 2 2 3 9 2" xfId="13988"/>
    <cellStyle name="20 % - Markeringsfarve6 2 2 2 4" xfId="3693"/>
    <cellStyle name="20 % - Markeringsfarve6 2 2 2 4 2" xfId="3694"/>
    <cellStyle name="20 % - Markeringsfarve6 2 2 2 4 2 2" xfId="13990"/>
    <cellStyle name="20 % - Markeringsfarve6 2 2 2 4 3" xfId="3695"/>
    <cellStyle name="20 % - Markeringsfarve6 2 2 2 4 3 2" xfId="13991"/>
    <cellStyle name="20 % - Markeringsfarve6 2 2 2 4 4" xfId="3696"/>
    <cellStyle name="20 % - Markeringsfarve6 2 2 2 4 4 2" xfId="13992"/>
    <cellStyle name="20 % - Markeringsfarve6 2 2 2 4 5" xfId="3697"/>
    <cellStyle name="20 % - Markeringsfarve6 2 2 2 4 5 2" xfId="13993"/>
    <cellStyle name="20 % - Markeringsfarve6 2 2 2 4 6" xfId="3698"/>
    <cellStyle name="20 % - Markeringsfarve6 2 2 2 4 6 2" xfId="13994"/>
    <cellStyle name="20 % - Markeringsfarve6 2 2 2 4 7" xfId="13989"/>
    <cellStyle name="20 % - Markeringsfarve6 2 2 2 5" xfId="3699"/>
    <cellStyle name="20 % - Markeringsfarve6 2 2 2 5 2" xfId="3700"/>
    <cellStyle name="20 % - Markeringsfarve6 2 2 2 5 2 2" xfId="13996"/>
    <cellStyle name="20 % - Markeringsfarve6 2 2 2 5 3" xfId="3701"/>
    <cellStyle name="20 % - Markeringsfarve6 2 2 2 5 3 2" xfId="13997"/>
    <cellStyle name="20 % - Markeringsfarve6 2 2 2 5 4" xfId="3702"/>
    <cellStyle name="20 % - Markeringsfarve6 2 2 2 5 4 2" xfId="13998"/>
    <cellStyle name="20 % - Markeringsfarve6 2 2 2 5 5" xfId="3703"/>
    <cellStyle name="20 % - Markeringsfarve6 2 2 2 5 5 2" xfId="13999"/>
    <cellStyle name="20 % - Markeringsfarve6 2 2 2 5 6" xfId="3704"/>
    <cellStyle name="20 % - Markeringsfarve6 2 2 2 5 6 2" xfId="14000"/>
    <cellStyle name="20 % - Markeringsfarve6 2 2 2 5 7" xfId="13995"/>
    <cellStyle name="20 % - Markeringsfarve6 2 2 2 6" xfId="3705"/>
    <cellStyle name="20 % - Markeringsfarve6 2 2 2 6 2" xfId="3706"/>
    <cellStyle name="20 % - Markeringsfarve6 2 2 2 6 2 2" xfId="14002"/>
    <cellStyle name="20 % - Markeringsfarve6 2 2 2 6 3" xfId="3707"/>
    <cellStyle name="20 % - Markeringsfarve6 2 2 2 6 3 2" xfId="14003"/>
    <cellStyle name="20 % - Markeringsfarve6 2 2 2 6 4" xfId="3708"/>
    <cellStyle name="20 % - Markeringsfarve6 2 2 2 6 4 2" xfId="14004"/>
    <cellStyle name="20 % - Markeringsfarve6 2 2 2 6 5" xfId="3709"/>
    <cellStyle name="20 % - Markeringsfarve6 2 2 2 6 5 2" xfId="14005"/>
    <cellStyle name="20 % - Markeringsfarve6 2 2 2 6 6" xfId="3710"/>
    <cellStyle name="20 % - Markeringsfarve6 2 2 2 6 6 2" xfId="14006"/>
    <cellStyle name="20 % - Markeringsfarve6 2 2 2 6 7" xfId="14001"/>
    <cellStyle name="20 % - Markeringsfarve6 2 2 2 7" xfId="3711"/>
    <cellStyle name="20 % - Markeringsfarve6 2 2 2 7 2" xfId="3712"/>
    <cellStyle name="20 % - Markeringsfarve6 2 2 2 7 2 2" xfId="14008"/>
    <cellStyle name="20 % - Markeringsfarve6 2 2 2 7 3" xfId="3713"/>
    <cellStyle name="20 % - Markeringsfarve6 2 2 2 7 3 2" xfId="14009"/>
    <cellStyle name="20 % - Markeringsfarve6 2 2 2 7 4" xfId="3714"/>
    <cellStyle name="20 % - Markeringsfarve6 2 2 2 7 4 2" xfId="14010"/>
    <cellStyle name="20 % - Markeringsfarve6 2 2 2 7 5" xfId="3715"/>
    <cellStyle name="20 % - Markeringsfarve6 2 2 2 7 5 2" xfId="14011"/>
    <cellStyle name="20 % - Markeringsfarve6 2 2 2 7 6" xfId="3716"/>
    <cellStyle name="20 % - Markeringsfarve6 2 2 2 7 6 2" xfId="14012"/>
    <cellStyle name="20 % - Markeringsfarve6 2 2 2 7 7" xfId="14007"/>
    <cellStyle name="20 % - Markeringsfarve6 2 2 2 8" xfId="3717"/>
    <cellStyle name="20 % - Markeringsfarve6 2 2 2 8 2" xfId="14013"/>
    <cellStyle name="20 % - Markeringsfarve6 2 2 2 9" xfId="3718"/>
    <cellStyle name="20 % - Markeringsfarve6 2 2 2 9 2" xfId="14014"/>
    <cellStyle name="20 % - Markeringsfarve6 2 2 3" xfId="3719"/>
    <cellStyle name="20 % - Markeringsfarve6 2 2 3 10" xfId="3720"/>
    <cellStyle name="20 % - Markeringsfarve6 2 2 3 10 2" xfId="14016"/>
    <cellStyle name="20 % - Markeringsfarve6 2 2 3 11" xfId="3721"/>
    <cellStyle name="20 % - Markeringsfarve6 2 2 3 11 2" xfId="14017"/>
    <cellStyle name="20 % - Markeringsfarve6 2 2 3 12" xfId="14015"/>
    <cellStyle name="20 % - Markeringsfarve6 2 2 3 2" xfId="3722"/>
    <cellStyle name="20 % - Markeringsfarve6 2 2 3 2 10" xfId="3723"/>
    <cellStyle name="20 % - Markeringsfarve6 2 2 3 2 10 2" xfId="14019"/>
    <cellStyle name="20 % - Markeringsfarve6 2 2 3 2 11" xfId="14018"/>
    <cellStyle name="20 % - Markeringsfarve6 2 2 3 2 2" xfId="3724"/>
    <cellStyle name="20 % - Markeringsfarve6 2 2 3 2 2 10" xfId="14020"/>
    <cellStyle name="20 % - Markeringsfarve6 2 2 3 2 2 2" xfId="3725"/>
    <cellStyle name="20 % - Markeringsfarve6 2 2 3 2 2 2 2" xfId="3726"/>
    <cellStyle name="20 % - Markeringsfarve6 2 2 3 2 2 2 2 2" xfId="14022"/>
    <cellStyle name="20 % - Markeringsfarve6 2 2 3 2 2 2 3" xfId="3727"/>
    <cellStyle name="20 % - Markeringsfarve6 2 2 3 2 2 2 3 2" xfId="14023"/>
    <cellStyle name="20 % - Markeringsfarve6 2 2 3 2 2 2 4" xfId="3728"/>
    <cellStyle name="20 % - Markeringsfarve6 2 2 3 2 2 2 4 2" xfId="14024"/>
    <cellStyle name="20 % - Markeringsfarve6 2 2 3 2 2 2 5" xfId="3729"/>
    <cellStyle name="20 % - Markeringsfarve6 2 2 3 2 2 2 5 2" xfId="14025"/>
    <cellStyle name="20 % - Markeringsfarve6 2 2 3 2 2 2 6" xfId="3730"/>
    <cellStyle name="20 % - Markeringsfarve6 2 2 3 2 2 2 6 2" xfId="14026"/>
    <cellStyle name="20 % - Markeringsfarve6 2 2 3 2 2 2 7" xfId="14021"/>
    <cellStyle name="20 % - Markeringsfarve6 2 2 3 2 2 3" xfId="3731"/>
    <cellStyle name="20 % - Markeringsfarve6 2 2 3 2 2 3 2" xfId="3732"/>
    <cellStyle name="20 % - Markeringsfarve6 2 2 3 2 2 3 2 2" xfId="14028"/>
    <cellStyle name="20 % - Markeringsfarve6 2 2 3 2 2 3 3" xfId="3733"/>
    <cellStyle name="20 % - Markeringsfarve6 2 2 3 2 2 3 3 2" xfId="14029"/>
    <cellStyle name="20 % - Markeringsfarve6 2 2 3 2 2 3 4" xfId="3734"/>
    <cellStyle name="20 % - Markeringsfarve6 2 2 3 2 2 3 4 2" xfId="14030"/>
    <cellStyle name="20 % - Markeringsfarve6 2 2 3 2 2 3 5" xfId="3735"/>
    <cellStyle name="20 % - Markeringsfarve6 2 2 3 2 2 3 5 2" xfId="14031"/>
    <cellStyle name="20 % - Markeringsfarve6 2 2 3 2 2 3 6" xfId="3736"/>
    <cellStyle name="20 % - Markeringsfarve6 2 2 3 2 2 3 6 2" xfId="14032"/>
    <cellStyle name="20 % - Markeringsfarve6 2 2 3 2 2 3 7" xfId="14027"/>
    <cellStyle name="20 % - Markeringsfarve6 2 2 3 2 2 4" xfId="3737"/>
    <cellStyle name="20 % - Markeringsfarve6 2 2 3 2 2 4 2" xfId="3738"/>
    <cellStyle name="20 % - Markeringsfarve6 2 2 3 2 2 4 2 2" xfId="14034"/>
    <cellStyle name="20 % - Markeringsfarve6 2 2 3 2 2 4 3" xfId="3739"/>
    <cellStyle name="20 % - Markeringsfarve6 2 2 3 2 2 4 3 2" xfId="14035"/>
    <cellStyle name="20 % - Markeringsfarve6 2 2 3 2 2 4 4" xfId="3740"/>
    <cellStyle name="20 % - Markeringsfarve6 2 2 3 2 2 4 4 2" xfId="14036"/>
    <cellStyle name="20 % - Markeringsfarve6 2 2 3 2 2 4 5" xfId="3741"/>
    <cellStyle name="20 % - Markeringsfarve6 2 2 3 2 2 4 5 2" xfId="14037"/>
    <cellStyle name="20 % - Markeringsfarve6 2 2 3 2 2 4 6" xfId="3742"/>
    <cellStyle name="20 % - Markeringsfarve6 2 2 3 2 2 4 6 2" xfId="14038"/>
    <cellStyle name="20 % - Markeringsfarve6 2 2 3 2 2 4 7" xfId="14033"/>
    <cellStyle name="20 % - Markeringsfarve6 2 2 3 2 2 5" xfId="3743"/>
    <cellStyle name="20 % - Markeringsfarve6 2 2 3 2 2 5 2" xfId="14039"/>
    <cellStyle name="20 % - Markeringsfarve6 2 2 3 2 2 6" xfId="3744"/>
    <cellStyle name="20 % - Markeringsfarve6 2 2 3 2 2 6 2" xfId="14040"/>
    <cellStyle name="20 % - Markeringsfarve6 2 2 3 2 2 7" xfId="3745"/>
    <cellStyle name="20 % - Markeringsfarve6 2 2 3 2 2 7 2" xfId="14041"/>
    <cellStyle name="20 % - Markeringsfarve6 2 2 3 2 2 8" xfId="3746"/>
    <cellStyle name="20 % - Markeringsfarve6 2 2 3 2 2 8 2" xfId="14042"/>
    <cellStyle name="20 % - Markeringsfarve6 2 2 3 2 2 9" xfId="3747"/>
    <cellStyle name="20 % - Markeringsfarve6 2 2 3 2 2 9 2" xfId="14043"/>
    <cellStyle name="20 % - Markeringsfarve6 2 2 3 2 3" xfId="3748"/>
    <cellStyle name="20 % - Markeringsfarve6 2 2 3 2 3 2" xfId="3749"/>
    <cellStyle name="20 % - Markeringsfarve6 2 2 3 2 3 2 2" xfId="14045"/>
    <cellStyle name="20 % - Markeringsfarve6 2 2 3 2 3 3" xfId="3750"/>
    <cellStyle name="20 % - Markeringsfarve6 2 2 3 2 3 3 2" xfId="14046"/>
    <cellStyle name="20 % - Markeringsfarve6 2 2 3 2 3 4" xfId="3751"/>
    <cellStyle name="20 % - Markeringsfarve6 2 2 3 2 3 4 2" xfId="14047"/>
    <cellStyle name="20 % - Markeringsfarve6 2 2 3 2 3 5" xfId="3752"/>
    <cellStyle name="20 % - Markeringsfarve6 2 2 3 2 3 5 2" xfId="14048"/>
    <cellStyle name="20 % - Markeringsfarve6 2 2 3 2 3 6" xfId="3753"/>
    <cellStyle name="20 % - Markeringsfarve6 2 2 3 2 3 6 2" xfId="14049"/>
    <cellStyle name="20 % - Markeringsfarve6 2 2 3 2 3 7" xfId="14044"/>
    <cellStyle name="20 % - Markeringsfarve6 2 2 3 2 4" xfId="3754"/>
    <cellStyle name="20 % - Markeringsfarve6 2 2 3 2 4 2" xfId="3755"/>
    <cellStyle name="20 % - Markeringsfarve6 2 2 3 2 4 2 2" xfId="14051"/>
    <cellStyle name="20 % - Markeringsfarve6 2 2 3 2 4 3" xfId="3756"/>
    <cellStyle name="20 % - Markeringsfarve6 2 2 3 2 4 3 2" xfId="14052"/>
    <cellStyle name="20 % - Markeringsfarve6 2 2 3 2 4 4" xfId="3757"/>
    <cellStyle name="20 % - Markeringsfarve6 2 2 3 2 4 4 2" xfId="14053"/>
    <cellStyle name="20 % - Markeringsfarve6 2 2 3 2 4 5" xfId="3758"/>
    <cellStyle name="20 % - Markeringsfarve6 2 2 3 2 4 5 2" xfId="14054"/>
    <cellStyle name="20 % - Markeringsfarve6 2 2 3 2 4 6" xfId="3759"/>
    <cellStyle name="20 % - Markeringsfarve6 2 2 3 2 4 6 2" xfId="14055"/>
    <cellStyle name="20 % - Markeringsfarve6 2 2 3 2 4 7" xfId="14050"/>
    <cellStyle name="20 % - Markeringsfarve6 2 2 3 2 5" xfId="3760"/>
    <cellStyle name="20 % - Markeringsfarve6 2 2 3 2 5 2" xfId="3761"/>
    <cellStyle name="20 % - Markeringsfarve6 2 2 3 2 5 2 2" xfId="14057"/>
    <cellStyle name="20 % - Markeringsfarve6 2 2 3 2 5 3" xfId="3762"/>
    <cellStyle name="20 % - Markeringsfarve6 2 2 3 2 5 3 2" xfId="14058"/>
    <cellStyle name="20 % - Markeringsfarve6 2 2 3 2 5 4" xfId="3763"/>
    <cellStyle name="20 % - Markeringsfarve6 2 2 3 2 5 4 2" xfId="14059"/>
    <cellStyle name="20 % - Markeringsfarve6 2 2 3 2 5 5" xfId="3764"/>
    <cellStyle name="20 % - Markeringsfarve6 2 2 3 2 5 5 2" xfId="14060"/>
    <cellStyle name="20 % - Markeringsfarve6 2 2 3 2 5 6" xfId="3765"/>
    <cellStyle name="20 % - Markeringsfarve6 2 2 3 2 5 6 2" xfId="14061"/>
    <cellStyle name="20 % - Markeringsfarve6 2 2 3 2 5 7" xfId="14056"/>
    <cellStyle name="20 % - Markeringsfarve6 2 2 3 2 6" xfId="3766"/>
    <cellStyle name="20 % - Markeringsfarve6 2 2 3 2 6 2" xfId="14062"/>
    <cellStyle name="20 % - Markeringsfarve6 2 2 3 2 7" xfId="3767"/>
    <cellStyle name="20 % - Markeringsfarve6 2 2 3 2 7 2" xfId="14063"/>
    <cellStyle name="20 % - Markeringsfarve6 2 2 3 2 8" xfId="3768"/>
    <cellStyle name="20 % - Markeringsfarve6 2 2 3 2 8 2" xfId="14064"/>
    <cellStyle name="20 % - Markeringsfarve6 2 2 3 2 9" xfId="3769"/>
    <cellStyle name="20 % - Markeringsfarve6 2 2 3 2 9 2" xfId="14065"/>
    <cellStyle name="20 % - Markeringsfarve6 2 2 3 3" xfId="3770"/>
    <cellStyle name="20 % - Markeringsfarve6 2 2 3 3 10" xfId="14066"/>
    <cellStyle name="20 % - Markeringsfarve6 2 2 3 3 2" xfId="3771"/>
    <cellStyle name="20 % - Markeringsfarve6 2 2 3 3 2 2" xfId="3772"/>
    <cellStyle name="20 % - Markeringsfarve6 2 2 3 3 2 2 2" xfId="14068"/>
    <cellStyle name="20 % - Markeringsfarve6 2 2 3 3 2 3" xfId="3773"/>
    <cellStyle name="20 % - Markeringsfarve6 2 2 3 3 2 3 2" xfId="14069"/>
    <cellStyle name="20 % - Markeringsfarve6 2 2 3 3 2 4" xfId="3774"/>
    <cellStyle name="20 % - Markeringsfarve6 2 2 3 3 2 4 2" xfId="14070"/>
    <cellStyle name="20 % - Markeringsfarve6 2 2 3 3 2 5" xfId="3775"/>
    <cellStyle name="20 % - Markeringsfarve6 2 2 3 3 2 5 2" xfId="14071"/>
    <cellStyle name="20 % - Markeringsfarve6 2 2 3 3 2 6" xfId="3776"/>
    <cellStyle name="20 % - Markeringsfarve6 2 2 3 3 2 6 2" xfId="14072"/>
    <cellStyle name="20 % - Markeringsfarve6 2 2 3 3 2 7" xfId="14067"/>
    <cellStyle name="20 % - Markeringsfarve6 2 2 3 3 3" xfId="3777"/>
    <cellStyle name="20 % - Markeringsfarve6 2 2 3 3 3 2" xfId="3778"/>
    <cellStyle name="20 % - Markeringsfarve6 2 2 3 3 3 2 2" xfId="14074"/>
    <cellStyle name="20 % - Markeringsfarve6 2 2 3 3 3 3" xfId="3779"/>
    <cellStyle name="20 % - Markeringsfarve6 2 2 3 3 3 3 2" xfId="14075"/>
    <cellStyle name="20 % - Markeringsfarve6 2 2 3 3 3 4" xfId="3780"/>
    <cellStyle name="20 % - Markeringsfarve6 2 2 3 3 3 4 2" xfId="14076"/>
    <cellStyle name="20 % - Markeringsfarve6 2 2 3 3 3 5" xfId="3781"/>
    <cellStyle name="20 % - Markeringsfarve6 2 2 3 3 3 5 2" xfId="14077"/>
    <cellStyle name="20 % - Markeringsfarve6 2 2 3 3 3 6" xfId="3782"/>
    <cellStyle name="20 % - Markeringsfarve6 2 2 3 3 3 6 2" xfId="14078"/>
    <cellStyle name="20 % - Markeringsfarve6 2 2 3 3 3 7" xfId="14073"/>
    <cellStyle name="20 % - Markeringsfarve6 2 2 3 3 4" xfId="3783"/>
    <cellStyle name="20 % - Markeringsfarve6 2 2 3 3 4 2" xfId="3784"/>
    <cellStyle name="20 % - Markeringsfarve6 2 2 3 3 4 2 2" xfId="14080"/>
    <cellStyle name="20 % - Markeringsfarve6 2 2 3 3 4 3" xfId="3785"/>
    <cellStyle name="20 % - Markeringsfarve6 2 2 3 3 4 3 2" xfId="14081"/>
    <cellStyle name="20 % - Markeringsfarve6 2 2 3 3 4 4" xfId="3786"/>
    <cellStyle name="20 % - Markeringsfarve6 2 2 3 3 4 4 2" xfId="14082"/>
    <cellStyle name="20 % - Markeringsfarve6 2 2 3 3 4 5" xfId="3787"/>
    <cellStyle name="20 % - Markeringsfarve6 2 2 3 3 4 5 2" xfId="14083"/>
    <cellStyle name="20 % - Markeringsfarve6 2 2 3 3 4 6" xfId="3788"/>
    <cellStyle name="20 % - Markeringsfarve6 2 2 3 3 4 6 2" xfId="14084"/>
    <cellStyle name="20 % - Markeringsfarve6 2 2 3 3 4 7" xfId="14079"/>
    <cellStyle name="20 % - Markeringsfarve6 2 2 3 3 5" xfId="3789"/>
    <cellStyle name="20 % - Markeringsfarve6 2 2 3 3 5 2" xfId="14085"/>
    <cellStyle name="20 % - Markeringsfarve6 2 2 3 3 6" xfId="3790"/>
    <cellStyle name="20 % - Markeringsfarve6 2 2 3 3 6 2" xfId="14086"/>
    <cellStyle name="20 % - Markeringsfarve6 2 2 3 3 7" xfId="3791"/>
    <cellStyle name="20 % - Markeringsfarve6 2 2 3 3 7 2" xfId="14087"/>
    <cellStyle name="20 % - Markeringsfarve6 2 2 3 3 8" xfId="3792"/>
    <cellStyle name="20 % - Markeringsfarve6 2 2 3 3 8 2" xfId="14088"/>
    <cellStyle name="20 % - Markeringsfarve6 2 2 3 3 9" xfId="3793"/>
    <cellStyle name="20 % - Markeringsfarve6 2 2 3 3 9 2" xfId="14089"/>
    <cellStyle name="20 % - Markeringsfarve6 2 2 3 4" xfId="3794"/>
    <cellStyle name="20 % - Markeringsfarve6 2 2 3 4 2" xfId="3795"/>
    <cellStyle name="20 % - Markeringsfarve6 2 2 3 4 2 2" xfId="14091"/>
    <cellStyle name="20 % - Markeringsfarve6 2 2 3 4 3" xfId="3796"/>
    <cellStyle name="20 % - Markeringsfarve6 2 2 3 4 3 2" xfId="14092"/>
    <cellStyle name="20 % - Markeringsfarve6 2 2 3 4 4" xfId="3797"/>
    <cellStyle name="20 % - Markeringsfarve6 2 2 3 4 4 2" xfId="14093"/>
    <cellStyle name="20 % - Markeringsfarve6 2 2 3 4 5" xfId="3798"/>
    <cellStyle name="20 % - Markeringsfarve6 2 2 3 4 5 2" xfId="14094"/>
    <cellStyle name="20 % - Markeringsfarve6 2 2 3 4 6" xfId="3799"/>
    <cellStyle name="20 % - Markeringsfarve6 2 2 3 4 6 2" xfId="14095"/>
    <cellStyle name="20 % - Markeringsfarve6 2 2 3 4 7" xfId="14090"/>
    <cellStyle name="20 % - Markeringsfarve6 2 2 3 5" xfId="3800"/>
    <cellStyle name="20 % - Markeringsfarve6 2 2 3 5 2" xfId="3801"/>
    <cellStyle name="20 % - Markeringsfarve6 2 2 3 5 2 2" xfId="14097"/>
    <cellStyle name="20 % - Markeringsfarve6 2 2 3 5 3" xfId="3802"/>
    <cellStyle name="20 % - Markeringsfarve6 2 2 3 5 3 2" xfId="14098"/>
    <cellStyle name="20 % - Markeringsfarve6 2 2 3 5 4" xfId="3803"/>
    <cellStyle name="20 % - Markeringsfarve6 2 2 3 5 4 2" xfId="14099"/>
    <cellStyle name="20 % - Markeringsfarve6 2 2 3 5 5" xfId="3804"/>
    <cellStyle name="20 % - Markeringsfarve6 2 2 3 5 5 2" xfId="14100"/>
    <cellStyle name="20 % - Markeringsfarve6 2 2 3 5 6" xfId="3805"/>
    <cellStyle name="20 % - Markeringsfarve6 2 2 3 5 6 2" xfId="14101"/>
    <cellStyle name="20 % - Markeringsfarve6 2 2 3 5 7" xfId="14096"/>
    <cellStyle name="20 % - Markeringsfarve6 2 2 3 6" xfId="3806"/>
    <cellStyle name="20 % - Markeringsfarve6 2 2 3 6 2" xfId="3807"/>
    <cellStyle name="20 % - Markeringsfarve6 2 2 3 6 2 2" xfId="14103"/>
    <cellStyle name="20 % - Markeringsfarve6 2 2 3 6 3" xfId="3808"/>
    <cellStyle name="20 % - Markeringsfarve6 2 2 3 6 3 2" xfId="14104"/>
    <cellStyle name="20 % - Markeringsfarve6 2 2 3 6 4" xfId="3809"/>
    <cellStyle name="20 % - Markeringsfarve6 2 2 3 6 4 2" xfId="14105"/>
    <cellStyle name="20 % - Markeringsfarve6 2 2 3 6 5" xfId="3810"/>
    <cellStyle name="20 % - Markeringsfarve6 2 2 3 6 5 2" xfId="14106"/>
    <cellStyle name="20 % - Markeringsfarve6 2 2 3 6 6" xfId="3811"/>
    <cellStyle name="20 % - Markeringsfarve6 2 2 3 6 6 2" xfId="14107"/>
    <cellStyle name="20 % - Markeringsfarve6 2 2 3 6 7" xfId="14102"/>
    <cellStyle name="20 % - Markeringsfarve6 2 2 3 7" xfId="3812"/>
    <cellStyle name="20 % - Markeringsfarve6 2 2 3 7 2" xfId="14108"/>
    <cellStyle name="20 % - Markeringsfarve6 2 2 3 8" xfId="3813"/>
    <cellStyle name="20 % - Markeringsfarve6 2 2 3 8 2" xfId="14109"/>
    <cellStyle name="20 % - Markeringsfarve6 2 2 3 9" xfId="3814"/>
    <cellStyle name="20 % - Markeringsfarve6 2 2 3 9 2" xfId="14110"/>
    <cellStyle name="20 % - Markeringsfarve6 2 2 4" xfId="3815"/>
    <cellStyle name="20 % - Markeringsfarve6 2 2 4 10" xfId="3816"/>
    <cellStyle name="20 % - Markeringsfarve6 2 2 4 10 2" xfId="14112"/>
    <cellStyle name="20 % - Markeringsfarve6 2 2 4 11" xfId="14111"/>
    <cellStyle name="20 % - Markeringsfarve6 2 2 4 2" xfId="3817"/>
    <cellStyle name="20 % - Markeringsfarve6 2 2 4 2 10" xfId="14113"/>
    <cellStyle name="20 % - Markeringsfarve6 2 2 4 2 2" xfId="3818"/>
    <cellStyle name="20 % - Markeringsfarve6 2 2 4 2 2 2" xfId="3819"/>
    <cellStyle name="20 % - Markeringsfarve6 2 2 4 2 2 2 2" xfId="14115"/>
    <cellStyle name="20 % - Markeringsfarve6 2 2 4 2 2 3" xfId="3820"/>
    <cellStyle name="20 % - Markeringsfarve6 2 2 4 2 2 3 2" xfId="14116"/>
    <cellStyle name="20 % - Markeringsfarve6 2 2 4 2 2 4" xfId="3821"/>
    <cellStyle name="20 % - Markeringsfarve6 2 2 4 2 2 4 2" xfId="14117"/>
    <cellStyle name="20 % - Markeringsfarve6 2 2 4 2 2 5" xfId="3822"/>
    <cellStyle name="20 % - Markeringsfarve6 2 2 4 2 2 5 2" xfId="14118"/>
    <cellStyle name="20 % - Markeringsfarve6 2 2 4 2 2 6" xfId="3823"/>
    <cellStyle name="20 % - Markeringsfarve6 2 2 4 2 2 6 2" xfId="14119"/>
    <cellStyle name="20 % - Markeringsfarve6 2 2 4 2 2 7" xfId="14114"/>
    <cellStyle name="20 % - Markeringsfarve6 2 2 4 2 3" xfId="3824"/>
    <cellStyle name="20 % - Markeringsfarve6 2 2 4 2 3 2" xfId="3825"/>
    <cellStyle name="20 % - Markeringsfarve6 2 2 4 2 3 2 2" xfId="14121"/>
    <cellStyle name="20 % - Markeringsfarve6 2 2 4 2 3 3" xfId="3826"/>
    <cellStyle name="20 % - Markeringsfarve6 2 2 4 2 3 3 2" xfId="14122"/>
    <cellStyle name="20 % - Markeringsfarve6 2 2 4 2 3 4" xfId="3827"/>
    <cellStyle name="20 % - Markeringsfarve6 2 2 4 2 3 4 2" xfId="14123"/>
    <cellStyle name="20 % - Markeringsfarve6 2 2 4 2 3 5" xfId="3828"/>
    <cellStyle name="20 % - Markeringsfarve6 2 2 4 2 3 5 2" xfId="14124"/>
    <cellStyle name="20 % - Markeringsfarve6 2 2 4 2 3 6" xfId="3829"/>
    <cellStyle name="20 % - Markeringsfarve6 2 2 4 2 3 6 2" xfId="14125"/>
    <cellStyle name="20 % - Markeringsfarve6 2 2 4 2 3 7" xfId="14120"/>
    <cellStyle name="20 % - Markeringsfarve6 2 2 4 2 4" xfId="3830"/>
    <cellStyle name="20 % - Markeringsfarve6 2 2 4 2 4 2" xfId="3831"/>
    <cellStyle name="20 % - Markeringsfarve6 2 2 4 2 4 2 2" xfId="14127"/>
    <cellStyle name="20 % - Markeringsfarve6 2 2 4 2 4 3" xfId="3832"/>
    <cellStyle name="20 % - Markeringsfarve6 2 2 4 2 4 3 2" xfId="14128"/>
    <cellStyle name="20 % - Markeringsfarve6 2 2 4 2 4 4" xfId="3833"/>
    <cellStyle name="20 % - Markeringsfarve6 2 2 4 2 4 4 2" xfId="14129"/>
    <cellStyle name="20 % - Markeringsfarve6 2 2 4 2 4 5" xfId="3834"/>
    <cellStyle name="20 % - Markeringsfarve6 2 2 4 2 4 5 2" xfId="14130"/>
    <cellStyle name="20 % - Markeringsfarve6 2 2 4 2 4 6" xfId="3835"/>
    <cellStyle name="20 % - Markeringsfarve6 2 2 4 2 4 6 2" xfId="14131"/>
    <cellStyle name="20 % - Markeringsfarve6 2 2 4 2 4 7" xfId="14126"/>
    <cellStyle name="20 % - Markeringsfarve6 2 2 4 2 5" xfId="3836"/>
    <cellStyle name="20 % - Markeringsfarve6 2 2 4 2 5 2" xfId="14132"/>
    <cellStyle name="20 % - Markeringsfarve6 2 2 4 2 6" xfId="3837"/>
    <cellStyle name="20 % - Markeringsfarve6 2 2 4 2 6 2" xfId="14133"/>
    <cellStyle name="20 % - Markeringsfarve6 2 2 4 2 7" xfId="3838"/>
    <cellStyle name="20 % - Markeringsfarve6 2 2 4 2 7 2" xfId="14134"/>
    <cellStyle name="20 % - Markeringsfarve6 2 2 4 2 8" xfId="3839"/>
    <cellStyle name="20 % - Markeringsfarve6 2 2 4 2 8 2" xfId="14135"/>
    <cellStyle name="20 % - Markeringsfarve6 2 2 4 2 9" xfId="3840"/>
    <cellStyle name="20 % - Markeringsfarve6 2 2 4 2 9 2" xfId="14136"/>
    <cellStyle name="20 % - Markeringsfarve6 2 2 4 3" xfId="3841"/>
    <cellStyle name="20 % - Markeringsfarve6 2 2 4 3 2" xfId="3842"/>
    <cellStyle name="20 % - Markeringsfarve6 2 2 4 3 2 2" xfId="14138"/>
    <cellStyle name="20 % - Markeringsfarve6 2 2 4 3 3" xfId="3843"/>
    <cellStyle name="20 % - Markeringsfarve6 2 2 4 3 3 2" xfId="14139"/>
    <cellStyle name="20 % - Markeringsfarve6 2 2 4 3 4" xfId="3844"/>
    <cellStyle name="20 % - Markeringsfarve6 2 2 4 3 4 2" xfId="14140"/>
    <cellStyle name="20 % - Markeringsfarve6 2 2 4 3 5" xfId="3845"/>
    <cellStyle name="20 % - Markeringsfarve6 2 2 4 3 5 2" xfId="14141"/>
    <cellStyle name="20 % - Markeringsfarve6 2 2 4 3 6" xfId="3846"/>
    <cellStyle name="20 % - Markeringsfarve6 2 2 4 3 6 2" xfId="14142"/>
    <cellStyle name="20 % - Markeringsfarve6 2 2 4 3 7" xfId="14137"/>
    <cellStyle name="20 % - Markeringsfarve6 2 2 4 4" xfId="3847"/>
    <cellStyle name="20 % - Markeringsfarve6 2 2 4 4 2" xfId="3848"/>
    <cellStyle name="20 % - Markeringsfarve6 2 2 4 4 2 2" xfId="14144"/>
    <cellStyle name="20 % - Markeringsfarve6 2 2 4 4 3" xfId="3849"/>
    <cellStyle name="20 % - Markeringsfarve6 2 2 4 4 3 2" xfId="14145"/>
    <cellStyle name="20 % - Markeringsfarve6 2 2 4 4 4" xfId="3850"/>
    <cellStyle name="20 % - Markeringsfarve6 2 2 4 4 4 2" xfId="14146"/>
    <cellStyle name="20 % - Markeringsfarve6 2 2 4 4 5" xfId="3851"/>
    <cellStyle name="20 % - Markeringsfarve6 2 2 4 4 5 2" xfId="14147"/>
    <cellStyle name="20 % - Markeringsfarve6 2 2 4 4 6" xfId="3852"/>
    <cellStyle name="20 % - Markeringsfarve6 2 2 4 4 6 2" xfId="14148"/>
    <cellStyle name="20 % - Markeringsfarve6 2 2 4 4 7" xfId="14143"/>
    <cellStyle name="20 % - Markeringsfarve6 2 2 4 5" xfId="3853"/>
    <cellStyle name="20 % - Markeringsfarve6 2 2 4 5 2" xfId="3854"/>
    <cellStyle name="20 % - Markeringsfarve6 2 2 4 5 2 2" xfId="14150"/>
    <cellStyle name="20 % - Markeringsfarve6 2 2 4 5 3" xfId="3855"/>
    <cellStyle name="20 % - Markeringsfarve6 2 2 4 5 3 2" xfId="14151"/>
    <cellStyle name="20 % - Markeringsfarve6 2 2 4 5 4" xfId="3856"/>
    <cellStyle name="20 % - Markeringsfarve6 2 2 4 5 4 2" xfId="14152"/>
    <cellStyle name="20 % - Markeringsfarve6 2 2 4 5 5" xfId="3857"/>
    <cellStyle name="20 % - Markeringsfarve6 2 2 4 5 5 2" xfId="14153"/>
    <cellStyle name="20 % - Markeringsfarve6 2 2 4 5 6" xfId="3858"/>
    <cellStyle name="20 % - Markeringsfarve6 2 2 4 5 6 2" xfId="14154"/>
    <cellStyle name="20 % - Markeringsfarve6 2 2 4 5 7" xfId="14149"/>
    <cellStyle name="20 % - Markeringsfarve6 2 2 4 6" xfId="3859"/>
    <cellStyle name="20 % - Markeringsfarve6 2 2 4 6 2" xfId="14155"/>
    <cellStyle name="20 % - Markeringsfarve6 2 2 4 7" xfId="3860"/>
    <cellStyle name="20 % - Markeringsfarve6 2 2 4 7 2" xfId="14156"/>
    <cellStyle name="20 % - Markeringsfarve6 2 2 4 8" xfId="3861"/>
    <cellStyle name="20 % - Markeringsfarve6 2 2 4 8 2" xfId="14157"/>
    <cellStyle name="20 % - Markeringsfarve6 2 2 4 9" xfId="3862"/>
    <cellStyle name="20 % - Markeringsfarve6 2 2 4 9 2" xfId="14158"/>
    <cellStyle name="20 % - Markeringsfarve6 2 2 5" xfId="3863"/>
    <cellStyle name="20 % - Markeringsfarve6 2 2 5 10" xfId="14159"/>
    <cellStyle name="20 % - Markeringsfarve6 2 2 5 2" xfId="3864"/>
    <cellStyle name="20 % - Markeringsfarve6 2 2 5 2 2" xfId="3865"/>
    <cellStyle name="20 % - Markeringsfarve6 2 2 5 2 2 2" xfId="14161"/>
    <cellStyle name="20 % - Markeringsfarve6 2 2 5 2 3" xfId="3866"/>
    <cellStyle name="20 % - Markeringsfarve6 2 2 5 2 3 2" xfId="14162"/>
    <cellStyle name="20 % - Markeringsfarve6 2 2 5 2 4" xfId="3867"/>
    <cellStyle name="20 % - Markeringsfarve6 2 2 5 2 4 2" xfId="14163"/>
    <cellStyle name="20 % - Markeringsfarve6 2 2 5 2 5" xfId="3868"/>
    <cellStyle name="20 % - Markeringsfarve6 2 2 5 2 5 2" xfId="14164"/>
    <cellStyle name="20 % - Markeringsfarve6 2 2 5 2 6" xfId="3869"/>
    <cellStyle name="20 % - Markeringsfarve6 2 2 5 2 6 2" xfId="14165"/>
    <cellStyle name="20 % - Markeringsfarve6 2 2 5 2 7" xfId="14160"/>
    <cellStyle name="20 % - Markeringsfarve6 2 2 5 3" xfId="3870"/>
    <cellStyle name="20 % - Markeringsfarve6 2 2 5 3 2" xfId="3871"/>
    <cellStyle name="20 % - Markeringsfarve6 2 2 5 3 2 2" xfId="14167"/>
    <cellStyle name="20 % - Markeringsfarve6 2 2 5 3 3" xfId="3872"/>
    <cellStyle name="20 % - Markeringsfarve6 2 2 5 3 3 2" xfId="14168"/>
    <cellStyle name="20 % - Markeringsfarve6 2 2 5 3 4" xfId="3873"/>
    <cellStyle name="20 % - Markeringsfarve6 2 2 5 3 4 2" xfId="14169"/>
    <cellStyle name="20 % - Markeringsfarve6 2 2 5 3 5" xfId="3874"/>
    <cellStyle name="20 % - Markeringsfarve6 2 2 5 3 5 2" xfId="14170"/>
    <cellStyle name="20 % - Markeringsfarve6 2 2 5 3 6" xfId="3875"/>
    <cellStyle name="20 % - Markeringsfarve6 2 2 5 3 6 2" xfId="14171"/>
    <cellStyle name="20 % - Markeringsfarve6 2 2 5 3 7" xfId="14166"/>
    <cellStyle name="20 % - Markeringsfarve6 2 2 5 4" xfId="3876"/>
    <cellStyle name="20 % - Markeringsfarve6 2 2 5 4 2" xfId="3877"/>
    <cellStyle name="20 % - Markeringsfarve6 2 2 5 4 2 2" xfId="14173"/>
    <cellStyle name="20 % - Markeringsfarve6 2 2 5 4 3" xfId="3878"/>
    <cellStyle name="20 % - Markeringsfarve6 2 2 5 4 3 2" xfId="14174"/>
    <cellStyle name="20 % - Markeringsfarve6 2 2 5 4 4" xfId="3879"/>
    <cellStyle name="20 % - Markeringsfarve6 2 2 5 4 4 2" xfId="14175"/>
    <cellStyle name="20 % - Markeringsfarve6 2 2 5 4 5" xfId="3880"/>
    <cellStyle name="20 % - Markeringsfarve6 2 2 5 4 5 2" xfId="14176"/>
    <cellStyle name="20 % - Markeringsfarve6 2 2 5 4 6" xfId="3881"/>
    <cellStyle name="20 % - Markeringsfarve6 2 2 5 4 6 2" xfId="14177"/>
    <cellStyle name="20 % - Markeringsfarve6 2 2 5 4 7" xfId="14172"/>
    <cellStyle name="20 % - Markeringsfarve6 2 2 5 5" xfId="3882"/>
    <cellStyle name="20 % - Markeringsfarve6 2 2 5 5 2" xfId="14178"/>
    <cellStyle name="20 % - Markeringsfarve6 2 2 5 6" xfId="3883"/>
    <cellStyle name="20 % - Markeringsfarve6 2 2 5 6 2" xfId="14179"/>
    <cellStyle name="20 % - Markeringsfarve6 2 2 5 7" xfId="3884"/>
    <cellStyle name="20 % - Markeringsfarve6 2 2 5 7 2" xfId="14180"/>
    <cellStyle name="20 % - Markeringsfarve6 2 2 5 8" xfId="3885"/>
    <cellStyle name="20 % - Markeringsfarve6 2 2 5 8 2" xfId="14181"/>
    <cellStyle name="20 % - Markeringsfarve6 2 2 5 9" xfId="3886"/>
    <cellStyle name="20 % - Markeringsfarve6 2 2 5 9 2" xfId="14182"/>
    <cellStyle name="20 % - Markeringsfarve6 2 2 6" xfId="3887"/>
    <cellStyle name="20 % - Markeringsfarve6 2 2 6 2" xfId="3888"/>
    <cellStyle name="20 % - Markeringsfarve6 2 2 6 2 2" xfId="14184"/>
    <cellStyle name="20 % - Markeringsfarve6 2 2 6 3" xfId="3889"/>
    <cellStyle name="20 % - Markeringsfarve6 2 2 6 3 2" xfId="14185"/>
    <cellStyle name="20 % - Markeringsfarve6 2 2 6 4" xfId="3890"/>
    <cellStyle name="20 % - Markeringsfarve6 2 2 6 4 2" xfId="14186"/>
    <cellStyle name="20 % - Markeringsfarve6 2 2 6 5" xfId="3891"/>
    <cellStyle name="20 % - Markeringsfarve6 2 2 6 5 2" xfId="14187"/>
    <cellStyle name="20 % - Markeringsfarve6 2 2 6 6" xfId="3892"/>
    <cellStyle name="20 % - Markeringsfarve6 2 2 6 6 2" xfId="14188"/>
    <cellStyle name="20 % - Markeringsfarve6 2 2 6 7" xfId="14183"/>
    <cellStyle name="20 % - Markeringsfarve6 2 2 7" xfId="3893"/>
    <cellStyle name="20 % - Markeringsfarve6 2 2 7 2" xfId="3894"/>
    <cellStyle name="20 % - Markeringsfarve6 2 2 7 2 2" xfId="14190"/>
    <cellStyle name="20 % - Markeringsfarve6 2 2 7 3" xfId="3895"/>
    <cellStyle name="20 % - Markeringsfarve6 2 2 7 3 2" xfId="14191"/>
    <cellStyle name="20 % - Markeringsfarve6 2 2 7 4" xfId="3896"/>
    <cellStyle name="20 % - Markeringsfarve6 2 2 7 4 2" xfId="14192"/>
    <cellStyle name="20 % - Markeringsfarve6 2 2 7 5" xfId="3897"/>
    <cellStyle name="20 % - Markeringsfarve6 2 2 7 5 2" xfId="14193"/>
    <cellStyle name="20 % - Markeringsfarve6 2 2 7 6" xfId="3898"/>
    <cellStyle name="20 % - Markeringsfarve6 2 2 7 6 2" xfId="14194"/>
    <cellStyle name="20 % - Markeringsfarve6 2 2 7 7" xfId="14189"/>
    <cellStyle name="20 % - Markeringsfarve6 2 2 8" xfId="3899"/>
    <cellStyle name="20 % - Markeringsfarve6 2 2 8 2" xfId="3900"/>
    <cellStyle name="20 % - Markeringsfarve6 2 2 8 2 2" xfId="14196"/>
    <cellStyle name="20 % - Markeringsfarve6 2 2 8 3" xfId="3901"/>
    <cellStyle name="20 % - Markeringsfarve6 2 2 8 3 2" xfId="14197"/>
    <cellStyle name="20 % - Markeringsfarve6 2 2 8 4" xfId="3902"/>
    <cellStyle name="20 % - Markeringsfarve6 2 2 8 4 2" xfId="14198"/>
    <cellStyle name="20 % - Markeringsfarve6 2 2 8 5" xfId="3903"/>
    <cellStyle name="20 % - Markeringsfarve6 2 2 8 5 2" xfId="14199"/>
    <cellStyle name="20 % - Markeringsfarve6 2 2 8 6" xfId="3904"/>
    <cellStyle name="20 % - Markeringsfarve6 2 2 8 6 2" xfId="14200"/>
    <cellStyle name="20 % - Markeringsfarve6 2 2 8 7" xfId="14195"/>
    <cellStyle name="20 % - Markeringsfarve6 2 2 9" xfId="3905"/>
    <cellStyle name="20 % - Markeringsfarve6 2 2 9 2" xfId="14201"/>
    <cellStyle name="20 % - Markeringsfarve6 2 2_Budget" xfId="3906"/>
    <cellStyle name="20 % - Markeringsfarve6 2 3" xfId="3907"/>
    <cellStyle name="20 % - Markeringsfarve6 2 3 10" xfId="3908"/>
    <cellStyle name="20 % - Markeringsfarve6 2 3 10 2" xfId="14203"/>
    <cellStyle name="20 % - Markeringsfarve6 2 3 11" xfId="3909"/>
    <cellStyle name="20 % - Markeringsfarve6 2 3 11 2" xfId="14204"/>
    <cellStyle name="20 % - Markeringsfarve6 2 3 12" xfId="3910"/>
    <cellStyle name="20 % - Markeringsfarve6 2 3 12 2" xfId="14205"/>
    <cellStyle name="20 % - Markeringsfarve6 2 3 13" xfId="3911"/>
    <cellStyle name="20 % - Markeringsfarve6 2 3 14" xfId="14202"/>
    <cellStyle name="20 % - Markeringsfarve6 2 3 2" xfId="3912"/>
    <cellStyle name="20 % - Markeringsfarve6 2 3 2 10" xfId="3913"/>
    <cellStyle name="20 % - Markeringsfarve6 2 3 2 10 2" xfId="14207"/>
    <cellStyle name="20 % - Markeringsfarve6 2 3 2 11" xfId="3914"/>
    <cellStyle name="20 % - Markeringsfarve6 2 3 2 11 2" xfId="14208"/>
    <cellStyle name="20 % - Markeringsfarve6 2 3 2 12" xfId="14206"/>
    <cellStyle name="20 % - Markeringsfarve6 2 3 2 2" xfId="3915"/>
    <cellStyle name="20 % - Markeringsfarve6 2 3 2 2 10" xfId="3916"/>
    <cellStyle name="20 % - Markeringsfarve6 2 3 2 2 10 2" xfId="14210"/>
    <cellStyle name="20 % - Markeringsfarve6 2 3 2 2 11" xfId="14209"/>
    <cellStyle name="20 % - Markeringsfarve6 2 3 2 2 2" xfId="3917"/>
    <cellStyle name="20 % - Markeringsfarve6 2 3 2 2 2 2" xfId="3918"/>
    <cellStyle name="20 % - Markeringsfarve6 2 3 2 2 2 2 2" xfId="14212"/>
    <cellStyle name="20 % - Markeringsfarve6 2 3 2 2 2 3" xfId="3919"/>
    <cellStyle name="20 % - Markeringsfarve6 2 3 2 2 2 3 2" xfId="14213"/>
    <cellStyle name="20 % - Markeringsfarve6 2 3 2 2 2 4" xfId="3920"/>
    <cellStyle name="20 % - Markeringsfarve6 2 3 2 2 2 4 2" xfId="14214"/>
    <cellStyle name="20 % - Markeringsfarve6 2 3 2 2 2 5" xfId="3921"/>
    <cellStyle name="20 % - Markeringsfarve6 2 3 2 2 2 5 2" xfId="14215"/>
    <cellStyle name="20 % - Markeringsfarve6 2 3 2 2 2 6" xfId="3922"/>
    <cellStyle name="20 % - Markeringsfarve6 2 3 2 2 2 6 2" xfId="14216"/>
    <cellStyle name="20 % - Markeringsfarve6 2 3 2 2 2 7" xfId="14211"/>
    <cellStyle name="20 % - Markeringsfarve6 2 3 2 2 3" xfId="3923"/>
    <cellStyle name="20 % - Markeringsfarve6 2 3 2 2 3 2" xfId="3924"/>
    <cellStyle name="20 % - Markeringsfarve6 2 3 2 2 3 2 2" xfId="14218"/>
    <cellStyle name="20 % - Markeringsfarve6 2 3 2 2 3 3" xfId="3925"/>
    <cellStyle name="20 % - Markeringsfarve6 2 3 2 2 3 3 2" xfId="14219"/>
    <cellStyle name="20 % - Markeringsfarve6 2 3 2 2 3 4" xfId="3926"/>
    <cellStyle name="20 % - Markeringsfarve6 2 3 2 2 3 4 2" xfId="14220"/>
    <cellStyle name="20 % - Markeringsfarve6 2 3 2 2 3 5" xfId="3927"/>
    <cellStyle name="20 % - Markeringsfarve6 2 3 2 2 3 5 2" xfId="14221"/>
    <cellStyle name="20 % - Markeringsfarve6 2 3 2 2 3 6" xfId="3928"/>
    <cellStyle name="20 % - Markeringsfarve6 2 3 2 2 3 6 2" xfId="14222"/>
    <cellStyle name="20 % - Markeringsfarve6 2 3 2 2 3 7" xfId="14217"/>
    <cellStyle name="20 % - Markeringsfarve6 2 3 2 2 4" xfId="3929"/>
    <cellStyle name="20 % - Markeringsfarve6 2 3 2 2 4 2" xfId="3930"/>
    <cellStyle name="20 % - Markeringsfarve6 2 3 2 2 4 2 2" xfId="14224"/>
    <cellStyle name="20 % - Markeringsfarve6 2 3 2 2 4 3" xfId="3931"/>
    <cellStyle name="20 % - Markeringsfarve6 2 3 2 2 4 3 2" xfId="14225"/>
    <cellStyle name="20 % - Markeringsfarve6 2 3 2 2 4 4" xfId="3932"/>
    <cellStyle name="20 % - Markeringsfarve6 2 3 2 2 4 4 2" xfId="14226"/>
    <cellStyle name="20 % - Markeringsfarve6 2 3 2 2 4 5" xfId="3933"/>
    <cellStyle name="20 % - Markeringsfarve6 2 3 2 2 4 5 2" xfId="14227"/>
    <cellStyle name="20 % - Markeringsfarve6 2 3 2 2 4 6" xfId="3934"/>
    <cellStyle name="20 % - Markeringsfarve6 2 3 2 2 4 6 2" xfId="14228"/>
    <cellStyle name="20 % - Markeringsfarve6 2 3 2 2 4 7" xfId="14223"/>
    <cellStyle name="20 % - Markeringsfarve6 2 3 2 2 5" xfId="3935"/>
    <cellStyle name="20 % - Markeringsfarve6 2 3 2 2 5 2" xfId="3936"/>
    <cellStyle name="20 % - Markeringsfarve6 2 3 2 2 5 2 2" xfId="14230"/>
    <cellStyle name="20 % - Markeringsfarve6 2 3 2 2 5 3" xfId="3937"/>
    <cellStyle name="20 % - Markeringsfarve6 2 3 2 2 5 3 2" xfId="14231"/>
    <cellStyle name="20 % - Markeringsfarve6 2 3 2 2 5 4" xfId="3938"/>
    <cellStyle name="20 % - Markeringsfarve6 2 3 2 2 5 4 2" xfId="14232"/>
    <cellStyle name="20 % - Markeringsfarve6 2 3 2 2 5 5" xfId="3939"/>
    <cellStyle name="20 % - Markeringsfarve6 2 3 2 2 5 5 2" xfId="14233"/>
    <cellStyle name="20 % - Markeringsfarve6 2 3 2 2 5 6" xfId="3940"/>
    <cellStyle name="20 % - Markeringsfarve6 2 3 2 2 5 6 2" xfId="14234"/>
    <cellStyle name="20 % - Markeringsfarve6 2 3 2 2 5 7" xfId="14229"/>
    <cellStyle name="20 % - Markeringsfarve6 2 3 2 2 6" xfId="3941"/>
    <cellStyle name="20 % - Markeringsfarve6 2 3 2 2 6 2" xfId="14235"/>
    <cellStyle name="20 % - Markeringsfarve6 2 3 2 2 7" xfId="3942"/>
    <cellStyle name="20 % - Markeringsfarve6 2 3 2 2 7 2" xfId="14236"/>
    <cellStyle name="20 % - Markeringsfarve6 2 3 2 2 8" xfId="3943"/>
    <cellStyle name="20 % - Markeringsfarve6 2 3 2 2 8 2" xfId="14237"/>
    <cellStyle name="20 % - Markeringsfarve6 2 3 2 2 9" xfId="3944"/>
    <cellStyle name="20 % - Markeringsfarve6 2 3 2 2 9 2" xfId="14238"/>
    <cellStyle name="20 % - Markeringsfarve6 2 3 2 3" xfId="3945"/>
    <cellStyle name="20 % - Markeringsfarve6 2 3 2 3 2" xfId="3946"/>
    <cellStyle name="20 % - Markeringsfarve6 2 3 2 3 2 2" xfId="14240"/>
    <cellStyle name="20 % - Markeringsfarve6 2 3 2 3 3" xfId="3947"/>
    <cellStyle name="20 % - Markeringsfarve6 2 3 2 3 3 2" xfId="14241"/>
    <cellStyle name="20 % - Markeringsfarve6 2 3 2 3 4" xfId="3948"/>
    <cellStyle name="20 % - Markeringsfarve6 2 3 2 3 4 2" xfId="14242"/>
    <cellStyle name="20 % - Markeringsfarve6 2 3 2 3 5" xfId="3949"/>
    <cellStyle name="20 % - Markeringsfarve6 2 3 2 3 5 2" xfId="14243"/>
    <cellStyle name="20 % - Markeringsfarve6 2 3 2 3 6" xfId="3950"/>
    <cellStyle name="20 % - Markeringsfarve6 2 3 2 3 6 2" xfId="14244"/>
    <cellStyle name="20 % - Markeringsfarve6 2 3 2 3 7" xfId="14239"/>
    <cellStyle name="20 % - Markeringsfarve6 2 3 2 4" xfId="3951"/>
    <cellStyle name="20 % - Markeringsfarve6 2 3 2 4 2" xfId="3952"/>
    <cellStyle name="20 % - Markeringsfarve6 2 3 2 4 2 2" xfId="14246"/>
    <cellStyle name="20 % - Markeringsfarve6 2 3 2 4 3" xfId="3953"/>
    <cellStyle name="20 % - Markeringsfarve6 2 3 2 4 3 2" xfId="14247"/>
    <cellStyle name="20 % - Markeringsfarve6 2 3 2 4 4" xfId="3954"/>
    <cellStyle name="20 % - Markeringsfarve6 2 3 2 4 4 2" xfId="14248"/>
    <cellStyle name="20 % - Markeringsfarve6 2 3 2 4 5" xfId="3955"/>
    <cellStyle name="20 % - Markeringsfarve6 2 3 2 4 5 2" xfId="14249"/>
    <cellStyle name="20 % - Markeringsfarve6 2 3 2 4 6" xfId="3956"/>
    <cellStyle name="20 % - Markeringsfarve6 2 3 2 4 6 2" xfId="14250"/>
    <cellStyle name="20 % - Markeringsfarve6 2 3 2 4 7" xfId="14245"/>
    <cellStyle name="20 % - Markeringsfarve6 2 3 2 5" xfId="3957"/>
    <cellStyle name="20 % - Markeringsfarve6 2 3 2 5 2" xfId="3958"/>
    <cellStyle name="20 % - Markeringsfarve6 2 3 2 5 2 2" xfId="14252"/>
    <cellStyle name="20 % - Markeringsfarve6 2 3 2 5 3" xfId="3959"/>
    <cellStyle name="20 % - Markeringsfarve6 2 3 2 5 3 2" xfId="14253"/>
    <cellStyle name="20 % - Markeringsfarve6 2 3 2 5 4" xfId="3960"/>
    <cellStyle name="20 % - Markeringsfarve6 2 3 2 5 4 2" xfId="14254"/>
    <cellStyle name="20 % - Markeringsfarve6 2 3 2 5 5" xfId="3961"/>
    <cellStyle name="20 % - Markeringsfarve6 2 3 2 5 5 2" xfId="14255"/>
    <cellStyle name="20 % - Markeringsfarve6 2 3 2 5 6" xfId="3962"/>
    <cellStyle name="20 % - Markeringsfarve6 2 3 2 5 6 2" xfId="14256"/>
    <cellStyle name="20 % - Markeringsfarve6 2 3 2 5 7" xfId="14251"/>
    <cellStyle name="20 % - Markeringsfarve6 2 3 2 6" xfId="3963"/>
    <cellStyle name="20 % - Markeringsfarve6 2 3 2 6 2" xfId="3964"/>
    <cellStyle name="20 % - Markeringsfarve6 2 3 2 6 2 2" xfId="14258"/>
    <cellStyle name="20 % - Markeringsfarve6 2 3 2 6 3" xfId="3965"/>
    <cellStyle name="20 % - Markeringsfarve6 2 3 2 6 3 2" xfId="14259"/>
    <cellStyle name="20 % - Markeringsfarve6 2 3 2 6 4" xfId="3966"/>
    <cellStyle name="20 % - Markeringsfarve6 2 3 2 6 4 2" xfId="14260"/>
    <cellStyle name="20 % - Markeringsfarve6 2 3 2 6 5" xfId="3967"/>
    <cellStyle name="20 % - Markeringsfarve6 2 3 2 6 5 2" xfId="14261"/>
    <cellStyle name="20 % - Markeringsfarve6 2 3 2 6 6" xfId="3968"/>
    <cellStyle name="20 % - Markeringsfarve6 2 3 2 6 6 2" xfId="14262"/>
    <cellStyle name="20 % - Markeringsfarve6 2 3 2 6 7" xfId="14257"/>
    <cellStyle name="20 % - Markeringsfarve6 2 3 2 7" xfId="3969"/>
    <cellStyle name="20 % - Markeringsfarve6 2 3 2 7 2" xfId="14263"/>
    <cellStyle name="20 % - Markeringsfarve6 2 3 2 8" xfId="3970"/>
    <cellStyle name="20 % - Markeringsfarve6 2 3 2 8 2" xfId="14264"/>
    <cellStyle name="20 % - Markeringsfarve6 2 3 2 9" xfId="3971"/>
    <cellStyle name="20 % - Markeringsfarve6 2 3 2 9 2" xfId="14265"/>
    <cellStyle name="20 % - Markeringsfarve6 2 3 3" xfId="3972"/>
    <cellStyle name="20 % - Markeringsfarve6 2 3 3 10" xfId="3973"/>
    <cellStyle name="20 % - Markeringsfarve6 2 3 3 10 2" xfId="14267"/>
    <cellStyle name="20 % - Markeringsfarve6 2 3 3 11" xfId="14266"/>
    <cellStyle name="20 % - Markeringsfarve6 2 3 3 2" xfId="3974"/>
    <cellStyle name="20 % - Markeringsfarve6 2 3 3 2 2" xfId="3975"/>
    <cellStyle name="20 % - Markeringsfarve6 2 3 3 2 2 2" xfId="14269"/>
    <cellStyle name="20 % - Markeringsfarve6 2 3 3 2 3" xfId="3976"/>
    <cellStyle name="20 % - Markeringsfarve6 2 3 3 2 3 2" xfId="14270"/>
    <cellStyle name="20 % - Markeringsfarve6 2 3 3 2 4" xfId="3977"/>
    <cellStyle name="20 % - Markeringsfarve6 2 3 3 2 4 2" xfId="14271"/>
    <cellStyle name="20 % - Markeringsfarve6 2 3 3 2 5" xfId="3978"/>
    <cellStyle name="20 % - Markeringsfarve6 2 3 3 2 5 2" xfId="14272"/>
    <cellStyle name="20 % - Markeringsfarve6 2 3 3 2 6" xfId="3979"/>
    <cellStyle name="20 % - Markeringsfarve6 2 3 3 2 6 2" xfId="14273"/>
    <cellStyle name="20 % - Markeringsfarve6 2 3 3 2 7" xfId="14268"/>
    <cellStyle name="20 % - Markeringsfarve6 2 3 3 3" xfId="3980"/>
    <cellStyle name="20 % - Markeringsfarve6 2 3 3 3 2" xfId="3981"/>
    <cellStyle name="20 % - Markeringsfarve6 2 3 3 3 2 2" xfId="14275"/>
    <cellStyle name="20 % - Markeringsfarve6 2 3 3 3 3" xfId="3982"/>
    <cellStyle name="20 % - Markeringsfarve6 2 3 3 3 3 2" xfId="14276"/>
    <cellStyle name="20 % - Markeringsfarve6 2 3 3 3 4" xfId="3983"/>
    <cellStyle name="20 % - Markeringsfarve6 2 3 3 3 4 2" xfId="14277"/>
    <cellStyle name="20 % - Markeringsfarve6 2 3 3 3 5" xfId="3984"/>
    <cellStyle name="20 % - Markeringsfarve6 2 3 3 3 5 2" xfId="14278"/>
    <cellStyle name="20 % - Markeringsfarve6 2 3 3 3 6" xfId="3985"/>
    <cellStyle name="20 % - Markeringsfarve6 2 3 3 3 6 2" xfId="14279"/>
    <cellStyle name="20 % - Markeringsfarve6 2 3 3 3 7" xfId="14274"/>
    <cellStyle name="20 % - Markeringsfarve6 2 3 3 4" xfId="3986"/>
    <cellStyle name="20 % - Markeringsfarve6 2 3 3 4 2" xfId="3987"/>
    <cellStyle name="20 % - Markeringsfarve6 2 3 3 4 2 2" xfId="14281"/>
    <cellStyle name="20 % - Markeringsfarve6 2 3 3 4 3" xfId="3988"/>
    <cellStyle name="20 % - Markeringsfarve6 2 3 3 4 3 2" xfId="14282"/>
    <cellStyle name="20 % - Markeringsfarve6 2 3 3 4 4" xfId="3989"/>
    <cellStyle name="20 % - Markeringsfarve6 2 3 3 4 4 2" xfId="14283"/>
    <cellStyle name="20 % - Markeringsfarve6 2 3 3 4 5" xfId="3990"/>
    <cellStyle name="20 % - Markeringsfarve6 2 3 3 4 5 2" xfId="14284"/>
    <cellStyle name="20 % - Markeringsfarve6 2 3 3 4 6" xfId="3991"/>
    <cellStyle name="20 % - Markeringsfarve6 2 3 3 4 6 2" xfId="14285"/>
    <cellStyle name="20 % - Markeringsfarve6 2 3 3 4 7" xfId="14280"/>
    <cellStyle name="20 % - Markeringsfarve6 2 3 3 5" xfId="3992"/>
    <cellStyle name="20 % - Markeringsfarve6 2 3 3 5 2" xfId="3993"/>
    <cellStyle name="20 % - Markeringsfarve6 2 3 3 5 2 2" xfId="14287"/>
    <cellStyle name="20 % - Markeringsfarve6 2 3 3 5 3" xfId="3994"/>
    <cellStyle name="20 % - Markeringsfarve6 2 3 3 5 3 2" xfId="14288"/>
    <cellStyle name="20 % - Markeringsfarve6 2 3 3 5 4" xfId="3995"/>
    <cellStyle name="20 % - Markeringsfarve6 2 3 3 5 4 2" xfId="14289"/>
    <cellStyle name="20 % - Markeringsfarve6 2 3 3 5 5" xfId="3996"/>
    <cellStyle name="20 % - Markeringsfarve6 2 3 3 5 5 2" xfId="14290"/>
    <cellStyle name="20 % - Markeringsfarve6 2 3 3 5 6" xfId="3997"/>
    <cellStyle name="20 % - Markeringsfarve6 2 3 3 5 6 2" xfId="14291"/>
    <cellStyle name="20 % - Markeringsfarve6 2 3 3 5 7" xfId="14286"/>
    <cellStyle name="20 % - Markeringsfarve6 2 3 3 6" xfId="3998"/>
    <cellStyle name="20 % - Markeringsfarve6 2 3 3 6 2" xfId="14292"/>
    <cellStyle name="20 % - Markeringsfarve6 2 3 3 7" xfId="3999"/>
    <cellStyle name="20 % - Markeringsfarve6 2 3 3 7 2" xfId="14293"/>
    <cellStyle name="20 % - Markeringsfarve6 2 3 3 8" xfId="4000"/>
    <cellStyle name="20 % - Markeringsfarve6 2 3 3 8 2" xfId="14294"/>
    <cellStyle name="20 % - Markeringsfarve6 2 3 3 9" xfId="4001"/>
    <cellStyle name="20 % - Markeringsfarve6 2 3 3 9 2" xfId="14295"/>
    <cellStyle name="20 % - Markeringsfarve6 2 3 4" xfId="4002"/>
    <cellStyle name="20 % - Markeringsfarve6 2 3 4 2" xfId="4003"/>
    <cellStyle name="20 % - Markeringsfarve6 2 3 4 2 2" xfId="14297"/>
    <cellStyle name="20 % - Markeringsfarve6 2 3 4 3" xfId="4004"/>
    <cellStyle name="20 % - Markeringsfarve6 2 3 4 3 2" xfId="14298"/>
    <cellStyle name="20 % - Markeringsfarve6 2 3 4 4" xfId="4005"/>
    <cellStyle name="20 % - Markeringsfarve6 2 3 4 4 2" xfId="14299"/>
    <cellStyle name="20 % - Markeringsfarve6 2 3 4 5" xfId="4006"/>
    <cellStyle name="20 % - Markeringsfarve6 2 3 4 5 2" xfId="14300"/>
    <cellStyle name="20 % - Markeringsfarve6 2 3 4 6" xfId="4007"/>
    <cellStyle name="20 % - Markeringsfarve6 2 3 4 6 2" xfId="14301"/>
    <cellStyle name="20 % - Markeringsfarve6 2 3 4 7" xfId="14296"/>
    <cellStyle name="20 % - Markeringsfarve6 2 3 5" xfId="4008"/>
    <cellStyle name="20 % - Markeringsfarve6 2 3 5 2" xfId="4009"/>
    <cellStyle name="20 % - Markeringsfarve6 2 3 5 2 2" xfId="14303"/>
    <cellStyle name="20 % - Markeringsfarve6 2 3 5 3" xfId="4010"/>
    <cellStyle name="20 % - Markeringsfarve6 2 3 5 3 2" xfId="14304"/>
    <cellStyle name="20 % - Markeringsfarve6 2 3 5 4" xfId="4011"/>
    <cellStyle name="20 % - Markeringsfarve6 2 3 5 4 2" xfId="14305"/>
    <cellStyle name="20 % - Markeringsfarve6 2 3 5 5" xfId="4012"/>
    <cellStyle name="20 % - Markeringsfarve6 2 3 5 5 2" xfId="14306"/>
    <cellStyle name="20 % - Markeringsfarve6 2 3 5 6" xfId="4013"/>
    <cellStyle name="20 % - Markeringsfarve6 2 3 5 6 2" xfId="14307"/>
    <cellStyle name="20 % - Markeringsfarve6 2 3 5 7" xfId="14302"/>
    <cellStyle name="20 % - Markeringsfarve6 2 3 6" xfId="4014"/>
    <cellStyle name="20 % - Markeringsfarve6 2 3 6 2" xfId="4015"/>
    <cellStyle name="20 % - Markeringsfarve6 2 3 6 2 2" xfId="14309"/>
    <cellStyle name="20 % - Markeringsfarve6 2 3 6 3" xfId="4016"/>
    <cellStyle name="20 % - Markeringsfarve6 2 3 6 3 2" xfId="14310"/>
    <cellStyle name="20 % - Markeringsfarve6 2 3 6 4" xfId="4017"/>
    <cellStyle name="20 % - Markeringsfarve6 2 3 6 4 2" xfId="14311"/>
    <cellStyle name="20 % - Markeringsfarve6 2 3 6 5" xfId="4018"/>
    <cellStyle name="20 % - Markeringsfarve6 2 3 6 5 2" xfId="14312"/>
    <cellStyle name="20 % - Markeringsfarve6 2 3 6 6" xfId="4019"/>
    <cellStyle name="20 % - Markeringsfarve6 2 3 6 6 2" xfId="14313"/>
    <cellStyle name="20 % - Markeringsfarve6 2 3 6 7" xfId="14308"/>
    <cellStyle name="20 % - Markeringsfarve6 2 3 7" xfId="4020"/>
    <cellStyle name="20 % - Markeringsfarve6 2 3 7 2" xfId="4021"/>
    <cellStyle name="20 % - Markeringsfarve6 2 3 7 2 2" xfId="14315"/>
    <cellStyle name="20 % - Markeringsfarve6 2 3 7 3" xfId="4022"/>
    <cellStyle name="20 % - Markeringsfarve6 2 3 7 3 2" xfId="14316"/>
    <cellStyle name="20 % - Markeringsfarve6 2 3 7 4" xfId="4023"/>
    <cellStyle name="20 % - Markeringsfarve6 2 3 7 4 2" xfId="14317"/>
    <cellStyle name="20 % - Markeringsfarve6 2 3 7 5" xfId="4024"/>
    <cellStyle name="20 % - Markeringsfarve6 2 3 7 5 2" xfId="14318"/>
    <cellStyle name="20 % - Markeringsfarve6 2 3 7 6" xfId="4025"/>
    <cellStyle name="20 % - Markeringsfarve6 2 3 7 6 2" xfId="14319"/>
    <cellStyle name="20 % - Markeringsfarve6 2 3 7 7" xfId="14314"/>
    <cellStyle name="20 % - Markeringsfarve6 2 3 8" xfId="4026"/>
    <cellStyle name="20 % - Markeringsfarve6 2 3 8 2" xfId="14320"/>
    <cellStyle name="20 % - Markeringsfarve6 2 3 9" xfId="4027"/>
    <cellStyle name="20 % - Markeringsfarve6 2 3 9 2" xfId="14321"/>
    <cellStyle name="20 % - Markeringsfarve6 2 4" xfId="4028"/>
    <cellStyle name="20 % - Markeringsfarve6 2 4 10" xfId="4029"/>
    <cellStyle name="20 % - Markeringsfarve6 2 4 10 2" xfId="14323"/>
    <cellStyle name="20 % - Markeringsfarve6 2 4 11" xfId="4030"/>
    <cellStyle name="20 % - Markeringsfarve6 2 4 11 2" xfId="14324"/>
    <cellStyle name="20 % - Markeringsfarve6 2 4 12" xfId="14322"/>
    <cellStyle name="20 % - Markeringsfarve6 2 4 2" xfId="4031"/>
    <cellStyle name="20 % - Markeringsfarve6 2 4 2 10" xfId="4032"/>
    <cellStyle name="20 % - Markeringsfarve6 2 4 2 10 2" xfId="14326"/>
    <cellStyle name="20 % - Markeringsfarve6 2 4 2 11" xfId="14325"/>
    <cellStyle name="20 % - Markeringsfarve6 2 4 2 2" xfId="4033"/>
    <cellStyle name="20 % - Markeringsfarve6 2 4 2 2 10" xfId="14327"/>
    <cellStyle name="20 % - Markeringsfarve6 2 4 2 2 2" xfId="4034"/>
    <cellStyle name="20 % - Markeringsfarve6 2 4 2 2 2 2" xfId="4035"/>
    <cellStyle name="20 % - Markeringsfarve6 2 4 2 2 2 2 2" xfId="14329"/>
    <cellStyle name="20 % - Markeringsfarve6 2 4 2 2 2 3" xfId="4036"/>
    <cellStyle name="20 % - Markeringsfarve6 2 4 2 2 2 3 2" xfId="14330"/>
    <cellStyle name="20 % - Markeringsfarve6 2 4 2 2 2 4" xfId="4037"/>
    <cellStyle name="20 % - Markeringsfarve6 2 4 2 2 2 4 2" xfId="14331"/>
    <cellStyle name="20 % - Markeringsfarve6 2 4 2 2 2 5" xfId="4038"/>
    <cellStyle name="20 % - Markeringsfarve6 2 4 2 2 2 5 2" xfId="14332"/>
    <cellStyle name="20 % - Markeringsfarve6 2 4 2 2 2 6" xfId="4039"/>
    <cellStyle name="20 % - Markeringsfarve6 2 4 2 2 2 6 2" xfId="14333"/>
    <cellStyle name="20 % - Markeringsfarve6 2 4 2 2 2 7" xfId="14328"/>
    <cellStyle name="20 % - Markeringsfarve6 2 4 2 2 3" xfId="4040"/>
    <cellStyle name="20 % - Markeringsfarve6 2 4 2 2 3 2" xfId="4041"/>
    <cellStyle name="20 % - Markeringsfarve6 2 4 2 2 3 2 2" xfId="14335"/>
    <cellStyle name="20 % - Markeringsfarve6 2 4 2 2 3 3" xfId="4042"/>
    <cellStyle name="20 % - Markeringsfarve6 2 4 2 2 3 3 2" xfId="14336"/>
    <cellStyle name="20 % - Markeringsfarve6 2 4 2 2 3 4" xfId="4043"/>
    <cellStyle name="20 % - Markeringsfarve6 2 4 2 2 3 4 2" xfId="14337"/>
    <cellStyle name="20 % - Markeringsfarve6 2 4 2 2 3 5" xfId="4044"/>
    <cellStyle name="20 % - Markeringsfarve6 2 4 2 2 3 5 2" xfId="14338"/>
    <cellStyle name="20 % - Markeringsfarve6 2 4 2 2 3 6" xfId="4045"/>
    <cellStyle name="20 % - Markeringsfarve6 2 4 2 2 3 6 2" xfId="14339"/>
    <cellStyle name="20 % - Markeringsfarve6 2 4 2 2 3 7" xfId="14334"/>
    <cellStyle name="20 % - Markeringsfarve6 2 4 2 2 4" xfId="4046"/>
    <cellStyle name="20 % - Markeringsfarve6 2 4 2 2 4 2" xfId="4047"/>
    <cellStyle name="20 % - Markeringsfarve6 2 4 2 2 4 2 2" xfId="14341"/>
    <cellStyle name="20 % - Markeringsfarve6 2 4 2 2 4 3" xfId="4048"/>
    <cellStyle name="20 % - Markeringsfarve6 2 4 2 2 4 3 2" xfId="14342"/>
    <cellStyle name="20 % - Markeringsfarve6 2 4 2 2 4 4" xfId="4049"/>
    <cellStyle name="20 % - Markeringsfarve6 2 4 2 2 4 4 2" xfId="14343"/>
    <cellStyle name="20 % - Markeringsfarve6 2 4 2 2 4 5" xfId="4050"/>
    <cellStyle name="20 % - Markeringsfarve6 2 4 2 2 4 5 2" xfId="14344"/>
    <cellStyle name="20 % - Markeringsfarve6 2 4 2 2 4 6" xfId="4051"/>
    <cellStyle name="20 % - Markeringsfarve6 2 4 2 2 4 6 2" xfId="14345"/>
    <cellStyle name="20 % - Markeringsfarve6 2 4 2 2 4 7" xfId="14340"/>
    <cellStyle name="20 % - Markeringsfarve6 2 4 2 2 5" xfId="4052"/>
    <cellStyle name="20 % - Markeringsfarve6 2 4 2 2 5 2" xfId="14346"/>
    <cellStyle name="20 % - Markeringsfarve6 2 4 2 2 6" xfId="4053"/>
    <cellStyle name="20 % - Markeringsfarve6 2 4 2 2 6 2" xfId="14347"/>
    <cellStyle name="20 % - Markeringsfarve6 2 4 2 2 7" xfId="4054"/>
    <cellStyle name="20 % - Markeringsfarve6 2 4 2 2 7 2" xfId="14348"/>
    <cellStyle name="20 % - Markeringsfarve6 2 4 2 2 8" xfId="4055"/>
    <cellStyle name="20 % - Markeringsfarve6 2 4 2 2 8 2" xfId="14349"/>
    <cellStyle name="20 % - Markeringsfarve6 2 4 2 2 9" xfId="4056"/>
    <cellStyle name="20 % - Markeringsfarve6 2 4 2 2 9 2" xfId="14350"/>
    <cellStyle name="20 % - Markeringsfarve6 2 4 2 3" xfId="4057"/>
    <cellStyle name="20 % - Markeringsfarve6 2 4 2 3 2" xfId="4058"/>
    <cellStyle name="20 % - Markeringsfarve6 2 4 2 3 2 2" xfId="14352"/>
    <cellStyle name="20 % - Markeringsfarve6 2 4 2 3 3" xfId="4059"/>
    <cellStyle name="20 % - Markeringsfarve6 2 4 2 3 3 2" xfId="14353"/>
    <cellStyle name="20 % - Markeringsfarve6 2 4 2 3 4" xfId="4060"/>
    <cellStyle name="20 % - Markeringsfarve6 2 4 2 3 4 2" xfId="14354"/>
    <cellStyle name="20 % - Markeringsfarve6 2 4 2 3 5" xfId="4061"/>
    <cellStyle name="20 % - Markeringsfarve6 2 4 2 3 5 2" xfId="14355"/>
    <cellStyle name="20 % - Markeringsfarve6 2 4 2 3 6" xfId="4062"/>
    <cellStyle name="20 % - Markeringsfarve6 2 4 2 3 6 2" xfId="14356"/>
    <cellStyle name="20 % - Markeringsfarve6 2 4 2 3 7" xfId="14351"/>
    <cellStyle name="20 % - Markeringsfarve6 2 4 2 4" xfId="4063"/>
    <cellStyle name="20 % - Markeringsfarve6 2 4 2 4 2" xfId="4064"/>
    <cellStyle name="20 % - Markeringsfarve6 2 4 2 4 2 2" xfId="14358"/>
    <cellStyle name="20 % - Markeringsfarve6 2 4 2 4 3" xfId="4065"/>
    <cellStyle name="20 % - Markeringsfarve6 2 4 2 4 3 2" xfId="14359"/>
    <cellStyle name="20 % - Markeringsfarve6 2 4 2 4 4" xfId="4066"/>
    <cellStyle name="20 % - Markeringsfarve6 2 4 2 4 4 2" xfId="14360"/>
    <cellStyle name="20 % - Markeringsfarve6 2 4 2 4 5" xfId="4067"/>
    <cellStyle name="20 % - Markeringsfarve6 2 4 2 4 5 2" xfId="14361"/>
    <cellStyle name="20 % - Markeringsfarve6 2 4 2 4 6" xfId="4068"/>
    <cellStyle name="20 % - Markeringsfarve6 2 4 2 4 6 2" xfId="14362"/>
    <cellStyle name="20 % - Markeringsfarve6 2 4 2 4 7" xfId="14357"/>
    <cellStyle name="20 % - Markeringsfarve6 2 4 2 5" xfId="4069"/>
    <cellStyle name="20 % - Markeringsfarve6 2 4 2 5 2" xfId="4070"/>
    <cellStyle name="20 % - Markeringsfarve6 2 4 2 5 2 2" xfId="14364"/>
    <cellStyle name="20 % - Markeringsfarve6 2 4 2 5 3" xfId="4071"/>
    <cellStyle name="20 % - Markeringsfarve6 2 4 2 5 3 2" xfId="14365"/>
    <cellStyle name="20 % - Markeringsfarve6 2 4 2 5 4" xfId="4072"/>
    <cellStyle name="20 % - Markeringsfarve6 2 4 2 5 4 2" xfId="14366"/>
    <cellStyle name="20 % - Markeringsfarve6 2 4 2 5 5" xfId="4073"/>
    <cellStyle name="20 % - Markeringsfarve6 2 4 2 5 5 2" xfId="14367"/>
    <cellStyle name="20 % - Markeringsfarve6 2 4 2 5 6" xfId="4074"/>
    <cellStyle name="20 % - Markeringsfarve6 2 4 2 5 6 2" xfId="14368"/>
    <cellStyle name="20 % - Markeringsfarve6 2 4 2 5 7" xfId="14363"/>
    <cellStyle name="20 % - Markeringsfarve6 2 4 2 6" xfId="4075"/>
    <cellStyle name="20 % - Markeringsfarve6 2 4 2 6 2" xfId="14369"/>
    <cellStyle name="20 % - Markeringsfarve6 2 4 2 7" xfId="4076"/>
    <cellStyle name="20 % - Markeringsfarve6 2 4 2 7 2" xfId="14370"/>
    <cellStyle name="20 % - Markeringsfarve6 2 4 2 8" xfId="4077"/>
    <cellStyle name="20 % - Markeringsfarve6 2 4 2 8 2" xfId="14371"/>
    <cellStyle name="20 % - Markeringsfarve6 2 4 2 9" xfId="4078"/>
    <cellStyle name="20 % - Markeringsfarve6 2 4 2 9 2" xfId="14372"/>
    <cellStyle name="20 % - Markeringsfarve6 2 4 3" xfId="4079"/>
    <cellStyle name="20 % - Markeringsfarve6 2 4 3 10" xfId="14373"/>
    <cellStyle name="20 % - Markeringsfarve6 2 4 3 2" xfId="4080"/>
    <cellStyle name="20 % - Markeringsfarve6 2 4 3 2 2" xfId="4081"/>
    <cellStyle name="20 % - Markeringsfarve6 2 4 3 2 2 2" xfId="14375"/>
    <cellStyle name="20 % - Markeringsfarve6 2 4 3 2 3" xfId="4082"/>
    <cellStyle name="20 % - Markeringsfarve6 2 4 3 2 3 2" xfId="14376"/>
    <cellStyle name="20 % - Markeringsfarve6 2 4 3 2 4" xfId="4083"/>
    <cellStyle name="20 % - Markeringsfarve6 2 4 3 2 4 2" xfId="14377"/>
    <cellStyle name="20 % - Markeringsfarve6 2 4 3 2 5" xfId="4084"/>
    <cellStyle name="20 % - Markeringsfarve6 2 4 3 2 5 2" xfId="14378"/>
    <cellStyle name="20 % - Markeringsfarve6 2 4 3 2 6" xfId="4085"/>
    <cellStyle name="20 % - Markeringsfarve6 2 4 3 2 6 2" xfId="14379"/>
    <cellStyle name="20 % - Markeringsfarve6 2 4 3 2 7" xfId="14374"/>
    <cellStyle name="20 % - Markeringsfarve6 2 4 3 3" xfId="4086"/>
    <cellStyle name="20 % - Markeringsfarve6 2 4 3 3 2" xfId="4087"/>
    <cellStyle name="20 % - Markeringsfarve6 2 4 3 3 2 2" xfId="14381"/>
    <cellStyle name="20 % - Markeringsfarve6 2 4 3 3 3" xfId="4088"/>
    <cellStyle name="20 % - Markeringsfarve6 2 4 3 3 3 2" xfId="14382"/>
    <cellStyle name="20 % - Markeringsfarve6 2 4 3 3 4" xfId="4089"/>
    <cellStyle name="20 % - Markeringsfarve6 2 4 3 3 4 2" xfId="14383"/>
    <cellStyle name="20 % - Markeringsfarve6 2 4 3 3 5" xfId="4090"/>
    <cellStyle name="20 % - Markeringsfarve6 2 4 3 3 5 2" xfId="14384"/>
    <cellStyle name="20 % - Markeringsfarve6 2 4 3 3 6" xfId="4091"/>
    <cellStyle name="20 % - Markeringsfarve6 2 4 3 3 6 2" xfId="14385"/>
    <cellStyle name="20 % - Markeringsfarve6 2 4 3 3 7" xfId="14380"/>
    <cellStyle name="20 % - Markeringsfarve6 2 4 3 4" xfId="4092"/>
    <cellStyle name="20 % - Markeringsfarve6 2 4 3 4 2" xfId="4093"/>
    <cellStyle name="20 % - Markeringsfarve6 2 4 3 4 2 2" xfId="14387"/>
    <cellStyle name="20 % - Markeringsfarve6 2 4 3 4 3" xfId="4094"/>
    <cellStyle name="20 % - Markeringsfarve6 2 4 3 4 3 2" xfId="14388"/>
    <cellStyle name="20 % - Markeringsfarve6 2 4 3 4 4" xfId="4095"/>
    <cellStyle name="20 % - Markeringsfarve6 2 4 3 4 4 2" xfId="14389"/>
    <cellStyle name="20 % - Markeringsfarve6 2 4 3 4 5" xfId="4096"/>
    <cellStyle name="20 % - Markeringsfarve6 2 4 3 4 5 2" xfId="14390"/>
    <cellStyle name="20 % - Markeringsfarve6 2 4 3 4 6" xfId="4097"/>
    <cellStyle name="20 % - Markeringsfarve6 2 4 3 4 6 2" xfId="14391"/>
    <cellStyle name="20 % - Markeringsfarve6 2 4 3 4 7" xfId="14386"/>
    <cellStyle name="20 % - Markeringsfarve6 2 4 3 5" xfId="4098"/>
    <cellStyle name="20 % - Markeringsfarve6 2 4 3 5 2" xfId="14392"/>
    <cellStyle name="20 % - Markeringsfarve6 2 4 3 6" xfId="4099"/>
    <cellStyle name="20 % - Markeringsfarve6 2 4 3 6 2" xfId="14393"/>
    <cellStyle name="20 % - Markeringsfarve6 2 4 3 7" xfId="4100"/>
    <cellStyle name="20 % - Markeringsfarve6 2 4 3 7 2" xfId="14394"/>
    <cellStyle name="20 % - Markeringsfarve6 2 4 3 8" xfId="4101"/>
    <cellStyle name="20 % - Markeringsfarve6 2 4 3 8 2" xfId="14395"/>
    <cellStyle name="20 % - Markeringsfarve6 2 4 3 9" xfId="4102"/>
    <cellStyle name="20 % - Markeringsfarve6 2 4 3 9 2" xfId="14396"/>
    <cellStyle name="20 % - Markeringsfarve6 2 4 4" xfId="4103"/>
    <cellStyle name="20 % - Markeringsfarve6 2 4 4 2" xfId="4104"/>
    <cellStyle name="20 % - Markeringsfarve6 2 4 4 2 2" xfId="14398"/>
    <cellStyle name="20 % - Markeringsfarve6 2 4 4 3" xfId="4105"/>
    <cellStyle name="20 % - Markeringsfarve6 2 4 4 3 2" xfId="14399"/>
    <cellStyle name="20 % - Markeringsfarve6 2 4 4 4" xfId="4106"/>
    <cellStyle name="20 % - Markeringsfarve6 2 4 4 4 2" xfId="14400"/>
    <cellStyle name="20 % - Markeringsfarve6 2 4 4 5" xfId="4107"/>
    <cellStyle name="20 % - Markeringsfarve6 2 4 4 5 2" xfId="14401"/>
    <cellStyle name="20 % - Markeringsfarve6 2 4 4 6" xfId="4108"/>
    <cellStyle name="20 % - Markeringsfarve6 2 4 4 6 2" xfId="14402"/>
    <cellStyle name="20 % - Markeringsfarve6 2 4 4 7" xfId="14397"/>
    <cellStyle name="20 % - Markeringsfarve6 2 4 5" xfId="4109"/>
    <cellStyle name="20 % - Markeringsfarve6 2 4 5 2" xfId="4110"/>
    <cellStyle name="20 % - Markeringsfarve6 2 4 5 2 2" xfId="14404"/>
    <cellStyle name="20 % - Markeringsfarve6 2 4 5 3" xfId="4111"/>
    <cellStyle name="20 % - Markeringsfarve6 2 4 5 3 2" xfId="14405"/>
    <cellStyle name="20 % - Markeringsfarve6 2 4 5 4" xfId="4112"/>
    <cellStyle name="20 % - Markeringsfarve6 2 4 5 4 2" xfId="14406"/>
    <cellStyle name="20 % - Markeringsfarve6 2 4 5 5" xfId="4113"/>
    <cellStyle name="20 % - Markeringsfarve6 2 4 5 5 2" xfId="14407"/>
    <cellStyle name="20 % - Markeringsfarve6 2 4 5 6" xfId="4114"/>
    <cellStyle name="20 % - Markeringsfarve6 2 4 5 6 2" xfId="14408"/>
    <cellStyle name="20 % - Markeringsfarve6 2 4 5 7" xfId="14403"/>
    <cellStyle name="20 % - Markeringsfarve6 2 4 6" xfId="4115"/>
    <cellStyle name="20 % - Markeringsfarve6 2 4 6 2" xfId="4116"/>
    <cellStyle name="20 % - Markeringsfarve6 2 4 6 2 2" xfId="14410"/>
    <cellStyle name="20 % - Markeringsfarve6 2 4 6 3" xfId="4117"/>
    <cellStyle name="20 % - Markeringsfarve6 2 4 6 3 2" xfId="14411"/>
    <cellStyle name="20 % - Markeringsfarve6 2 4 6 4" xfId="4118"/>
    <cellStyle name="20 % - Markeringsfarve6 2 4 6 4 2" xfId="14412"/>
    <cellStyle name="20 % - Markeringsfarve6 2 4 6 5" xfId="4119"/>
    <cellStyle name="20 % - Markeringsfarve6 2 4 6 5 2" xfId="14413"/>
    <cellStyle name="20 % - Markeringsfarve6 2 4 6 6" xfId="4120"/>
    <cellStyle name="20 % - Markeringsfarve6 2 4 6 6 2" xfId="14414"/>
    <cellStyle name="20 % - Markeringsfarve6 2 4 6 7" xfId="14409"/>
    <cellStyle name="20 % - Markeringsfarve6 2 4 7" xfId="4121"/>
    <cellStyle name="20 % - Markeringsfarve6 2 4 7 2" xfId="14415"/>
    <cellStyle name="20 % - Markeringsfarve6 2 4 8" xfId="4122"/>
    <cellStyle name="20 % - Markeringsfarve6 2 4 8 2" xfId="14416"/>
    <cellStyle name="20 % - Markeringsfarve6 2 4 9" xfId="4123"/>
    <cellStyle name="20 % - Markeringsfarve6 2 4 9 2" xfId="14417"/>
    <cellStyle name="20 % - Markeringsfarve6 2 5" xfId="4124"/>
    <cellStyle name="20 % - Markeringsfarve6 2 5 10" xfId="4125"/>
    <cellStyle name="20 % - Markeringsfarve6 2 5 10 2" xfId="14419"/>
    <cellStyle name="20 % - Markeringsfarve6 2 5 11" xfId="14418"/>
    <cellStyle name="20 % - Markeringsfarve6 2 5 2" xfId="4126"/>
    <cellStyle name="20 % - Markeringsfarve6 2 5 2 10" xfId="14420"/>
    <cellStyle name="20 % - Markeringsfarve6 2 5 2 2" xfId="4127"/>
    <cellStyle name="20 % - Markeringsfarve6 2 5 2 2 2" xfId="4128"/>
    <cellStyle name="20 % - Markeringsfarve6 2 5 2 2 2 2" xfId="14422"/>
    <cellStyle name="20 % - Markeringsfarve6 2 5 2 2 3" xfId="4129"/>
    <cellStyle name="20 % - Markeringsfarve6 2 5 2 2 3 2" xfId="14423"/>
    <cellStyle name="20 % - Markeringsfarve6 2 5 2 2 4" xfId="4130"/>
    <cellStyle name="20 % - Markeringsfarve6 2 5 2 2 4 2" xfId="14424"/>
    <cellStyle name="20 % - Markeringsfarve6 2 5 2 2 5" xfId="4131"/>
    <cellStyle name="20 % - Markeringsfarve6 2 5 2 2 5 2" xfId="14425"/>
    <cellStyle name="20 % - Markeringsfarve6 2 5 2 2 6" xfId="4132"/>
    <cellStyle name="20 % - Markeringsfarve6 2 5 2 2 6 2" xfId="14426"/>
    <cellStyle name="20 % - Markeringsfarve6 2 5 2 2 7" xfId="14421"/>
    <cellStyle name="20 % - Markeringsfarve6 2 5 2 3" xfId="4133"/>
    <cellStyle name="20 % - Markeringsfarve6 2 5 2 3 2" xfId="4134"/>
    <cellStyle name="20 % - Markeringsfarve6 2 5 2 3 2 2" xfId="14428"/>
    <cellStyle name="20 % - Markeringsfarve6 2 5 2 3 3" xfId="4135"/>
    <cellStyle name="20 % - Markeringsfarve6 2 5 2 3 3 2" xfId="14429"/>
    <cellStyle name="20 % - Markeringsfarve6 2 5 2 3 4" xfId="4136"/>
    <cellStyle name="20 % - Markeringsfarve6 2 5 2 3 4 2" xfId="14430"/>
    <cellStyle name="20 % - Markeringsfarve6 2 5 2 3 5" xfId="4137"/>
    <cellStyle name="20 % - Markeringsfarve6 2 5 2 3 5 2" xfId="14431"/>
    <cellStyle name="20 % - Markeringsfarve6 2 5 2 3 6" xfId="4138"/>
    <cellStyle name="20 % - Markeringsfarve6 2 5 2 3 6 2" xfId="14432"/>
    <cellStyle name="20 % - Markeringsfarve6 2 5 2 3 7" xfId="14427"/>
    <cellStyle name="20 % - Markeringsfarve6 2 5 2 4" xfId="4139"/>
    <cellStyle name="20 % - Markeringsfarve6 2 5 2 4 2" xfId="4140"/>
    <cellStyle name="20 % - Markeringsfarve6 2 5 2 4 2 2" xfId="14434"/>
    <cellStyle name="20 % - Markeringsfarve6 2 5 2 4 3" xfId="4141"/>
    <cellStyle name="20 % - Markeringsfarve6 2 5 2 4 3 2" xfId="14435"/>
    <cellStyle name="20 % - Markeringsfarve6 2 5 2 4 4" xfId="4142"/>
    <cellStyle name="20 % - Markeringsfarve6 2 5 2 4 4 2" xfId="14436"/>
    <cellStyle name="20 % - Markeringsfarve6 2 5 2 4 5" xfId="4143"/>
    <cellStyle name="20 % - Markeringsfarve6 2 5 2 4 5 2" xfId="14437"/>
    <cellStyle name="20 % - Markeringsfarve6 2 5 2 4 6" xfId="4144"/>
    <cellStyle name="20 % - Markeringsfarve6 2 5 2 4 6 2" xfId="14438"/>
    <cellStyle name="20 % - Markeringsfarve6 2 5 2 4 7" xfId="14433"/>
    <cellStyle name="20 % - Markeringsfarve6 2 5 2 5" xfId="4145"/>
    <cellStyle name="20 % - Markeringsfarve6 2 5 2 5 2" xfId="14439"/>
    <cellStyle name="20 % - Markeringsfarve6 2 5 2 6" xfId="4146"/>
    <cellStyle name="20 % - Markeringsfarve6 2 5 2 6 2" xfId="14440"/>
    <cellStyle name="20 % - Markeringsfarve6 2 5 2 7" xfId="4147"/>
    <cellStyle name="20 % - Markeringsfarve6 2 5 2 7 2" xfId="14441"/>
    <cellStyle name="20 % - Markeringsfarve6 2 5 2 8" xfId="4148"/>
    <cellStyle name="20 % - Markeringsfarve6 2 5 2 8 2" xfId="14442"/>
    <cellStyle name="20 % - Markeringsfarve6 2 5 2 9" xfId="4149"/>
    <cellStyle name="20 % - Markeringsfarve6 2 5 2 9 2" xfId="14443"/>
    <cellStyle name="20 % - Markeringsfarve6 2 5 3" xfId="4150"/>
    <cellStyle name="20 % - Markeringsfarve6 2 5 3 2" xfId="4151"/>
    <cellStyle name="20 % - Markeringsfarve6 2 5 3 2 2" xfId="14445"/>
    <cellStyle name="20 % - Markeringsfarve6 2 5 3 3" xfId="4152"/>
    <cellStyle name="20 % - Markeringsfarve6 2 5 3 3 2" xfId="14446"/>
    <cellStyle name="20 % - Markeringsfarve6 2 5 3 4" xfId="4153"/>
    <cellStyle name="20 % - Markeringsfarve6 2 5 3 4 2" xfId="14447"/>
    <cellStyle name="20 % - Markeringsfarve6 2 5 3 5" xfId="4154"/>
    <cellStyle name="20 % - Markeringsfarve6 2 5 3 5 2" xfId="14448"/>
    <cellStyle name="20 % - Markeringsfarve6 2 5 3 6" xfId="4155"/>
    <cellStyle name="20 % - Markeringsfarve6 2 5 3 6 2" xfId="14449"/>
    <cellStyle name="20 % - Markeringsfarve6 2 5 3 7" xfId="14444"/>
    <cellStyle name="20 % - Markeringsfarve6 2 5 4" xfId="4156"/>
    <cellStyle name="20 % - Markeringsfarve6 2 5 4 2" xfId="4157"/>
    <cellStyle name="20 % - Markeringsfarve6 2 5 4 2 2" xfId="14451"/>
    <cellStyle name="20 % - Markeringsfarve6 2 5 4 3" xfId="4158"/>
    <cellStyle name="20 % - Markeringsfarve6 2 5 4 3 2" xfId="14452"/>
    <cellStyle name="20 % - Markeringsfarve6 2 5 4 4" xfId="4159"/>
    <cellStyle name="20 % - Markeringsfarve6 2 5 4 4 2" xfId="14453"/>
    <cellStyle name="20 % - Markeringsfarve6 2 5 4 5" xfId="4160"/>
    <cellStyle name="20 % - Markeringsfarve6 2 5 4 5 2" xfId="14454"/>
    <cellStyle name="20 % - Markeringsfarve6 2 5 4 6" xfId="4161"/>
    <cellStyle name="20 % - Markeringsfarve6 2 5 4 6 2" xfId="14455"/>
    <cellStyle name="20 % - Markeringsfarve6 2 5 4 7" xfId="14450"/>
    <cellStyle name="20 % - Markeringsfarve6 2 5 5" xfId="4162"/>
    <cellStyle name="20 % - Markeringsfarve6 2 5 5 2" xfId="4163"/>
    <cellStyle name="20 % - Markeringsfarve6 2 5 5 2 2" xfId="14457"/>
    <cellStyle name="20 % - Markeringsfarve6 2 5 5 3" xfId="4164"/>
    <cellStyle name="20 % - Markeringsfarve6 2 5 5 3 2" xfId="14458"/>
    <cellStyle name="20 % - Markeringsfarve6 2 5 5 4" xfId="4165"/>
    <cellStyle name="20 % - Markeringsfarve6 2 5 5 4 2" xfId="14459"/>
    <cellStyle name="20 % - Markeringsfarve6 2 5 5 5" xfId="4166"/>
    <cellStyle name="20 % - Markeringsfarve6 2 5 5 5 2" xfId="14460"/>
    <cellStyle name="20 % - Markeringsfarve6 2 5 5 6" xfId="4167"/>
    <cellStyle name="20 % - Markeringsfarve6 2 5 5 6 2" xfId="14461"/>
    <cellStyle name="20 % - Markeringsfarve6 2 5 5 7" xfId="14456"/>
    <cellStyle name="20 % - Markeringsfarve6 2 5 6" xfId="4168"/>
    <cellStyle name="20 % - Markeringsfarve6 2 5 6 2" xfId="14462"/>
    <cellStyle name="20 % - Markeringsfarve6 2 5 7" xfId="4169"/>
    <cellStyle name="20 % - Markeringsfarve6 2 5 7 2" xfId="14463"/>
    <cellStyle name="20 % - Markeringsfarve6 2 5 8" xfId="4170"/>
    <cellStyle name="20 % - Markeringsfarve6 2 5 8 2" xfId="14464"/>
    <cellStyle name="20 % - Markeringsfarve6 2 5 9" xfId="4171"/>
    <cellStyle name="20 % - Markeringsfarve6 2 5 9 2" xfId="14465"/>
    <cellStyle name="20 % - Markeringsfarve6 2 6" xfId="4172"/>
    <cellStyle name="20 % - Markeringsfarve6 2 6 10" xfId="14466"/>
    <cellStyle name="20 % - Markeringsfarve6 2 6 2" xfId="4173"/>
    <cellStyle name="20 % - Markeringsfarve6 2 6 2 2" xfId="4174"/>
    <cellStyle name="20 % - Markeringsfarve6 2 6 2 2 2" xfId="14468"/>
    <cellStyle name="20 % - Markeringsfarve6 2 6 2 3" xfId="4175"/>
    <cellStyle name="20 % - Markeringsfarve6 2 6 2 3 2" xfId="14469"/>
    <cellStyle name="20 % - Markeringsfarve6 2 6 2 4" xfId="4176"/>
    <cellStyle name="20 % - Markeringsfarve6 2 6 2 4 2" xfId="14470"/>
    <cellStyle name="20 % - Markeringsfarve6 2 6 2 5" xfId="4177"/>
    <cellStyle name="20 % - Markeringsfarve6 2 6 2 5 2" xfId="14471"/>
    <cellStyle name="20 % - Markeringsfarve6 2 6 2 6" xfId="4178"/>
    <cellStyle name="20 % - Markeringsfarve6 2 6 2 6 2" xfId="14472"/>
    <cellStyle name="20 % - Markeringsfarve6 2 6 2 7" xfId="14467"/>
    <cellStyle name="20 % - Markeringsfarve6 2 6 3" xfId="4179"/>
    <cellStyle name="20 % - Markeringsfarve6 2 6 3 2" xfId="4180"/>
    <cellStyle name="20 % - Markeringsfarve6 2 6 3 2 2" xfId="14474"/>
    <cellStyle name="20 % - Markeringsfarve6 2 6 3 3" xfId="4181"/>
    <cellStyle name="20 % - Markeringsfarve6 2 6 3 3 2" xfId="14475"/>
    <cellStyle name="20 % - Markeringsfarve6 2 6 3 4" xfId="4182"/>
    <cellStyle name="20 % - Markeringsfarve6 2 6 3 4 2" xfId="14476"/>
    <cellStyle name="20 % - Markeringsfarve6 2 6 3 5" xfId="4183"/>
    <cellStyle name="20 % - Markeringsfarve6 2 6 3 5 2" xfId="14477"/>
    <cellStyle name="20 % - Markeringsfarve6 2 6 3 6" xfId="4184"/>
    <cellStyle name="20 % - Markeringsfarve6 2 6 3 6 2" xfId="14478"/>
    <cellStyle name="20 % - Markeringsfarve6 2 6 3 7" xfId="14473"/>
    <cellStyle name="20 % - Markeringsfarve6 2 6 4" xfId="4185"/>
    <cellStyle name="20 % - Markeringsfarve6 2 6 4 2" xfId="4186"/>
    <cellStyle name="20 % - Markeringsfarve6 2 6 4 2 2" xfId="14480"/>
    <cellStyle name="20 % - Markeringsfarve6 2 6 4 3" xfId="4187"/>
    <cellStyle name="20 % - Markeringsfarve6 2 6 4 3 2" xfId="14481"/>
    <cellStyle name="20 % - Markeringsfarve6 2 6 4 4" xfId="4188"/>
    <cellStyle name="20 % - Markeringsfarve6 2 6 4 4 2" xfId="14482"/>
    <cellStyle name="20 % - Markeringsfarve6 2 6 4 5" xfId="4189"/>
    <cellStyle name="20 % - Markeringsfarve6 2 6 4 5 2" xfId="14483"/>
    <cellStyle name="20 % - Markeringsfarve6 2 6 4 6" xfId="4190"/>
    <cellStyle name="20 % - Markeringsfarve6 2 6 4 6 2" xfId="14484"/>
    <cellStyle name="20 % - Markeringsfarve6 2 6 4 7" xfId="14479"/>
    <cellStyle name="20 % - Markeringsfarve6 2 6 5" xfId="4191"/>
    <cellStyle name="20 % - Markeringsfarve6 2 6 5 2" xfId="14485"/>
    <cellStyle name="20 % - Markeringsfarve6 2 6 6" xfId="4192"/>
    <cellStyle name="20 % - Markeringsfarve6 2 6 6 2" xfId="14486"/>
    <cellStyle name="20 % - Markeringsfarve6 2 6 7" xfId="4193"/>
    <cellStyle name="20 % - Markeringsfarve6 2 6 7 2" xfId="14487"/>
    <cellStyle name="20 % - Markeringsfarve6 2 6 8" xfId="4194"/>
    <cellStyle name="20 % - Markeringsfarve6 2 6 8 2" xfId="14488"/>
    <cellStyle name="20 % - Markeringsfarve6 2 6 9" xfId="4195"/>
    <cellStyle name="20 % - Markeringsfarve6 2 6 9 2" xfId="14489"/>
    <cellStyle name="20 % - Markeringsfarve6 2 7" xfId="4196"/>
    <cellStyle name="20 % - Markeringsfarve6 2 7 2" xfId="4197"/>
    <cellStyle name="20 % - Markeringsfarve6 2 7 2 2" xfId="14491"/>
    <cellStyle name="20 % - Markeringsfarve6 2 7 3" xfId="4198"/>
    <cellStyle name="20 % - Markeringsfarve6 2 7 3 2" xfId="14492"/>
    <cellStyle name="20 % - Markeringsfarve6 2 7 4" xfId="4199"/>
    <cellStyle name="20 % - Markeringsfarve6 2 7 4 2" xfId="14493"/>
    <cellStyle name="20 % - Markeringsfarve6 2 7 5" xfId="4200"/>
    <cellStyle name="20 % - Markeringsfarve6 2 7 5 2" xfId="14494"/>
    <cellStyle name="20 % - Markeringsfarve6 2 7 6" xfId="4201"/>
    <cellStyle name="20 % - Markeringsfarve6 2 7 6 2" xfId="14495"/>
    <cellStyle name="20 % - Markeringsfarve6 2 7 7" xfId="14490"/>
    <cellStyle name="20 % - Markeringsfarve6 2 8" xfId="4202"/>
    <cellStyle name="20 % - Markeringsfarve6 2 8 2" xfId="4203"/>
    <cellStyle name="20 % - Markeringsfarve6 2 8 2 2" xfId="14497"/>
    <cellStyle name="20 % - Markeringsfarve6 2 8 3" xfId="4204"/>
    <cellStyle name="20 % - Markeringsfarve6 2 8 3 2" xfId="14498"/>
    <cellStyle name="20 % - Markeringsfarve6 2 8 4" xfId="4205"/>
    <cellStyle name="20 % - Markeringsfarve6 2 8 4 2" xfId="14499"/>
    <cellStyle name="20 % - Markeringsfarve6 2 8 5" xfId="4206"/>
    <cellStyle name="20 % - Markeringsfarve6 2 8 5 2" xfId="14500"/>
    <cellStyle name="20 % - Markeringsfarve6 2 8 6" xfId="4207"/>
    <cellStyle name="20 % - Markeringsfarve6 2 8 6 2" xfId="14501"/>
    <cellStyle name="20 % - Markeringsfarve6 2 8 7" xfId="14496"/>
    <cellStyle name="20 % - Markeringsfarve6 2 9" xfId="4208"/>
    <cellStyle name="20 % - Markeringsfarve6 2 9 2" xfId="4209"/>
    <cellStyle name="20 % - Markeringsfarve6 2 9 2 2" xfId="14503"/>
    <cellStyle name="20 % - Markeringsfarve6 2 9 3" xfId="4210"/>
    <cellStyle name="20 % - Markeringsfarve6 2 9 3 2" xfId="14504"/>
    <cellStyle name="20 % - Markeringsfarve6 2 9 4" xfId="4211"/>
    <cellStyle name="20 % - Markeringsfarve6 2 9 4 2" xfId="14505"/>
    <cellStyle name="20 % - Markeringsfarve6 2 9 5" xfId="4212"/>
    <cellStyle name="20 % - Markeringsfarve6 2 9 5 2" xfId="14506"/>
    <cellStyle name="20 % - Markeringsfarve6 2 9 6" xfId="4213"/>
    <cellStyle name="20 % - Markeringsfarve6 2 9 6 2" xfId="14507"/>
    <cellStyle name="20 % - Markeringsfarve6 2 9 7" xfId="14502"/>
    <cellStyle name="20 % - Markeringsfarve6 2_Budget" xfId="4214"/>
    <cellStyle name="20 % - Markeringsfarve6 3" xfId="4215"/>
    <cellStyle name="20 % - Markeringsfarve6 3 2" xfId="4216"/>
    <cellStyle name="20 % - Markeringsfarve6 3 2 10" xfId="14509"/>
    <cellStyle name="20 % - Markeringsfarve6 3 2 2" xfId="4217"/>
    <cellStyle name="20 % - Markeringsfarve6 3 2 2 2" xfId="4218"/>
    <cellStyle name="20 % - Markeringsfarve6 3 2 2 2 2" xfId="4219"/>
    <cellStyle name="20 % - Markeringsfarve6 3 2 2 2 2 2" xfId="14512"/>
    <cellStyle name="20 % - Markeringsfarve6 3 2 2 2 3" xfId="4220"/>
    <cellStyle name="20 % - Markeringsfarve6 3 2 2 2 3 2" xfId="14513"/>
    <cellStyle name="20 % - Markeringsfarve6 3 2 2 2 4" xfId="4221"/>
    <cellStyle name="20 % - Markeringsfarve6 3 2 2 2 4 2" xfId="14514"/>
    <cellStyle name="20 % - Markeringsfarve6 3 2 2 2 5" xfId="4222"/>
    <cellStyle name="20 % - Markeringsfarve6 3 2 2 2 5 2" xfId="14515"/>
    <cellStyle name="20 % - Markeringsfarve6 3 2 2 2 6" xfId="4223"/>
    <cellStyle name="20 % - Markeringsfarve6 3 2 2 2 6 2" xfId="14516"/>
    <cellStyle name="20 % - Markeringsfarve6 3 2 2 2 7" xfId="14511"/>
    <cellStyle name="20 % - Markeringsfarve6 3 2 2 3" xfId="4224"/>
    <cellStyle name="20 % - Markeringsfarve6 3 2 2 3 2" xfId="14517"/>
    <cellStyle name="20 % - Markeringsfarve6 3 2 2 4" xfId="4225"/>
    <cellStyle name="20 % - Markeringsfarve6 3 2 2 4 2" xfId="14518"/>
    <cellStyle name="20 % - Markeringsfarve6 3 2 2 5" xfId="4226"/>
    <cellStyle name="20 % - Markeringsfarve6 3 2 2 5 2" xfId="14519"/>
    <cellStyle name="20 % - Markeringsfarve6 3 2 2 6" xfId="4227"/>
    <cellStyle name="20 % - Markeringsfarve6 3 2 2 6 2" xfId="14520"/>
    <cellStyle name="20 % - Markeringsfarve6 3 2 2 7" xfId="4228"/>
    <cellStyle name="20 % - Markeringsfarve6 3 2 2 7 2" xfId="14521"/>
    <cellStyle name="20 % - Markeringsfarve6 3 2 2 8" xfId="14510"/>
    <cellStyle name="20 % - Markeringsfarve6 3 2 3" xfId="4229"/>
    <cellStyle name="20 % - Markeringsfarve6 3 2 3 2" xfId="4230"/>
    <cellStyle name="20 % - Markeringsfarve6 3 2 3 2 2" xfId="14523"/>
    <cellStyle name="20 % - Markeringsfarve6 3 2 3 3" xfId="4231"/>
    <cellStyle name="20 % - Markeringsfarve6 3 2 3 3 2" xfId="14524"/>
    <cellStyle name="20 % - Markeringsfarve6 3 2 3 4" xfId="4232"/>
    <cellStyle name="20 % - Markeringsfarve6 3 2 3 4 2" xfId="14525"/>
    <cellStyle name="20 % - Markeringsfarve6 3 2 3 5" xfId="4233"/>
    <cellStyle name="20 % - Markeringsfarve6 3 2 3 5 2" xfId="14526"/>
    <cellStyle name="20 % - Markeringsfarve6 3 2 3 6" xfId="4234"/>
    <cellStyle name="20 % - Markeringsfarve6 3 2 3 6 2" xfId="14527"/>
    <cellStyle name="20 % - Markeringsfarve6 3 2 3 7" xfId="14522"/>
    <cellStyle name="20 % - Markeringsfarve6 3 2 4" xfId="4235"/>
    <cellStyle name="20 % - Markeringsfarve6 3 2 4 2" xfId="14528"/>
    <cellStyle name="20 % - Markeringsfarve6 3 2 5" xfId="4236"/>
    <cellStyle name="20 % - Markeringsfarve6 3 2 5 2" xfId="14529"/>
    <cellStyle name="20 % - Markeringsfarve6 3 2 6" xfId="4237"/>
    <cellStyle name="20 % - Markeringsfarve6 3 2 6 2" xfId="14530"/>
    <cellStyle name="20 % - Markeringsfarve6 3 2 7" xfId="4238"/>
    <cellStyle name="20 % - Markeringsfarve6 3 2 7 2" xfId="14531"/>
    <cellStyle name="20 % - Markeringsfarve6 3 2 8" xfId="4239"/>
    <cellStyle name="20 % - Markeringsfarve6 3 2 8 2" xfId="14532"/>
    <cellStyle name="20 % - Markeringsfarve6 3 2 9" xfId="4240"/>
    <cellStyle name="20 % - Markeringsfarve6 3 2 9 2" xfId="14533"/>
    <cellStyle name="20 % - Markeringsfarve6 3 3" xfId="4241"/>
    <cellStyle name="20 % - Markeringsfarve6 3 3 2" xfId="14534"/>
    <cellStyle name="20 % - Markeringsfarve6 3 4" xfId="14508"/>
    <cellStyle name="20 % - Markeringsfarve6 3_Budget" xfId="4242"/>
    <cellStyle name="20 % - Markeringsfarve6 4" xfId="4243"/>
    <cellStyle name="20 % - Markeringsfarve6 4 2" xfId="4244"/>
    <cellStyle name="20 % - Markeringsfarve6 4 2 2" xfId="14536"/>
    <cellStyle name="20 % - Markeringsfarve6 4 3" xfId="14535"/>
    <cellStyle name="20 % - Markeringsfarve6 5" xfId="4245"/>
    <cellStyle name="20 % - Markeringsfarve6 5 2" xfId="14537"/>
    <cellStyle name="20 % - Markeringsfarve6 6" xfId="4246"/>
    <cellStyle name="20 % - Markeringsfarve6 6 10" xfId="4247"/>
    <cellStyle name="20 % - Markeringsfarve6 6 10 2" xfId="14539"/>
    <cellStyle name="20 % - Markeringsfarve6 6 11" xfId="14538"/>
    <cellStyle name="20 % - Markeringsfarve6 6 2" xfId="4248"/>
    <cellStyle name="20 % - Markeringsfarve6 6 2 2" xfId="4249"/>
    <cellStyle name="20 % - Markeringsfarve6 6 2 2 2" xfId="4250"/>
    <cellStyle name="20 % - Markeringsfarve6 6 2 2 2 2" xfId="14542"/>
    <cellStyle name="20 % - Markeringsfarve6 6 2 2 3" xfId="4251"/>
    <cellStyle name="20 % - Markeringsfarve6 6 2 2 3 2" xfId="14543"/>
    <cellStyle name="20 % - Markeringsfarve6 6 2 2 4" xfId="4252"/>
    <cellStyle name="20 % - Markeringsfarve6 6 2 2 4 2" xfId="14544"/>
    <cellStyle name="20 % - Markeringsfarve6 6 2 2 5" xfId="4253"/>
    <cellStyle name="20 % - Markeringsfarve6 6 2 2 5 2" xfId="14545"/>
    <cellStyle name="20 % - Markeringsfarve6 6 2 2 6" xfId="4254"/>
    <cellStyle name="20 % - Markeringsfarve6 6 2 2 6 2" xfId="14546"/>
    <cellStyle name="20 % - Markeringsfarve6 6 2 2 7" xfId="14541"/>
    <cellStyle name="20 % - Markeringsfarve6 6 2 3" xfId="4255"/>
    <cellStyle name="20 % - Markeringsfarve6 6 2 3 2" xfId="4256"/>
    <cellStyle name="20 % - Markeringsfarve6 6 2 3 2 2" xfId="14548"/>
    <cellStyle name="20 % - Markeringsfarve6 6 2 3 3" xfId="4257"/>
    <cellStyle name="20 % - Markeringsfarve6 6 2 3 3 2" xfId="14549"/>
    <cellStyle name="20 % - Markeringsfarve6 6 2 3 4" xfId="4258"/>
    <cellStyle name="20 % - Markeringsfarve6 6 2 3 4 2" xfId="14550"/>
    <cellStyle name="20 % - Markeringsfarve6 6 2 3 5" xfId="4259"/>
    <cellStyle name="20 % - Markeringsfarve6 6 2 3 5 2" xfId="14551"/>
    <cellStyle name="20 % - Markeringsfarve6 6 2 3 6" xfId="4260"/>
    <cellStyle name="20 % - Markeringsfarve6 6 2 3 6 2" xfId="14552"/>
    <cellStyle name="20 % - Markeringsfarve6 6 2 3 7" xfId="14547"/>
    <cellStyle name="20 % - Markeringsfarve6 6 2 4" xfId="4261"/>
    <cellStyle name="20 % - Markeringsfarve6 6 2 4 2" xfId="14553"/>
    <cellStyle name="20 % - Markeringsfarve6 6 2 5" xfId="4262"/>
    <cellStyle name="20 % - Markeringsfarve6 6 2 5 2" xfId="14554"/>
    <cellStyle name="20 % - Markeringsfarve6 6 2 6" xfId="4263"/>
    <cellStyle name="20 % - Markeringsfarve6 6 2 6 2" xfId="14555"/>
    <cellStyle name="20 % - Markeringsfarve6 6 2 7" xfId="4264"/>
    <cellStyle name="20 % - Markeringsfarve6 6 2 7 2" xfId="14556"/>
    <cellStyle name="20 % - Markeringsfarve6 6 2 8" xfId="4265"/>
    <cellStyle name="20 % - Markeringsfarve6 6 2 8 2" xfId="14557"/>
    <cellStyle name="20 % - Markeringsfarve6 6 2 9" xfId="14540"/>
    <cellStyle name="20 % - Markeringsfarve6 6 3" xfId="4266"/>
    <cellStyle name="20 % - Markeringsfarve6 6 3 2" xfId="14558"/>
    <cellStyle name="20 % - Markeringsfarve6 6 4" xfId="4267"/>
    <cellStyle name="20 % - Markeringsfarve6 6 4 2" xfId="4268"/>
    <cellStyle name="20 % - Markeringsfarve6 6 4 2 2" xfId="14560"/>
    <cellStyle name="20 % - Markeringsfarve6 6 4 3" xfId="4269"/>
    <cellStyle name="20 % - Markeringsfarve6 6 4 3 2" xfId="14561"/>
    <cellStyle name="20 % - Markeringsfarve6 6 4 4" xfId="4270"/>
    <cellStyle name="20 % - Markeringsfarve6 6 4 4 2" xfId="14562"/>
    <cellStyle name="20 % - Markeringsfarve6 6 4 5" xfId="4271"/>
    <cellStyle name="20 % - Markeringsfarve6 6 4 5 2" xfId="14563"/>
    <cellStyle name="20 % - Markeringsfarve6 6 4 6" xfId="4272"/>
    <cellStyle name="20 % - Markeringsfarve6 6 4 6 2" xfId="14564"/>
    <cellStyle name="20 % - Markeringsfarve6 6 4 7" xfId="14559"/>
    <cellStyle name="20 % - Markeringsfarve6 6 5" xfId="4273"/>
    <cellStyle name="20 % - Markeringsfarve6 6 5 2" xfId="4274"/>
    <cellStyle name="20 % - Markeringsfarve6 6 5 2 2" xfId="14566"/>
    <cellStyle name="20 % - Markeringsfarve6 6 5 3" xfId="4275"/>
    <cellStyle name="20 % - Markeringsfarve6 6 5 3 2" xfId="14567"/>
    <cellStyle name="20 % - Markeringsfarve6 6 5 4" xfId="4276"/>
    <cellStyle name="20 % - Markeringsfarve6 6 5 4 2" xfId="14568"/>
    <cellStyle name="20 % - Markeringsfarve6 6 5 5" xfId="4277"/>
    <cellStyle name="20 % - Markeringsfarve6 6 5 5 2" xfId="14569"/>
    <cellStyle name="20 % - Markeringsfarve6 6 5 6" xfId="4278"/>
    <cellStyle name="20 % - Markeringsfarve6 6 5 6 2" xfId="14570"/>
    <cellStyle name="20 % - Markeringsfarve6 6 5 7" xfId="14565"/>
    <cellStyle name="20 % - Markeringsfarve6 6 6" xfId="4279"/>
    <cellStyle name="20 % - Markeringsfarve6 6 6 2" xfId="14571"/>
    <cellStyle name="20 % - Markeringsfarve6 6 7" xfId="4280"/>
    <cellStyle name="20 % - Markeringsfarve6 6 7 2" xfId="14572"/>
    <cellStyle name="20 % - Markeringsfarve6 6 8" xfId="4281"/>
    <cellStyle name="20 % - Markeringsfarve6 6 8 2" xfId="14573"/>
    <cellStyle name="20 % - Markeringsfarve6 6 9" xfId="4282"/>
    <cellStyle name="20 % - Markeringsfarve6 6 9 2" xfId="14574"/>
    <cellStyle name="20 % - Markeringsfarve6 7" xfId="4283"/>
    <cellStyle name="20 % - Markeringsfarve6 7 2" xfId="14575"/>
    <cellStyle name="20 % - Markeringsfarve6 8" xfId="4284"/>
    <cellStyle name="20 % - Markeringsfarve6 8 2" xfId="14576"/>
    <cellStyle name="20 % - Markeringsfarve6 9" xfId="4285"/>
    <cellStyle name="20 % - Markeringsfarve6 9 2" xfId="14577"/>
    <cellStyle name="20 % - Accent1" xfId="4286"/>
    <cellStyle name="20 % - Accent1 2" xfId="4287"/>
    <cellStyle name="20 % - Accent1 2 2" xfId="14579"/>
    <cellStyle name="20 % - Accent1 3" xfId="14578"/>
    <cellStyle name="20 % - Accent1_Budget" xfId="4288"/>
    <cellStyle name="20 % - Accent2" xfId="4289"/>
    <cellStyle name="20 % - Accent2 2" xfId="4290"/>
    <cellStyle name="20 % - Accent2 2 2" xfId="14581"/>
    <cellStyle name="20 % - Accent2 3" xfId="14580"/>
    <cellStyle name="20 % - Accent2_Budget" xfId="4291"/>
    <cellStyle name="20 % - Accent3" xfId="4292"/>
    <cellStyle name="20 % - Accent3 2" xfId="4293"/>
    <cellStyle name="20 % - Accent3 2 2" xfId="14583"/>
    <cellStyle name="20 % - Accent3 3" xfId="14582"/>
    <cellStyle name="20 % - Accent3_Budget" xfId="4294"/>
    <cellStyle name="20 % - Accent4" xfId="4295"/>
    <cellStyle name="20 % - Accent4 2" xfId="4296"/>
    <cellStyle name="20 % - Accent4 2 2" xfId="14585"/>
    <cellStyle name="20 % - Accent4 3" xfId="14584"/>
    <cellStyle name="20 % - Accent4_Budget" xfId="4297"/>
    <cellStyle name="20 % - Accent5" xfId="4298"/>
    <cellStyle name="20 % - Accent5 2" xfId="4299"/>
    <cellStyle name="20 % - Accent5 2 2" xfId="14587"/>
    <cellStyle name="20 % - Accent5 3" xfId="14586"/>
    <cellStyle name="20 % - Accent5_Budget" xfId="4300"/>
    <cellStyle name="20 % - Accent6" xfId="4301"/>
    <cellStyle name="20 % - Accent6 2" xfId="4302"/>
    <cellStyle name="20 % - Accent6 2 2" xfId="14589"/>
    <cellStyle name="20 % - Accent6 3" xfId="14588"/>
    <cellStyle name="20 % - Accent6_Budget" xfId="4303"/>
    <cellStyle name="20% - Accent1" xfId="4304"/>
    <cellStyle name="20% - Accent1 2" xfId="4305"/>
    <cellStyle name="20% - Accent1 2 2" xfId="10284"/>
    <cellStyle name="20% - Accent1 2 3" xfId="14591"/>
    <cellStyle name="20% - Accent1 3" xfId="10283"/>
    <cellStyle name="20% - Accent1 4" xfId="14590"/>
    <cellStyle name="20% - Accent1_22.11.-22.15.  Efterskoler m.v." xfId="4306"/>
    <cellStyle name="20% - Accent2" xfId="4307"/>
    <cellStyle name="20% - Accent2 2" xfId="4308"/>
    <cellStyle name="20% - Accent2 2 2" xfId="10286"/>
    <cellStyle name="20% - Accent2 2 3" xfId="14593"/>
    <cellStyle name="20% - Accent2 3" xfId="10285"/>
    <cellStyle name="20% - Accent2 4" xfId="14592"/>
    <cellStyle name="20% - Accent2_22.11.-22.15.  Efterskoler m.v." xfId="4309"/>
    <cellStyle name="20% - Accent3" xfId="4310"/>
    <cellStyle name="20% - Accent3 2" xfId="4311"/>
    <cellStyle name="20% - Accent3 2 2" xfId="10288"/>
    <cellStyle name="20% - Accent3 2 3" xfId="14595"/>
    <cellStyle name="20% - Accent3 3" xfId="10287"/>
    <cellStyle name="20% - Accent3 4" xfId="14594"/>
    <cellStyle name="20% - Accent3_22.11.-22.15.  Efterskoler m.v." xfId="4312"/>
    <cellStyle name="20% - Accent4" xfId="4313"/>
    <cellStyle name="20% - Accent4 2" xfId="4314"/>
    <cellStyle name="20% - Accent4 2 2" xfId="10290"/>
    <cellStyle name="20% - Accent4 2 3" xfId="14597"/>
    <cellStyle name="20% - Accent4 3" xfId="10289"/>
    <cellStyle name="20% - Accent4 4" xfId="14596"/>
    <cellStyle name="20% - Accent4_22.11.-22.15.  Efterskoler m.v." xfId="4315"/>
    <cellStyle name="20% - Accent5" xfId="4316"/>
    <cellStyle name="20% - Accent5 2" xfId="4317"/>
    <cellStyle name="20% - Accent5 2 2" xfId="10292"/>
    <cellStyle name="20% - Accent5 2 3" xfId="14599"/>
    <cellStyle name="20% - Accent5 3" xfId="10291"/>
    <cellStyle name="20% - Accent5 4" xfId="14598"/>
    <cellStyle name="20% - Accent5_22.11.-22.15.  Efterskoler m.v." xfId="4318"/>
    <cellStyle name="20% - Accent6" xfId="4319"/>
    <cellStyle name="20% - Accent6 2" xfId="4320"/>
    <cellStyle name="20% - Accent6 2 2" xfId="10294"/>
    <cellStyle name="20% - Accent6 2 3" xfId="14601"/>
    <cellStyle name="20% - Accent6 3" xfId="10293"/>
    <cellStyle name="20% - Accent6 4" xfId="14600"/>
    <cellStyle name="20% - Accent6_22.11.-22.15.  Efterskoler m.v." xfId="4321"/>
    <cellStyle name="40 % - Farve1" xfId="4322" builtinId="31" customBuiltin="1"/>
    <cellStyle name="40 % - Farve2" xfId="5036" builtinId="35" customBuiltin="1"/>
    <cellStyle name="40 % - Farve3" xfId="5750" builtinId="39" customBuiltin="1"/>
    <cellStyle name="40 % - Farve4" xfId="6464" builtinId="43" customBuiltin="1"/>
    <cellStyle name="40 % - Farve5" xfId="7178" builtinId="47" customBuiltin="1"/>
    <cellStyle name="40 % - Farve6" xfId="7892" builtinId="51" customBuiltin="1"/>
    <cellStyle name="40 % - Markeringsfarve1 10" xfId="4323"/>
    <cellStyle name="40 % - Markeringsfarve1 10 2" xfId="14602"/>
    <cellStyle name="40 % - Markeringsfarve1 11" xfId="4324"/>
    <cellStyle name="40 % - Markeringsfarve1 11 2" xfId="4325"/>
    <cellStyle name="40 % - Markeringsfarve1 11 2 2" xfId="14604"/>
    <cellStyle name="40 % - Markeringsfarve1 11 3" xfId="14603"/>
    <cellStyle name="40 % - Markeringsfarve1 12" xfId="4326"/>
    <cellStyle name="40 % - Markeringsfarve1 12 2" xfId="14605"/>
    <cellStyle name="40 % - Markeringsfarve1 13" xfId="4327"/>
    <cellStyle name="40 % - Markeringsfarve1 13 2" xfId="14606"/>
    <cellStyle name="40 % - Markeringsfarve1 14" xfId="4328"/>
    <cellStyle name="40 % - Markeringsfarve1 14 2" xfId="14607"/>
    <cellStyle name="40 % - Markeringsfarve1 15" xfId="4329"/>
    <cellStyle name="40 % - Markeringsfarve1 15 2" xfId="14608"/>
    <cellStyle name="40 % - Markeringsfarve1 16" xfId="4330"/>
    <cellStyle name="40 % - Markeringsfarve1 16 2" xfId="14609"/>
    <cellStyle name="40 % - Markeringsfarve1 17" xfId="4331"/>
    <cellStyle name="40 % - Markeringsfarve1 17 2" xfId="14610"/>
    <cellStyle name="40 % - Markeringsfarve1 18" xfId="4332"/>
    <cellStyle name="40 % - Markeringsfarve1 18 2" xfId="14611"/>
    <cellStyle name="40 % - Markeringsfarve1 19" xfId="4333"/>
    <cellStyle name="40 % - Markeringsfarve1 19 2" xfId="14612"/>
    <cellStyle name="40 % - Markeringsfarve1 2" xfId="4334"/>
    <cellStyle name="40 % - Markeringsfarve1 2 10" xfId="4335"/>
    <cellStyle name="40 % - Markeringsfarve1 2 10 2" xfId="14614"/>
    <cellStyle name="40 % - Markeringsfarve1 2 11" xfId="4336"/>
    <cellStyle name="40 % - Markeringsfarve1 2 11 2" xfId="14615"/>
    <cellStyle name="40 % - Markeringsfarve1 2 12" xfId="4337"/>
    <cellStyle name="40 % - Markeringsfarve1 2 12 2" xfId="14616"/>
    <cellStyle name="40 % - Markeringsfarve1 2 13" xfId="4338"/>
    <cellStyle name="40 % - Markeringsfarve1 2 13 2" xfId="14617"/>
    <cellStyle name="40 % - Markeringsfarve1 2 14" xfId="4339"/>
    <cellStyle name="40 % - Markeringsfarve1 2 14 2" xfId="14618"/>
    <cellStyle name="40 % - Markeringsfarve1 2 15" xfId="4340"/>
    <cellStyle name="40 % - Markeringsfarve1 2 15 2" xfId="14619"/>
    <cellStyle name="40 % - Markeringsfarve1 2 16" xfId="4341"/>
    <cellStyle name="40 % - Markeringsfarve1 2 16 2" xfId="14620"/>
    <cellStyle name="40 % - Markeringsfarve1 2 17" xfId="4342"/>
    <cellStyle name="40 % - Markeringsfarve1 2 17 2" xfId="14621"/>
    <cellStyle name="40 % - Markeringsfarve1 2 18" xfId="10296"/>
    <cellStyle name="40 % - Markeringsfarve1 2 19" xfId="14613"/>
    <cellStyle name="40 % - Markeringsfarve1 2 2" xfId="4343"/>
    <cellStyle name="40 % - Markeringsfarve1 2 2 10" xfId="4344"/>
    <cellStyle name="40 % - Markeringsfarve1 2 2 10 2" xfId="14623"/>
    <cellStyle name="40 % - Markeringsfarve1 2 2 11" xfId="4345"/>
    <cellStyle name="40 % - Markeringsfarve1 2 2 11 2" xfId="14624"/>
    <cellStyle name="40 % - Markeringsfarve1 2 2 12" xfId="4346"/>
    <cellStyle name="40 % - Markeringsfarve1 2 2 12 2" xfId="14625"/>
    <cellStyle name="40 % - Markeringsfarve1 2 2 13" xfId="4347"/>
    <cellStyle name="40 % - Markeringsfarve1 2 2 13 2" xfId="14626"/>
    <cellStyle name="40 % - Markeringsfarve1 2 2 14" xfId="4348"/>
    <cellStyle name="40 % - Markeringsfarve1 2 2 14 2" xfId="14627"/>
    <cellStyle name="40 % - Markeringsfarve1 2 2 15" xfId="14622"/>
    <cellStyle name="40 % - Markeringsfarve1 2 2 2" xfId="4349"/>
    <cellStyle name="40 % - Markeringsfarve1 2 2 2 10" xfId="4350"/>
    <cellStyle name="40 % - Markeringsfarve1 2 2 2 10 2" xfId="14629"/>
    <cellStyle name="40 % - Markeringsfarve1 2 2 2 11" xfId="4351"/>
    <cellStyle name="40 % - Markeringsfarve1 2 2 2 11 2" xfId="14630"/>
    <cellStyle name="40 % - Markeringsfarve1 2 2 2 12" xfId="4352"/>
    <cellStyle name="40 % - Markeringsfarve1 2 2 2 12 2" xfId="14631"/>
    <cellStyle name="40 % - Markeringsfarve1 2 2 2 13" xfId="14628"/>
    <cellStyle name="40 % - Markeringsfarve1 2 2 2 2" xfId="4353"/>
    <cellStyle name="40 % - Markeringsfarve1 2 2 2 2 10" xfId="4354"/>
    <cellStyle name="40 % - Markeringsfarve1 2 2 2 2 10 2" xfId="14633"/>
    <cellStyle name="40 % - Markeringsfarve1 2 2 2 2 11" xfId="4355"/>
    <cellStyle name="40 % - Markeringsfarve1 2 2 2 2 11 2" xfId="14634"/>
    <cellStyle name="40 % - Markeringsfarve1 2 2 2 2 12" xfId="14632"/>
    <cellStyle name="40 % - Markeringsfarve1 2 2 2 2 2" xfId="4356"/>
    <cellStyle name="40 % - Markeringsfarve1 2 2 2 2 2 10" xfId="4357"/>
    <cellStyle name="40 % - Markeringsfarve1 2 2 2 2 2 10 2" xfId="14636"/>
    <cellStyle name="40 % - Markeringsfarve1 2 2 2 2 2 11" xfId="14635"/>
    <cellStyle name="40 % - Markeringsfarve1 2 2 2 2 2 2" xfId="4358"/>
    <cellStyle name="40 % - Markeringsfarve1 2 2 2 2 2 2 2" xfId="4359"/>
    <cellStyle name="40 % - Markeringsfarve1 2 2 2 2 2 2 2 2" xfId="14638"/>
    <cellStyle name="40 % - Markeringsfarve1 2 2 2 2 2 2 3" xfId="4360"/>
    <cellStyle name="40 % - Markeringsfarve1 2 2 2 2 2 2 3 2" xfId="14639"/>
    <cellStyle name="40 % - Markeringsfarve1 2 2 2 2 2 2 4" xfId="4361"/>
    <cellStyle name="40 % - Markeringsfarve1 2 2 2 2 2 2 4 2" xfId="14640"/>
    <cellStyle name="40 % - Markeringsfarve1 2 2 2 2 2 2 5" xfId="4362"/>
    <cellStyle name="40 % - Markeringsfarve1 2 2 2 2 2 2 5 2" xfId="14641"/>
    <cellStyle name="40 % - Markeringsfarve1 2 2 2 2 2 2 6" xfId="4363"/>
    <cellStyle name="40 % - Markeringsfarve1 2 2 2 2 2 2 6 2" xfId="14642"/>
    <cellStyle name="40 % - Markeringsfarve1 2 2 2 2 2 2 7" xfId="14637"/>
    <cellStyle name="40 % - Markeringsfarve1 2 2 2 2 2 3" xfId="4364"/>
    <cellStyle name="40 % - Markeringsfarve1 2 2 2 2 2 3 2" xfId="4365"/>
    <cellStyle name="40 % - Markeringsfarve1 2 2 2 2 2 3 2 2" xfId="14644"/>
    <cellStyle name="40 % - Markeringsfarve1 2 2 2 2 2 3 3" xfId="4366"/>
    <cellStyle name="40 % - Markeringsfarve1 2 2 2 2 2 3 3 2" xfId="14645"/>
    <cellStyle name="40 % - Markeringsfarve1 2 2 2 2 2 3 4" xfId="4367"/>
    <cellStyle name="40 % - Markeringsfarve1 2 2 2 2 2 3 4 2" xfId="14646"/>
    <cellStyle name="40 % - Markeringsfarve1 2 2 2 2 2 3 5" xfId="4368"/>
    <cellStyle name="40 % - Markeringsfarve1 2 2 2 2 2 3 5 2" xfId="14647"/>
    <cellStyle name="40 % - Markeringsfarve1 2 2 2 2 2 3 6" xfId="4369"/>
    <cellStyle name="40 % - Markeringsfarve1 2 2 2 2 2 3 6 2" xfId="14648"/>
    <cellStyle name="40 % - Markeringsfarve1 2 2 2 2 2 3 7" xfId="14643"/>
    <cellStyle name="40 % - Markeringsfarve1 2 2 2 2 2 4" xfId="4370"/>
    <cellStyle name="40 % - Markeringsfarve1 2 2 2 2 2 4 2" xfId="4371"/>
    <cellStyle name="40 % - Markeringsfarve1 2 2 2 2 2 4 2 2" xfId="14650"/>
    <cellStyle name="40 % - Markeringsfarve1 2 2 2 2 2 4 3" xfId="4372"/>
    <cellStyle name="40 % - Markeringsfarve1 2 2 2 2 2 4 3 2" xfId="14651"/>
    <cellStyle name="40 % - Markeringsfarve1 2 2 2 2 2 4 4" xfId="4373"/>
    <cellStyle name="40 % - Markeringsfarve1 2 2 2 2 2 4 4 2" xfId="14652"/>
    <cellStyle name="40 % - Markeringsfarve1 2 2 2 2 2 4 5" xfId="4374"/>
    <cellStyle name="40 % - Markeringsfarve1 2 2 2 2 2 4 5 2" xfId="14653"/>
    <cellStyle name="40 % - Markeringsfarve1 2 2 2 2 2 4 6" xfId="4375"/>
    <cellStyle name="40 % - Markeringsfarve1 2 2 2 2 2 4 6 2" xfId="14654"/>
    <cellStyle name="40 % - Markeringsfarve1 2 2 2 2 2 4 7" xfId="14649"/>
    <cellStyle name="40 % - Markeringsfarve1 2 2 2 2 2 5" xfId="4376"/>
    <cellStyle name="40 % - Markeringsfarve1 2 2 2 2 2 5 2" xfId="4377"/>
    <cellStyle name="40 % - Markeringsfarve1 2 2 2 2 2 5 2 2" xfId="14656"/>
    <cellStyle name="40 % - Markeringsfarve1 2 2 2 2 2 5 3" xfId="4378"/>
    <cellStyle name="40 % - Markeringsfarve1 2 2 2 2 2 5 3 2" xfId="14657"/>
    <cellStyle name="40 % - Markeringsfarve1 2 2 2 2 2 5 4" xfId="4379"/>
    <cellStyle name="40 % - Markeringsfarve1 2 2 2 2 2 5 4 2" xfId="14658"/>
    <cellStyle name="40 % - Markeringsfarve1 2 2 2 2 2 5 5" xfId="4380"/>
    <cellStyle name="40 % - Markeringsfarve1 2 2 2 2 2 5 5 2" xfId="14659"/>
    <cellStyle name="40 % - Markeringsfarve1 2 2 2 2 2 5 6" xfId="4381"/>
    <cellStyle name="40 % - Markeringsfarve1 2 2 2 2 2 5 6 2" xfId="14660"/>
    <cellStyle name="40 % - Markeringsfarve1 2 2 2 2 2 5 7" xfId="14655"/>
    <cellStyle name="40 % - Markeringsfarve1 2 2 2 2 2 6" xfId="4382"/>
    <cellStyle name="40 % - Markeringsfarve1 2 2 2 2 2 6 2" xfId="14661"/>
    <cellStyle name="40 % - Markeringsfarve1 2 2 2 2 2 7" xfId="4383"/>
    <cellStyle name="40 % - Markeringsfarve1 2 2 2 2 2 7 2" xfId="14662"/>
    <cellStyle name="40 % - Markeringsfarve1 2 2 2 2 2 8" xfId="4384"/>
    <cellStyle name="40 % - Markeringsfarve1 2 2 2 2 2 8 2" xfId="14663"/>
    <cellStyle name="40 % - Markeringsfarve1 2 2 2 2 2 9" xfId="4385"/>
    <cellStyle name="40 % - Markeringsfarve1 2 2 2 2 2 9 2" xfId="14664"/>
    <cellStyle name="40 % - Markeringsfarve1 2 2 2 2 3" xfId="4386"/>
    <cellStyle name="40 % - Markeringsfarve1 2 2 2 2 3 2" xfId="4387"/>
    <cellStyle name="40 % - Markeringsfarve1 2 2 2 2 3 2 2" xfId="14666"/>
    <cellStyle name="40 % - Markeringsfarve1 2 2 2 2 3 3" xfId="4388"/>
    <cellStyle name="40 % - Markeringsfarve1 2 2 2 2 3 3 2" xfId="14667"/>
    <cellStyle name="40 % - Markeringsfarve1 2 2 2 2 3 4" xfId="4389"/>
    <cellStyle name="40 % - Markeringsfarve1 2 2 2 2 3 4 2" xfId="14668"/>
    <cellStyle name="40 % - Markeringsfarve1 2 2 2 2 3 5" xfId="4390"/>
    <cellStyle name="40 % - Markeringsfarve1 2 2 2 2 3 5 2" xfId="14669"/>
    <cellStyle name="40 % - Markeringsfarve1 2 2 2 2 3 6" xfId="4391"/>
    <cellStyle name="40 % - Markeringsfarve1 2 2 2 2 3 6 2" xfId="14670"/>
    <cellStyle name="40 % - Markeringsfarve1 2 2 2 2 3 7" xfId="14665"/>
    <cellStyle name="40 % - Markeringsfarve1 2 2 2 2 4" xfId="4392"/>
    <cellStyle name="40 % - Markeringsfarve1 2 2 2 2 4 2" xfId="4393"/>
    <cellStyle name="40 % - Markeringsfarve1 2 2 2 2 4 2 2" xfId="14672"/>
    <cellStyle name="40 % - Markeringsfarve1 2 2 2 2 4 3" xfId="4394"/>
    <cellStyle name="40 % - Markeringsfarve1 2 2 2 2 4 3 2" xfId="14673"/>
    <cellStyle name="40 % - Markeringsfarve1 2 2 2 2 4 4" xfId="4395"/>
    <cellStyle name="40 % - Markeringsfarve1 2 2 2 2 4 4 2" xfId="14674"/>
    <cellStyle name="40 % - Markeringsfarve1 2 2 2 2 4 5" xfId="4396"/>
    <cellStyle name="40 % - Markeringsfarve1 2 2 2 2 4 5 2" xfId="14675"/>
    <cellStyle name="40 % - Markeringsfarve1 2 2 2 2 4 6" xfId="4397"/>
    <cellStyle name="40 % - Markeringsfarve1 2 2 2 2 4 6 2" xfId="14676"/>
    <cellStyle name="40 % - Markeringsfarve1 2 2 2 2 4 7" xfId="14671"/>
    <cellStyle name="40 % - Markeringsfarve1 2 2 2 2 5" xfId="4398"/>
    <cellStyle name="40 % - Markeringsfarve1 2 2 2 2 5 2" xfId="4399"/>
    <cellStyle name="40 % - Markeringsfarve1 2 2 2 2 5 2 2" xfId="14678"/>
    <cellStyle name="40 % - Markeringsfarve1 2 2 2 2 5 3" xfId="4400"/>
    <cellStyle name="40 % - Markeringsfarve1 2 2 2 2 5 3 2" xfId="14679"/>
    <cellStyle name="40 % - Markeringsfarve1 2 2 2 2 5 4" xfId="4401"/>
    <cellStyle name="40 % - Markeringsfarve1 2 2 2 2 5 4 2" xfId="14680"/>
    <cellStyle name="40 % - Markeringsfarve1 2 2 2 2 5 5" xfId="4402"/>
    <cellStyle name="40 % - Markeringsfarve1 2 2 2 2 5 5 2" xfId="14681"/>
    <cellStyle name="40 % - Markeringsfarve1 2 2 2 2 5 6" xfId="4403"/>
    <cellStyle name="40 % - Markeringsfarve1 2 2 2 2 5 6 2" xfId="14682"/>
    <cellStyle name="40 % - Markeringsfarve1 2 2 2 2 5 7" xfId="14677"/>
    <cellStyle name="40 % - Markeringsfarve1 2 2 2 2 6" xfId="4404"/>
    <cellStyle name="40 % - Markeringsfarve1 2 2 2 2 6 2" xfId="4405"/>
    <cellStyle name="40 % - Markeringsfarve1 2 2 2 2 6 2 2" xfId="14684"/>
    <cellStyle name="40 % - Markeringsfarve1 2 2 2 2 6 3" xfId="4406"/>
    <cellStyle name="40 % - Markeringsfarve1 2 2 2 2 6 3 2" xfId="14685"/>
    <cellStyle name="40 % - Markeringsfarve1 2 2 2 2 6 4" xfId="4407"/>
    <cellStyle name="40 % - Markeringsfarve1 2 2 2 2 6 4 2" xfId="14686"/>
    <cellStyle name="40 % - Markeringsfarve1 2 2 2 2 6 5" xfId="4408"/>
    <cellStyle name="40 % - Markeringsfarve1 2 2 2 2 6 5 2" xfId="14687"/>
    <cellStyle name="40 % - Markeringsfarve1 2 2 2 2 6 6" xfId="4409"/>
    <cellStyle name="40 % - Markeringsfarve1 2 2 2 2 6 6 2" xfId="14688"/>
    <cellStyle name="40 % - Markeringsfarve1 2 2 2 2 6 7" xfId="14683"/>
    <cellStyle name="40 % - Markeringsfarve1 2 2 2 2 7" xfId="4410"/>
    <cellStyle name="40 % - Markeringsfarve1 2 2 2 2 7 2" xfId="14689"/>
    <cellStyle name="40 % - Markeringsfarve1 2 2 2 2 8" xfId="4411"/>
    <cellStyle name="40 % - Markeringsfarve1 2 2 2 2 8 2" xfId="14690"/>
    <cellStyle name="40 % - Markeringsfarve1 2 2 2 2 9" xfId="4412"/>
    <cellStyle name="40 % - Markeringsfarve1 2 2 2 2 9 2" xfId="14691"/>
    <cellStyle name="40 % - Markeringsfarve1 2 2 2 3" xfId="4413"/>
    <cellStyle name="40 % - Markeringsfarve1 2 2 2 3 10" xfId="4414"/>
    <cellStyle name="40 % - Markeringsfarve1 2 2 2 3 10 2" xfId="14693"/>
    <cellStyle name="40 % - Markeringsfarve1 2 2 2 3 11" xfId="14692"/>
    <cellStyle name="40 % - Markeringsfarve1 2 2 2 3 2" xfId="4415"/>
    <cellStyle name="40 % - Markeringsfarve1 2 2 2 3 2 2" xfId="4416"/>
    <cellStyle name="40 % - Markeringsfarve1 2 2 2 3 2 2 2" xfId="14695"/>
    <cellStyle name="40 % - Markeringsfarve1 2 2 2 3 2 3" xfId="4417"/>
    <cellStyle name="40 % - Markeringsfarve1 2 2 2 3 2 3 2" xfId="14696"/>
    <cellStyle name="40 % - Markeringsfarve1 2 2 2 3 2 4" xfId="4418"/>
    <cellStyle name="40 % - Markeringsfarve1 2 2 2 3 2 4 2" xfId="14697"/>
    <cellStyle name="40 % - Markeringsfarve1 2 2 2 3 2 5" xfId="4419"/>
    <cellStyle name="40 % - Markeringsfarve1 2 2 2 3 2 5 2" xfId="14698"/>
    <cellStyle name="40 % - Markeringsfarve1 2 2 2 3 2 6" xfId="4420"/>
    <cellStyle name="40 % - Markeringsfarve1 2 2 2 3 2 6 2" xfId="14699"/>
    <cellStyle name="40 % - Markeringsfarve1 2 2 2 3 2 7" xfId="14694"/>
    <cellStyle name="40 % - Markeringsfarve1 2 2 2 3 3" xfId="4421"/>
    <cellStyle name="40 % - Markeringsfarve1 2 2 2 3 3 2" xfId="4422"/>
    <cellStyle name="40 % - Markeringsfarve1 2 2 2 3 3 2 2" xfId="14701"/>
    <cellStyle name="40 % - Markeringsfarve1 2 2 2 3 3 3" xfId="4423"/>
    <cellStyle name="40 % - Markeringsfarve1 2 2 2 3 3 3 2" xfId="14702"/>
    <cellStyle name="40 % - Markeringsfarve1 2 2 2 3 3 4" xfId="4424"/>
    <cellStyle name="40 % - Markeringsfarve1 2 2 2 3 3 4 2" xfId="14703"/>
    <cellStyle name="40 % - Markeringsfarve1 2 2 2 3 3 5" xfId="4425"/>
    <cellStyle name="40 % - Markeringsfarve1 2 2 2 3 3 5 2" xfId="14704"/>
    <cellStyle name="40 % - Markeringsfarve1 2 2 2 3 3 6" xfId="4426"/>
    <cellStyle name="40 % - Markeringsfarve1 2 2 2 3 3 6 2" xfId="14705"/>
    <cellStyle name="40 % - Markeringsfarve1 2 2 2 3 3 7" xfId="14700"/>
    <cellStyle name="40 % - Markeringsfarve1 2 2 2 3 4" xfId="4427"/>
    <cellStyle name="40 % - Markeringsfarve1 2 2 2 3 4 2" xfId="4428"/>
    <cellStyle name="40 % - Markeringsfarve1 2 2 2 3 4 2 2" xfId="14707"/>
    <cellStyle name="40 % - Markeringsfarve1 2 2 2 3 4 3" xfId="4429"/>
    <cellStyle name="40 % - Markeringsfarve1 2 2 2 3 4 3 2" xfId="14708"/>
    <cellStyle name="40 % - Markeringsfarve1 2 2 2 3 4 4" xfId="4430"/>
    <cellStyle name="40 % - Markeringsfarve1 2 2 2 3 4 4 2" xfId="14709"/>
    <cellStyle name="40 % - Markeringsfarve1 2 2 2 3 4 5" xfId="4431"/>
    <cellStyle name="40 % - Markeringsfarve1 2 2 2 3 4 5 2" xfId="14710"/>
    <cellStyle name="40 % - Markeringsfarve1 2 2 2 3 4 6" xfId="4432"/>
    <cellStyle name="40 % - Markeringsfarve1 2 2 2 3 4 6 2" xfId="14711"/>
    <cellStyle name="40 % - Markeringsfarve1 2 2 2 3 4 7" xfId="14706"/>
    <cellStyle name="40 % - Markeringsfarve1 2 2 2 3 5" xfId="4433"/>
    <cellStyle name="40 % - Markeringsfarve1 2 2 2 3 5 2" xfId="4434"/>
    <cellStyle name="40 % - Markeringsfarve1 2 2 2 3 5 2 2" xfId="14713"/>
    <cellStyle name="40 % - Markeringsfarve1 2 2 2 3 5 3" xfId="4435"/>
    <cellStyle name="40 % - Markeringsfarve1 2 2 2 3 5 3 2" xfId="14714"/>
    <cellStyle name="40 % - Markeringsfarve1 2 2 2 3 5 4" xfId="4436"/>
    <cellStyle name="40 % - Markeringsfarve1 2 2 2 3 5 4 2" xfId="14715"/>
    <cellStyle name="40 % - Markeringsfarve1 2 2 2 3 5 5" xfId="4437"/>
    <cellStyle name="40 % - Markeringsfarve1 2 2 2 3 5 5 2" xfId="14716"/>
    <cellStyle name="40 % - Markeringsfarve1 2 2 2 3 5 6" xfId="4438"/>
    <cellStyle name="40 % - Markeringsfarve1 2 2 2 3 5 6 2" xfId="14717"/>
    <cellStyle name="40 % - Markeringsfarve1 2 2 2 3 5 7" xfId="14712"/>
    <cellStyle name="40 % - Markeringsfarve1 2 2 2 3 6" xfId="4439"/>
    <cellStyle name="40 % - Markeringsfarve1 2 2 2 3 6 2" xfId="14718"/>
    <cellStyle name="40 % - Markeringsfarve1 2 2 2 3 7" xfId="4440"/>
    <cellStyle name="40 % - Markeringsfarve1 2 2 2 3 7 2" xfId="14719"/>
    <cellStyle name="40 % - Markeringsfarve1 2 2 2 3 8" xfId="4441"/>
    <cellStyle name="40 % - Markeringsfarve1 2 2 2 3 8 2" xfId="14720"/>
    <cellStyle name="40 % - Markeringsfarve1 2 2 2 3 9" xfId="4442"/>
    <cellStyle name="40 % - Markeringsfarve1 2 2 2 3 9 2" xfId="14721"/>
    <cellStyle name="40 % - Markeringsfarve1 2 2 2 4" xfId="4443"/>
    <cellStyle name="40 % - Markeringsfarve1 2 2 2 4 2" xfId="4444"/>
    <cellStyle name="40 % - Markeringsfarve1 2 2 2 4 2 2" xfId="14723"/>
    <cellStyle name="40 % - Markeringsfarve1 2 2 2 4 3" xfId="4445"/>
    <cellStyle name="40 % - Markeringsfarve1 2 2 2 4 3 2" xfId="14724"/>
    <cellStyle name="40 % - Markeringsfarve1 2 2 2 4 4" xfId="4446"/>
    <cellStyle name="40 % - Markeringsfarve1 2 2 2 4 4 2" xfId="14725"/>
    <cellStyle name="40 % - Markeringsfarve1 2 2 2 4 5" xfId="4447"/>
    <cellStyle name="40 % - Markeringsfarve1 2 2 2 4 5 2" xfId="14726"/>
    <cellStyle name="40 % - Markeringsfarve1 2 2 2 4 6" xfId="4448"/>
    <cellStyle name="40 % - Markeringsfarve1 2 2 2 4 6 2" xfId="14727"/>
    <cellStyle name="40 % - Markeringsfarve1 2 2 2 4 7" xfId="14722"/>
    <cellStyle name="40 % - Markeringsfarve1 2 2 2 5" xfId="4449"/>
    <cellStyle name="40 % - Markeringsfarve1 2 2 2 5 2" xfId="4450"/>
    <cellStyle name="40 % - Markeringsfarve1 2 2 2 5 2 2" xfId="14729"/>
    <cellStyle name="40 % - Markeringsfarve1 2 2 2 5 3" xfId="4451"/>
    <cellStyle name="40 % - Markeringsfarve1 2 2 2 5 3 2" xfId="14730"/>
    <cellStyle name="40 % - Markeringsfarve1 2 2 2 5 4" xfId="4452"/>
    <cellStyle name="40 % - Markeringsfarve1 2 2 2 5 4 2" xfId="14731"/>
    <cellStyle name="40 % - Markeringsfarve1 2 2 2 5 5" xfId="4453"/>
    <cellStyle name="40 % - Markeringsfarve1 2 2 2 5 5 2" xfId="14732"/>
    <cellStyle name="40 % - Markeringsfarve1 2 2 2 5 6" xfId="4454"/>
    <cellStyle name="40 % - Markeringsfarve1 2 2 2 5 6 2" xfId="14733"/>
    <cellStyle name="40 % - Markeringsfarve1 2 2 2 5 7" xfId="14728"/>
    <cellStyle name="40 % - Markeringsfarve1 2 2 2 6" xfId="4455"/>
    <cellStyle name="40 % - Markeringsfarve1 2 2 2 6 2" xfId="4456"/>
    <cellStyle name="40 % - Markeringsfarve1 2 2 2 6 2 2" xfId="14735"/>
    <cellStyle name="40 % - Markeringsfarve1 2 2 2 6 3" xfId="4457"/>
    <cellStyle name="40 % - Markeringsfarve1 2 2 2 6 3 2" xfId="14736"/>
    <cellStyle name="40 % - Markeringsfarve1 2 2 2 6 4" xfId="4458"/>
    <cellStyle name="40 % - Markeringsfarve1 2 2 2 6 4 2" xfId="14737"/>
    <cellStyle name="40 % - Markeringsfarve1 2 2 2 6 5" xfId="4459"/>
    <cellStyle name="40 % - Markeringsfarve1 2 2 2 6 5 2" xfId="14738"/>
    <cellStyle name="40 % - Markeringsfarve1 2 2 2 6 6" xfId="4460"/>
    <cellStyle name="40 % - Markeringsfarve1 2 2 2 6 6 2" xfId="14739"/>
    <cellStyle name="40 % - Markeringsfarve1 2 2 2 6 7" xfId="14734"/>
    <cellStyle name="40 % - Markeringsfarve1 2 2 2 7" xfId="4461"/>
    <cellStyle name="40 % - Markeringsfarve1 2 2 2 7 2" xfId="4462"/>
    <cellStyle name="40 % - Markeringsfarve1 2 2 2 7 2 2" xfId="14741"/>
    <cellStyle name="40 % - Markeringsfarve1 2 2 2 7 3" xfId="4463"/>
    <cellStyle name="40 % - Markeringsfarve1 2 2 2 7 3 2" xfId="14742"/>
    <cellStyle name="40 % - Markeringsfarve1 2 2 2 7 4" xfId="4464"/>
    <cellStyle name="40 % - Markeringsfarve1 2 2 2 7 4 2" xfId="14743"/>
    <cellStyle name="40 % - Markeringsfarve1 2 2 2 7 5" xfId="4465"/>
    <cellStyle name="40 % - Markeringsfarve1 2 2 2 7 5 2" xfId="14744"/>
    <cellStyle name="40 % - Markeringsfarve1 2 2 2 7 6" xfId="4466"/>
    <cellStyle name="40 % - Markeringsfarve1 2 2 2 7 6 2" xfId="14745"/>
    <cellStyle name="40 % - Markeringsfarve1 2 2 2 7 7" xfId="14740"/>
    <cellStyle name="40 % - Markeringsfarve1 2 2 2 8" xfId="4467"/>
    <cellStyle name="40 % - Markeringsfarve1 2 2 2 8 2" xfId="14746"/>
    <cellStyle name="40 % - Markeringsfarve1 2 2 2 9" xfId="4468"/>
    <cellStyle name="40 % - Markeringsfarve1 2 2 2 9 2" xfId="14747"/>
    <cellStyle name="40 % - Markeringsfarve1 2 2 3" xfId="4469"/>
    <cellStyle name="40 % - Markeringsfarve1 2 2 3 10" xfId="4470"/>
    <cellStyle name="40 % - Markeringsfarve1 2 2 3 10 2" xfId="14749"/>
    <cellStyle name="40 % - Markeringsfarve1 2 2 3 11" xfId="4471"/>
    <cellStyle name="40 % - Markeringsfarve1 2 2 3 11 2" xfId="14750"/>
    <cellStyle name="40 % - Markeringsfarve1 2 2 3 12" xfId="14748"/>
    <cellStyle name="40 % - Markeringsfarve1 2 2 3 2" xfId="4472"/>
    <cellStyle name="40 % - Markeringsfarve1 2 2 3 2 10" xfId="4473"/>
    <cellStyle name="40 % - Markeringsfarve1 2 2 3 2 10 2" xfId="14752"/>
    <cellStyle name="40 % - Markeringsfarve1 2 2 3 2 11" xfId="14751"/>
    <cellStyle name="40 % - Markeringsfarve1 2 2 3 2 2" xfId="4474"/>
    <cellStyle name="40 % - Markeringsfarve1 2 2 3 2 2 10" xfId="14753"/>
    <cellStyle name="40 % - Markeringsfarve1 2 2 3 2 2 2" xfId="4475"/>
    <cellStyle name="40 % - Markeringsfarve1 2 2 3 2 2 2 2" xfId="4476"/>
    <cellStyle name="40 % - Markeringsfarve1 2 2 3 2 2 2 2 2" xfId="14755"/>
    <cellStyle name="40 % - Markeringsfarve1 2 2 3 2 2 2 3" xfId="4477"/>
    <cellStyle name="40 % - Markeringsfarve1 2 2 3 2 2 2 3 2" xfId="14756"/>
    <cellStyle name="40 % - Markeringsfarve1 2 2 3 2 2 2 4" xfId="4478"/>
    <cellStyle name="40 % - Markeringsfarve1 2 2 3 2 2 2 4 2" xfId="14757"/>
    <cellStyle name="40 % - Markeringsfarve1 2 2 3 2 2 2 5" xfId="4479"/>
    <cellStyle name="40 % - Markeringsfarve1 2 2 3 2 2 2 5 2" xfId="14758"/>
    <cellStyle name="40 % - Markeringsfarve1 2 2 3 2 2 2 6" xfId="4480"/>
    <cellStyle name="40 % - Markeringsfarve1 2 2 3 2 2 2 6 2" xfId="14759"/>
    <cellStyle name="40 % - Markeringsfarve1 2 2 3 2 2 2 7" xfId="14754"/>
    <cellStyle name="40 % - Markeringsfarve1 2 2 3 2 2 3" xfId="4481"/>
    <cellStyle name="40 % - Markeringsfarve1 2 2 3 2 2 3 2" xfId="4482"/>
    <cellStyle name="40 % - Markeringsfarve1 2 2 3 2 2 3 2 2" xfId="14761"/>
    <cellStyle name="40 % - Markeringsfarve1 2 2 3 2 2 3 3" xfId="4483"/>
    <cellStyle name="40 % - Markeringsfarve1 2 2 3 2 2 3 3 2" xfId="14762"/>
    <cellStyle name="40 % - Markeringsfarve1 2 2 3 2 2 3 4" xfId="4484"/>
    <cellStyle name="40 % - Markeringsfarve1 2 2 3 2 2 3 4 2" xfId="14763"/>
    <cellStyle name="40 % - Markeringsfarve1 2 2 3 2 2 3 5" xfId="4485"/>
    <cellStyle name="40 % - Markeringsfarve1 2 2 3 2 2 3 5 2" xfId="14764"/>
    <cellStyle name="40 % - Markeringsfarve1 2 2 3 2 2 3 6" xfId="4486"/>
    <cellStyle name="40 % - Markeringsfarve1 2 2 3 2 2 3 6 2" xfId="14765"/>
    <cellStyle name="40 % - Markeringsfarve1 2 2 3 2 2 3 7" xfId="14760"/>
    <cellStyle name="40 % - Markeringsfarve1 2 2 3 2 2 4" xfId="4487"/>
    <cellStyle name="40 % - Markeringsfarve1 2 2 3 2 2 4 2" xfId="4488"/>
    <cellStyle name="40 % - Markeringsfarve1 2 2 3 2 2 4 2 2" xfId="14767"/>
    <cellStyle name="40 % - Markeringsfarve1 2 2 3 2 2 4 3" xfId="4489"/>
    <cellStyle name="40 % - Markeringsfarve1 2 2 3 2 2 4 3 2" xfId="14768"/>
    <cellStyle name="40 % - Markeringsfarve1 2 2 3 2 2 4 4" xfId="4490"/>
    <cellStyle name="40 % - Markeringsfarve1 2 2 3 2 2 4 4 2" xfId="14769"/>
    <cellStyle name="40 % - Markeringsfarve1 2 2 3 2 2 4 5" xfId="4491"/>
    <cellStyle name="40 % - Markeringsfarve1 2 2 3 2 2 4 5 2" xfId="14770"/>
    <cellStyle name="40 % - Markeringsfarve1 2 2 3 2 2 4 6" xfId="4492"/>
    <cellStyle name="40 % - Markeringsfarve1 2 2 3 2 2 4 6 2" xfId="14771"/>
    <cellStyle name="40 % - Markeringsfarve1 2 2 3 2 2 4 7" xfId="14766"/>
    <cellStyle name="40 % - Markeringsfarve1 2 2 3 2 2 5" xfId="4493"/>
    <cellStyle name="40 % - Markeringsfarve1 2 2 3 2 2 5 2" xfId="14772"/>
    <cellStyle name="40 % - Markeringsfarve1 2 2 3 2 2 6" xfId="4494"/>
    <cellStyle name="40 % - Markeringsfarve1 2 2 3 2 2 6 2" xfId="14773"/>
    <cellStyle name="40 % - Markeringsfarve1 2 2 3 2 2 7" xfId="4495"/>
    <cellStyle name="40 % - Markeringsfarve1 2 2 3 2 2 7 2" xfId="14774"/>
    <cellStyle name="40 % - Markeringsfarve1 2 2 3 2 2 8" xfId="4496"/>
    <cellStyle name="40 % - Markeringsfarve1 2 2 3 2 2 8 2" xfId="14775"/>
    <cellStyle name="40 % - Markeringsfarve1 2 2 3 2 2 9" xfId="4497"/>
    <cellStyle name="40 % - Markeringsfarve1 2 2 3 2 2 9 2" xfId="14776"/>
    <cellStyle name="40 % - Markeringsfarve1 2 2 3 2 3" xfId="4498"/>
    <cellStyle name="40 % - Markeringsfarve1 2 2 3 2 3 2" xfId="4499"/>
    <cellStyle name="40 % - Markeringsfarve1 2 2 3 2 3 2 2" xfId="14778"/>
    <cellStyle name="40 % - Markeringsfarve1 2 2 3 2 3 3" xfId="4500"/>
    <cellStyle name="40 % - Markeringsfarve1 2 2 3 2 3 3 2" xfId="14779"/>
    <cellStyle name="40 % - Markeringsfarve1 2 2 3 2 3 4" xfId="4501"/>
    <cellStyle name="40 % - Markeringsfarve1 2 2 3 2 3 4 2" xfId="14780"/>
    <cellStyle name="40 % - Markeringsfarve1 2 2 3 2 3 5" xfId="4502"/>
    <cellStyle name="40 % - Markeringsfarve1 2 2 3 2 3 5 2" xfId="14781"/>
    <cellStyle name="40 % - Markeringsfarve1 2 2 3 2 3 6" xfId="4503"/>
    <cellStyle name="40 % - Markeringsfarve1 2 2 3 2 3 6 2" xfId="14782"/>
    <cellStyle name="40 % - Markeringsfarve1 2 2 3 2 3 7" xfId="14777"/>
    <cellStyle name="40 % - Markeringsfarve1 2 2 3 2 4" xfId="4504"/>
    <cellStyle name="40 % - Markeringsfarve1 2 2 3 2 4 2" xfId="4505"/>
    <cellStyle name="40 % - Markeringsfarve1 2 2 3 2 4 2 2" xfId="14784"/>
    <cellStyle name="40 % - Markeringsfarve1 2 2 3 2 4 3" xfId="4506"/>
    <cellStyle name="40 % - Markeringsfarve1 2 2 3 2 4 3 2" xfId="14785"/>
    <cellStyle name="40 % - Markeringsfarve1 2 2 3 2 4 4" xfId="4507"/>
    <cellStyle name="40 % - Markeringsfarve1 2 2 3 2 4 4 2" xfId="14786"/>
    <cellStyle name="40 % - Markeringsfarve1 2 2 3 2 4 5" xfId="4508"/>
    <cellStyle name="40 % - Markeringsfarve1 2 2 3 2 4 5 2" xfId="14787"/>
    <cellStyle name="40 % - Markeringsfarve1 2 2 3 2 4 6" xfId="4509"/>
    <cellStyle name="40 % - Markeringsfarve1 2 2 3 2 4 6 2" xfId="14788"/>
    <cellStyle name="40 % - Markeringsfarve1 2 2 3 2 4 7" xfId="14783"/>
    <cellStyle name="40 % - Markeringsfarve1 2 2 3 2 5" xfId="4510"/>
    <cellStyle name="40 % - Markeringsfarve1 2 2 3 2 5 2" xfId="4511"/>
    <cellStyle name="40 % - Markeringsfarve1 2 2 3 2 5 2 2" xfId="14790"/>
    <cellStyle name="40 % - Markeringsfarve1 2 2 3 2 5 3" xfId="4512"/>
    <cellStyle name="40 % - Markeringsfarve1 2 2 3 2 5 3 2" xfId="14791"/>
    <cellStyle name="40 % - Markeringsfarve1 2 2 3 2 5 4" xfId="4513"/>
    <cellStyle name="40 % - Markeringsfarve1 2 2 3 2 5 4 2" xfId="14792"/>
    <cellStyle name="40 % - Markeringsfarve1 2 2 3 2 5 5" xfId="4514"/>
    <cellStyle name="40 % - Markeringsfarve1 2 2 3 2 5 5 2" xfId="14793"/>
    <cellStyle name="40 % - Markeringsfarve1 2 2 3 2 5 6" xfId="4515"/>
    <cellStyle name="40 % - Markeringsfarve1 2 2 3 2 5 6 2" xfId="14794"/>
    <cellStyle name="40 % - Markeringsfarve1 2 2 3 2 5 7" xfId="14789"/>
    <cellStyle name="40 % - Markeringsfarve1 2 2 3 2 6" xfId="4516"/>
    <cellStyle name="40 % - Markeringsfarve1 2 2 3 2 6 2" xfId="14795"/>
    <cellStyle name="40 % - Markeringsfarve1 2 2 3 2 7" xfId="4517"/>
    <cellStyle name="40 % - Markeringsfarve1 2 2 3 2 7 2" xfId="14796"/>
    <cellStyle name="40 % - Markeringsfarve1 2 2 3 2 8" xfId="4518"/>
    <cellStyle name="40 % - Markeringsfarve1 2 2 3 2 8 2" xfId="14797"/>
    <cellStyle name="40 % - Markeringsfarve1 2 2 3 2 9" xfId="4519"/>
    <cellStyle name="40 % - Markeringsfarve1 2 2 3 2 9 2" xfId="14798"/>
    <cellStyle name="40 % - Markeringsfarve1 2 2 3 3" xfId="4520"/>
    <cellStyle name="40 % - Markeringsfarve1 2 2 3 3 10" xfId="14799"/>
    <cellStyle name="40 % - Markeringsfarve1 2 2 3 3 2" xfId="4521"/>
    <cellStyle name="40 % - Markeringsfarve1 2 2 3 3 2 2" xfId="4522"/>
    <cellStyle name="40 % - Markeringsfarve1 2 2 3 3 2 2 2" xfId="14801"/>
    <cellStyle name="40 % - Markeringsfarve1 2 2 3 3 2 3" xfId="4523"/>
    <cellStyle name="40 % - Markeringsfarve1 2 2 3 3 2 3 2" xfId="14802"/>
    <cellStyle name="40 % - Markeringsfarve1 2 2 3 3 2 4" xfId="4524"/>
    <cellStyle name="40 % - Markeringsfarve1 2 2 3 3 2 4 2" xfId="14803"/>
    <cellStyle name="40 % - Markeringsfarve1 2 2 3 3 2 5" xfId="4525"/>
    <cellStyle name="40 % - Markeringsfarve1 2 2 3 3 2 5 2" xfId="14804"/>
    <cellStyle name="40 % - Markeringsfarve1 2 2 3 3 2 6" xfId="4526"/>
    <cellStyle name="40 % - Markeringsfarve1 2 2 3 3 2 6 2" xfId="14805"/>
    <cellStyle name="40 % - Markeringsfarve1 2 2 3 3 2 7" xfId="14800"/>
    <cellStyle name="40 % - Markeringsfarve1 2 2 3 3 3" xfId="4527"/>
    <cellStyle name="40 % - Markeringsfarve1 2 2 3 3 3 2" xfId="4528"/>
    <cellStyle name="40 % - Markeringsfarve1 2 2 3 3 3 2 2" xfId="14807"/>
    <cellStyle name="40 % - Markeringsfarve1 2 2 3 3 3 3" xfId="4529"/>
    <cellStyle name="40 % - Markeringsfarve1 2 2 3 3 3 3 2" xfId="14808"/>
    <cellStyle name="40 % - Markeringsfarve1 2 2 3 3 3 4" xfId="4530"/>
    <cellStyle name="40 % - Markeringsfarve1 2 2 3 3 3 4 2" xfId="14809"/>
    <cellStyle name="40 % - Markeringsfarve1 2 2 3 3 3 5" xfId="4531"/>
    <cellStyle name="40 % - Markeringsfarve1 2 2 3 3 3 5 2" xfId="14810"/>
    <cellStyle name="40 % - Markeringsfarve1 2 2 3 3 3 6" xfId="4532"/>
    <cellStyle name="40 % - Markeringsfarve1 2 2 3 3 3 6 2" xfId="14811"/>
    <cellStyle name="40 % - Markeringsfarve1 2 2 3 3 3 7" xfId="14806"/>
    <cellStyle name="40 % - Markeringsfarve1 2 2 3 3 4" xfId="4533"/>
    <cellStyle name="40 % - Markeringsfarve1 2 2 3 3 4 2" xfId="4534"/>
    <cellStyle name="40 % - Markeringsfarve1 2 2 3 3 4 2 2" xfId="14813"/>
    <cellStyle name="40 % - Markeringsfarve1 2 2 3 3 4 3" xfId="4535"/>
    <cellStyle name="40 % - Markeringsfarve1 2 2 3 3 4 3 2" xfId="14814"/>
    <cellStyle name="40 % - Markeringsfarve1 2 2 3 3 4 4" xfId="4536"/>
    <cellStyle name="40 % - Markeringsfarve1 2 2 3 3 4 4 2" xfId="14815"/>
    <cellStyle name="40 % - Markeringsfarve1 2 2 3 3 4 5" xfId="4537"/>
    <cellStyle name="40 % - Markeringsfarve1 2 2 3 3 4 5 2" xfId="14816"/>
    <cellStyle name="40 % - Markeringsfarve1 2 2 3 3 4 6" xfId="4538"/>
    <cellStyle name="40 % - Markeringsfarve1 2 2 3 3 4 6 2" xfId="14817"/>
    <cellStyle name="40 % - Markeringsfarve1 2 2 3 3 4 7" xfId="14812"/>
    <cellStyle name="40 % - Markeringsfarve1 2 2 3 3 5" xfId="4539"/>
    <cellStyle name="40 % - Markeringsfarve1 2 2 3 3 5 2" xfId="14818"/>
    <cellStyle name="40 % - Markeringsfarve1 2 2 3 3 6" xfId="4540"/>
    <cellStyle name="40 % - Markeringsfarve1 2 2 3 3 6 2" xfId="14819"/>
    <cellStyle name="40 % - Markeringsfarve1 2 2 3 3 7" xfId="4541"/>
    <cellStyle name="40 % - Markeringsfarve1 2 2 3 3 7 2" xfId="14820"/>
    <cellStyle name="40 % - Markeringsfarve1 2 2 3 3 8" xfId="4542"/>
    <cellStyle name="40 % - Markeringsfarve1 2 2 3 3 8 2" xfId="14821"/>
    <cellStyle name="40 % - Markeringsfarve1 2 2 3 3 9" xfId="4543"/>
    <cellStyle name="40 % - Markeringsfarve1 2 2 3 3 9 2" xfId="14822"/>
    <cellStyle name="40 % - Markeringsfarve1 2 2 3 4" xfId="4544"/>
    <cellStyle name="40 % - Markeringsfarve1 2 2 3 4 2" xfId="4545"/>
    <cellStyle name="40 % - Markeringsfarve1 2 2 3 4 2 2" xfId="14824"/>
    <cellStyle name="40 % - Markeringsfarve1 2 2 3 4 3" xfId="4546"/>
    <cellStyle name="40 % - Markeringsfarve1 2 2 3 4 3 2" xfId="14825"/>
    <cellStyle name="40 % - Markeringsfarve1 2 2 3 4 4" xfId="4547"/>
    <cellStyle name="40 % - Markeringsfarve1 2 2 3 4 4 2" xfId="14826"/>
    <cellStyle name="40 % - Markeringsfarve1 2 2 3 4 5" xfId="4548"/>
    <cellStyle name="40 % - Markeringsfarve1 2 2 3 4 5 2" xfId="14827"/>
    <cellStyle name="40 % - Markeringsfarve1 2 2 3 4 6" xfId="4549"/>
    <cellStyle name="40 % - Markeringsfarve1 2 2 3 4 6 2" xfId="14828"/>
    <cellStyle name="40 % - Markeringsfarve1 2 2 3 4 7" xfId="14823"/>
    <cellStyle name="40 % - Markeringsfarve1 2 2 3 5" xfId="4550"/>
    <cellStyle name="40 % - Markeringsfarve1 2 2 3 5 2" xfId="4551"/>
    <cellStyle name="40 % - Markeringsfarve1 2 2 3 5 2 2" xfId="14830"/>
    <cellStyle name="40 % - Markeringsfarve1 2 2 3 5 3" xfId="4552"/>
    <cellStyle name="40 % - Markeringsfarve1 2 2 3 5 3 2" xfId="14831"/>
    <cellStyle name="40 % - Markeringsfarve1 2 2 3 5 4" xfId="4553"/>
    <cellStyle name="40 % - Markeringsfarve1 2 2 3 5 4 2" xfId="14832"/>
    <cellStyle name="40 % - Markeringsfarve1 2 2 3 5 5" xfId="4554"/>
    <cellStyle name="40 % - Markeringsfarve1 2 2 3 5 5 2" xfId="14833"/>
    <cellStyle name="40 % - Markeringsfarve1 2 2 3 5 6" xfId="4555"/>
    <cellStyle name="40 % - Markeringsfarve1 2 2 3 5 6 2" xfId="14834"/>
    <cellStyle name="40 % - Markeringsfarve1 2 2 3 5 7" xfId="14829"/>
    <cellStyle name="40 % - Markeringsfarve1 2 2 3 6" xfId="4556"/>
    <cellStyle name="40 % - Markeringsfarve1 2 2 3 6 2" xfId="4557"/>
    <cellStyle name="40 % - Markeringsfarve1 2 2 3 6 2 2" xfId="14836"/>
    <cellStyle name="40 % - Markeringsfarve1 2 2 3 6 3" xfId="4558"/>
    <cellStyle name="40 % - Markeringsfarve1 2 2 3 6 3 2" xfId="14837"/>
    <cellStyle name="40 % - Markeringsfarve1 2 2 3 6 4" xfId="4559"/>
    <cellStyle name="40 % - Markeringsfarve1 2 2 3 6 4 2" xfId="14838"/>
    <cellStyle name="40 % - Markeringsfarve1 2 2 3 6 5" xfId="4560"/>
    <cellStyle name="40 % - Markeringsfarve1 2 2 3 6 5 2" xfId="14839"/>
    <cellStyle name="40 % - Markeringsfarve1 2 2 3 6 6" xfId="4561"/>
    <cellStyle name="40 % - Markeringsfarve1 2 2 3 6 6 2" xfId="14840"/>
    <cellStyle name="40 % - Markeringsfarve1 2 2 3 6 7" xfId="14835"/>
    <cellStyle name="40 % - Markeringsfarve1 2 2 3 7" xfId="4562"/>
    <cellStyle name="40 % - Markeringsfarve1 2 2 3 7 2" xfId="14841"/>
    <cellStyle name="40 % - Markeringsfarve1 2 2 3 8" xfId="4563"/>
    <cellStyle name="40 % - Markeringsfarve1 2 2 3 8 2" xfId="14842"/>
    <cellStyle name="40 % - Markeringsfarve1 2 2 3 9" xfId="4564"/>
    <cellStyle name="40 % - Markeringsfarve1 2 2 3 9 2" xfId="14843"/>
    <cellStyle name="40 % - Markeringsfarve1 2 2 4" xfId="4565"/>
    <cellStyle name="40 % - Markeringsfarve1 2 2 4 10" xfId="4566"/>
    <cellStyle name="40 % - Markeringsfarve1 2 2 4 10 2" xfId="14845"/>
    <cellStyle name="40 % - Markeringsfarve1 2 2 4 11" xfId="14844"/>
    <cellStyle name="40 % - Markeringsfarve1 2 2 4 2" xfId="4567"/>
    <cellStyle name="40 % - Markeringsfarve1 2 2 4 2 10" xfId="14846"/>
    <cellStyle name="40 % - Markeringsfarve1 2 2 4 2 2" xfId="4568"/>
    <cellStyle name="40 % - Markeringsfarve1 2 2 4 2 2 2" xfId="4569"/>
    <cellStyle name="40 % - Markeringsfarve1 2 2 4 2 2 2 2" xfId="14848"/>
    <cellStyle name="40 % - Markeringsfarve1 2 2 4 2 2 3" xfId="4570"/>
    <cellStyle name="40 % - Markeringsfarve1 2 2 4 2 2 3 2" xfId="14849"/>
    <cellStyle name="40 % - Markeringsfarve1 2 2 4 2 2 4" xfId="4571"/>
    <cellStyle name="40 % - Markeringsfarve1 2 2 4 2 2 4 2" xfId="14850"/>
    <cellStyle name="40 % - Markeringsfarve1 2 2 4 2 2 5" xfId="4572"/>
    <cellStyle name="40 % - Markeringsfarve1 2 2 4 2 2 5 2" xfId="14851"/>
    <cellStyle name="40 % - Markeringsfarve1 2 2 4 2 2 6" xfId="4573"/>
    <cellStyle name="40 % - Markeringsfarve1 2 2 4 2 2 6 2" xfId="14852"/>
    <cellStyle name="40 % - Markeringsfarve1 2 2 4 2 2 7" xfId="14847"/>
    <cellStyle name="40 % - Markeringsfarve1 2 2 4 2 3" xfId="4574"/>
    <cellStyle name="40 % - Markeringsfarve1 2 2 4 2 3 2" xfId="4575"/>
    <cellStyle name="40 % - Markeringsfarve1 2 2 4 2 3 2 2" xfId="14854"/>
    <cellStyle name="40 % - Markeringsfarve1 2 2 4 2 3 3" xfId="4576"/>
    <cellStyle name="40 % - Markeringsfarve1 2 2 4 2 3 3 2" xfId="14855"/>
    <cellStyle name="40 % - Markeringsfarve1 2 2 4 2 3 4" xfId="4577"/>
    <cellStyle name="40 % - Markeringsfarve1 2 2 4 2 3 4 2" xfId="14856"/>
    <cellStyle name="40 % - Markeringsfarve1 2 2 4 2 3 5" xfId="4578"/>
    <cellStyle name="40 % - Markeringsfarve1 2 2 4 2 3 5 2" xfId="14857"/>
    <cellStyle name="40 % - Markeringsfarve1 2 2 4 2 3 6" xfId="4579"/>
    <cellStyle name="40 % - Markeringsfarve1 2 2 4 2 3 6 2" xfId="14858"/>
    <cellStyle name="40 % - Markeringsfarve1 2 2 4 2 3 7" xfId="14853"/>
    <cellStyle name="40 % - Markeringsfarve1 2 2 4 2 4" xfId="4580"/>
    <cellStyle name="40 % - Markeringsfarve1 2 2 4 2 4 2" xfId="4581"/>
    <cellStyle name="40 % - Markeringsfarve1 2 2 4 2 4 2 2" xfId="14860"/>
    <cellStyle name="40 % - Markeringsfarve1 2 2 4 2 4 3" xfId="4582"/>
    <cellStyle name="40 % - Markeringsfarve1 2 2 4 2 4 3 2" xfId="14861"/>
    <cellStyle name="40 % - Markeringsfarve1 2 2 4 2 4 4" xfId="4583"/>
    <cellStyle name="40 % - Markeringsfarve1 2 2 4 2 4 4 2" xfId="14862"/>
    <cellStyle name="40 % - Markeringsfarve1 2 2 4 2 4 5" xfId="4584"/>
    <cellStyle name="40 % - Markeringsfarve1 2 2 4 2 4 5 2" xfId="14863"/>
    <cellStyle name="40 % - Markeringsfarve1 2 2 4 2 4 6" xfId="4585"/>
    <cellStyle name="40 % - Markeringsfarve1 2 2 4 2 4 6 2" xfId="14864"/>
    <cellStyle name="40 % - Markeringsfarve1 2 2 4 2 4 7" xfId="14859"/>
    <cellStyle name="40 % - Markeringsfarve1 2 2 4 2 5" xfId="4586"/>
    <cellStyle name="40 % - Markeringsfarve1 2 2 4 2 5 2" xfId="14865"/>
    <cellStyle name="40 % - Markeringsfarve1 2 2 4 2 6" xfId="4587"/>
    <cellStyle name="40 % - Markeringsfarve1 2 2 4 2 6 2" xfId="14866"/>
    <cellStyle name="40 % - Markeringsfarve1 2 2 4 2 7" xfId="4588"/>
    <cellStyle name="40 % - Markeringsfarve1 2 2 4 2 7 2" xfId="14867"/>
    <cellStyle name="40 % - Markeringsfarve1 2 2 4 2 8" xfId="4589"/>
    <cellStyle name="40 % - Markeringsfarve1 2 2 4 2 8 2" xfId="14868"/>
    <cellStyle name="40 % - Markeringsfarve1 2 2 4 2 9" xfId="4590"/>
    <cellStyle name="40 % - Markeringsfarve1 2 2 4 2 9 2" xfId="14869"/>
    <cellStyle name="40 % - Markeringsfarve1 2 2 4 3" xfId="4591"/>
    <cellStyle name="40 % - Markeringsfarve1 2 2 4 3 2" xfId="4592"/>
    <cellStyle name="40 % - Markeringsfarve1 2 2 4 3 2 2" xfId="14871"/>
    <cellStyle name="40 % - Markeringsfarve1 2 2 4 3 3" xfId="4593"/>
    <cellStyle name="40 % - Markeringsfarve1 2 2 4 3 3 2" xfId="14872"/>
    <cellStyle name="40 % - Markeringsfarve1 2 2 4 3 4" xfId="4594"/>
    <cellStyle name="40 % - Markeringsfarve1 2 2 4 3 4 2" xfId="14873"/>
    <cellStyle name="40 % - Markeringsfarve1 2 2 4 3 5" xfId="4595"/>
    <cellStyle name="40 % - Markeringsfarve1 2 2 4 3 5 2" xfId="14874"/>
    <cellStyle name="40 % - Markeringsfarve1 2 2 4 3 6" xfId="4596"/>
    <cellStyle name="40 % - Markeringsfarve1 2 2 4 3 6 2" xfId="14875"/>
    <cellStyle name="40 % - Markeringsfarve1 2 2 4 3 7" xfId="14870"/>
    <cellStyle name="40 % - Markeringsfarve1 2 2 4 4" xfId="4597"/>
    <cellStyle name="40 % - Markeringsfarve1 2 2 4 4 2" xfId="4598"/>
    <cellStyle name="40 % - Markeringsfarve1 2 2 4 4 2 2" xfId="14877"/>
    <cellStyle name="40 % - Markeringsfarve1 2 2 4 4 3" xfId="4599"/>
    <cellStyle name="40 % - Markeringsfarve1 2 2 4 4 3 2" xfId="14878"/>
    <cellStyle name="40 % - Markeringsfarve1 2 2 4 4 4" xfId="4600"/>
    <cellStyle name="40 % - Markeringsfarve1 2 2 4 4 4 2" xfId="14879"/>
    <cellStyle name="40 % - Markeringsfarve1 2 2 4 4 5" xfId="4601"/>
    <cellStyle name="40 % - Markeringsfarve1 2 2 4 4 5 2" xfId="14880"/>
    <cellStyle name="40 % - Markeringsfarve1 2 2 4 4 6" xfId="4602"/>
    <cellStyle name="40 % - Markeringsfarve1 2 2 4 4 6 2" xfId="14881"/>
    <cellStyle name="40 % - Markeringsfarve1 2 2 4 4 7" xfId="14876"/>
    <cellStyle name="40 % - Markeringsfarve1 2 2 4 5" xfId="4603"/>
    <cellStyle name="40 % - Markeringsfarve1 2 2 4 5 2" xfId="4604"/>
    <cellStyle name="40 % - Markeringsfarve1 2 2 4 5 2 2" xfId="14883"/>
    <cellStyle name="40 % - Markeringsfarve1 2 2 4 5 3" xfId="4605"/>
    <cellStyle name="40 % - Markeringsfarve1 2 2 4 5 3 2" xfId="14884"/>
    <cellStyle name="40 % - Markeringsfarve1 2 2 4 5 4" xfId="4606"/>
    <cellStyle name="40 % - Markeringsfarve1 2 2 4 5 4 2" xfId="14885"/>
    <cellStyle name="40 % - Markeringsfarve1 2 2 4 5 5" xfId="4607"/>
    <cellStyle name="40 % - Markeringsfarve1 2 2 4 5 5 2" xfId="14886"/>
    <cellStyle name="40 % - Markeringsfarve1 2 2 4 5 6" xfId="4608"/>
    <cellStyle name="40 % - Markeringsfarve1 2 2 4 5 6 2" xfId="14887"/>
    <cellStyle name="40 % - Markeringsfarve1 2 2 4 5 7" xfId="14882"/>
    <cellStyle name="40 % - Markeringsfarve1 2 2 4 6" xfId="4609"/>
    <cellStyle name="40 % - Markeringsfarve1 2 2 4 6 2" xfId="14888"/>
    <cellStyle name="40 % - Markeringsfarve1 2 2 4 7" xfId="4610"/>
    <cellStyle name="40 % - Markeringsfarve1 2 2 4 7 2" xfId="14889"/>
    <cellStyle name="40 % - Markeringsfarve1 2 2 4 8" xfId="4611"/>
    <cellStyle name="40 % - Markeringsfarve1 2 2 4 8 2" xfId="14890"/>
    <cellStyle name="40 % - Markeringsfarve1 2 2 4 9" xfId="4612"/>
    <cellStyle name="40 % - Markeringsfarve1 2 2 4 9 2" xfId="14891"/>
    <cellStyle name="40 % - Markeringsfarve1 2 2 5" xfId="4613"/>
    <cellStyle name="40 % - Markeringsfarve1 2 2 5 10" xfId="14892"/>
    <cellStyle name="40 % - Markeringsfarve1 2 2 5 2" xfId="4614"/>
    <cellStyle name="40 % - Markeringsfarve1 2 2 5 2 2" xfId="4615"/>
    <cellStyle name="40 % - Markeringsfarve1 2 2 5 2 2 2" xfId="14894"/>
    <cellStyle name="40 % - Markeringsfarve1 2 2 5 2 3" xfId="4616"/>
    <cellStyle name="40 % - Markeringsfarve1 2 2 5 2 3 2" xfId="14895"/>
    <cellStyle name="40 % - Markeringsfarve1 2 2 5 2 4" xfId="4617"/>
    <cellStyle name="40 % - Markeringsfarve1 2 2 5 2 4 2" xfId="14896"/>
    <cellStyle name="40 % - Markeringsfarve1 2 2 5 2 5" xfId="4618"/>
    <cellStyle name="40 % - Markeringsfarve1 2 2 5 2 5 2" xfId="14897"/>
    <cellStyle name="40 % - Markeringsfarve1 2 2 5 2 6" xfId="4619"/>
    <cellStyle name="40 % - Markeringsfarve1 2 2 5 2 6 2" xfId="14898"/>
    <cellStyle name="40 % - Markeringsfarve1 2 2 5 2 7" xfId="14893"/>
    <cellStyle name="40 % - Markeringsfarve1 2 2 5 3" xfId="4620"/>
    <cellStyle name="40 % - Markeringsfarve1 2 2 5 3 2" xfId="4621"/>
    <cellStyle name="40 % - Markeringsfarve1 2 2 5 3 2 2" xfId="14900"/>
    <cellStyle name="40 % - Markeringsfarve1 2 2 5 3 3" xfId="4622"/>
    <cellStyle name="40 % - Markeringsfarve1 2 2 5 3 3 2" xfId="14901"/>
    <cellStyle name="40 % - Markeringsfarve1 2 2 5 3 4" xfId="4623"/>
    <cellStyle name="40 % - Markeringsfarve1 2 2 5 3 4 2" xfId="14902"/>
    <cellStyle name="40 % - Markeringsfarve1 2 2 5 3 5" xfId="4624"/>
    <cellStyle name="40 % - Markeringsfarve1 2 2 5 3 5 2" xfId="14903"/>
    <cellStyle name="40 % - Markeringsfarve1 2 2 5 3 6" xfId="4625"/>
    <cellStyle name="40 % - Markeringsfarve1 2 2 5 3 6 2" xfId="14904"/>
    <cellStyle name="40 % - Markeringsfarve1 2 2 5 3 7" xfId="14899"/>
    <cellStyle name="40 % - Markeringsfarve1 2 2 5 4" xfId="4626"/>
    <cellStyle name="40 % - Markeringsfarve1 2 2 5 4 2" xfId="4627"/>
    <cellStyle name="40 % - Markeringsfarve1 2 2 5 4 2 2" xfId="14906"/>
    <cellStyle name="40 % - Markeringsfarve1 2 2 5 4 3" xfId="4628"/>
    <cellStyle name="40 % - Markeringsfarve1 2 2 5 4 3 2" xfId="14907"/>
    <cellStyle name="40 % - Markeringsfarve1 2 2 5 4 4" xfId="4629"/>
    <cellStyle name="40 % - Markeringsfarve1 2 2 5 4 4 2" xfId="14908"/>
    <cellStyle name="40 % - Markeringsfarve1 2 2 5 4 5" xfId="4630"/>
    <cellStyle name="40 % - Markeringsfarve1 2 2 5 4 5 2" xfId="14909"/>
    <cellStyle name="40 % - Markeringsfarve1 2 2 5 4 6" xfId="4631"/>
    <cellStyle name="40 % - Markeringsfarve1 2 2 5 4 6 2" xfId="14910"/>
    <cellStyle name="40 % - Markeringsfarve1 2 2 5 4 7" xfId="14905"/>
    <cellStyle name="40 % - Markeringsfarve1 2 2 5 5" xfId="4632"/>
    <cellStyle name="40 % - Markeringsfarve1 2 2 5 5 2" xfId="14911"/>
    <cellStyle name="40 % - Markeringsfarve1 2 2 5 6" xfId="4633"/>
    <cellStyle name="40 % - Markeringsfarve1 2 2 5 6 2" xfId="14912"/>
    <cellStyle name="40 % - Markeringsfarve1 2 2 5 7" xfId="4634"/>
    <cellStyle name="40 % - Markeringsfarve1 2 2 5 7 2" xfId="14913"/>
    <cellStyle name="40 % - Markeringsfarve1 2 2 5 8" xfId="4635"/>
    <cellStyle name="40 % - Markeringsfarve1 2 2 5 8 2" xfId="14914"/>
    <cellStyle name="40 % - Markeringsfarve1 2 2 5 9" xfId="4636"/>
    <cellStyle name="40 % - Markeringsfarve1 2 2 5 9 2" xfId="14915"/>
    <cellStyle name="40 % - Markeringsfarve1 2 2 6" xfId="4637"/>
    <cellStyle name="40 % - Markeringsfarve1 2 2 6 2" xfId="4638"/>
    <cellStyle name="40 % - Markeringsfarve1 2 2 6 2 2" xfId="14917"/>
    <cellStyle name="40 % - Markeringsfarve1 2 2 6 3" xfId="4639"/>
    <cellStyle name="40 % - Markeringsfarve1 2 2 6 3 2" xfId="14918"/>
    <cellStyle name="40 % - Markeringsfarve1 2 2 6 4" xfId="4640"/>
    <cellStyle name="40 % - Markeringsfarve1 2 2 6 4 2" xfId="14919"/>
    <cellStyle name="40 % - Markeringsfarve1 2 2 6 5" xfId="4641"/>
    <cellStyle name="40 % - Markeringsfarve1 2 2 6 5 2" xfId="14920"/>
    <cellStyle name="40 % - Markeringsfarve1 2 2 6 6" xfId="4642"/>
    <cellStyle name="40 % - Markeringsfarve1 2 2 6 6 2" xfId="14921"/>
    <cellStyle name="40 % - Markeringsfarve1 2 2 6 7" xfId="14916"/>
    <cellStyle name="40 % - Markeringsfarve1 2 2 7" xfId="4643"/>
    <cellStyle name="40 % - Markeringsfarve1 2 2 7 2" xfId="4644"/>
    <cellStyle name="40 % - Markeringsfarve1 2 2 7 2 2" xfId="14923"/>
    <cellStyle name="40 % - Markeringsfarve1 2 2 7 3" xfId="4645"/>
    <cellStyle name="40 % - Markeringsfarve1 2 2 7 3 2" xfId="14924"/>
    <cellStyle name="40 % - Markeringsfarve1 2 2 7 4" xfId="4646"/>
    <cellStyle name="40 % - Markeringsfarve1 2 2 7 4 2" xfId="14925"/>
    <cellStyle name="40 % - Markeringsfarve1 2 2 7 5" xfId="4647"/>
    <cellStyle name="40 % - Markeringsfarve1 2 2 7 5 2" xfId="14926"/>
    <cellStyle name="40 % - Markeringsfarve1 2 2 7 6" xfId="4648"/>
    <cellStyle name="40 % - Markeringsfarve1 2 2 7 6 2" xfId="14927"/>
    <cellStyle name="40 % - Markeringsfarve1 2 2 7 7" xfId="14922"/>
    <cellStyle name="40 % - Markeringsfarve1 2 2 8" xfId="4649"/>
    <cellStyle name="40 % - Markeringsfarve1 2 2 8 2" xfId="4650"/>
    <cellStyle name="40 % - Markeringsfarve1 2 2 8 2 2" xfId="14929"/>
    <cellStyle name="40 % - Markeringsfarve1 2 2 8 3" xfId="4651"/>
    <cellStyle name="40 % - Markeringsfarve1 2 2 8 3 2" xfId="14930"/>
    <cellStyle name="40 % - Markeringsfarve1 2 2 8 4" xfId="4652"/>
    <cellStyle name="40 % - Markeringsfarve1 2 2 8 4 2" xfId="14931"/>
    <cellStyle name="40 % - Markeringsfarve1 2 2 8 5" xfId="4653"/>
    <cellStyle name="40 % - Markeringsfarve1 2 2 8 5 2" xfId="14932"/>
    <cellStyle name="40 % - Markeringsfarve1 2 2 8 6" xfId="4654"/>
    <cellStyle name="40 % - Markeringsfarve1 2 2 8 6 2" xfId="14933"/>
    <cellStyle name="40 % - Markeringsfarve1 2 2 8 7" xfId="14928"/>
    <cellStyle name="40 % - Markeringsfarve1 2 2 9" xfId="4655"/>
    <cellStyle name="40 % - Markeringsfarve1 2 2 9 2" xfId="14934"/>
    <cellStyle name="40 % - Markeringsfarve1 2 2_Budget" xfId="4656"/>
    <cellStyle name="40 % - Markeringsfarve1 2 3" xfId="4657"/>
    <cellStyle name="40 % - Markeringsfarve1 2 3 10" xfId="4658"/>
    <cellStyle name="40 % - Markeringsfarve1 2 3 10 2" xfId="14936"/>
    <cellStyle name="40 % - Markeringsfarve1 2 3 11" xfId="4659"/>
    <cellStyle name="40 % - Markeringsfarve1 2 3 11 2" xfId="14937"/>
    <cellStyle name="40 % - Markeringsfarve1 2 3 12" xfId="4660"/>
    <cellStyle name="40 % - Markeringsfarve1 2 3 12 2" xfId="14938"/>
    <cellStyle name="40 % - Markeringsfarve1 2 3 13" xfId="4661"/>
    <cellStyle name="40 % - Markeringsfarve1 2 3 13 2" xfId="14939"/>
    <cellStyle name="40 % - Markeringsfarve1 2 3 14" xfId="14935"/>
    <cellStyle name="40 % - Markeringsfarve1 2 3 2" xfId="4662"/>
    <cellStyle name="40 % - Markeringsfarve1 2 3 2 10" xfId="4663"/>
    <cellStyle name="40 % - Markeringsfarve1 2 3 2 10 2" xfId="14941"/>
    <cellStyle name="40 % - Markeringsfarve1 2 3 2 11" xfId="4664"/>
    <cellStyle name="40 % - Markeringsfarve1 2 3 2 11 2" xfId="14942"/>
    <cellStyle name="40 % - Markeringsfarve1 2 3 2 12" xfId="14940"/>
    <cellStyle name="40 % - Markeringsfarve1 2 3 2 2" xfId="4665"/>
    <cellStyle name="40 % - Markeringsfarve1 2 3 2 2 10" xfId="4666"/>
    <cellStyle name="40 % - Markeringsfarve1 2 3 2 2 10 2" xfId="14944"/>
    <cellStyle name="40 % - Markeringsfarve1 2 3 2 2 11" xfId="14943"/>
    <cellStyle name="40 % - Markeringsfarve1 2 3 2 2 2" xfId="4667"/>
    <cellStyle name="40 % - Markeringsfarve1 2 3 2 2 2 2" xfId="4668"/>
    <cellStyle name="40 % - Markeringsfarve1 2 3 2 2 2 2 2" xfId="14946"/>
    <cellStyle name="40 % - Markeringsfarve1 2 3 2 2 2 3" xfId="4669"/>
    <cellStyle name="40 % - Markeringsfarve1 2 3 2 2 2 3 2" xfId="14947"/>
    <cellStyle name="40 % - Markeringsfarve1 2 3 2 2 2 4" xfId="4670"/>
    <cellStyle name="40 % - Markeringsfarve1 2 3 2 2 2 4 2" xfId="14948"/>
    <cellStyle name="40 % - Markeringsfarve1 2 3 2 2 2 5" xfId="4671"/>
    <cellStyle name="40 % - Markeringsfarve1 2 3 2 2 2 5 2" xfId="14949"/>
    <cellStyle name="40 % - Markeringsfarve1 2 3 2 2 2 6" xfId="4672"/>
    <cellStyle name="40 % - Markeringsfarve1 2 3 2 2 2 6 2" xfId="14950"/>
    <cellStyle name="40 % - Markeringsfarve1 2 3 2 2 2 7" xfId="14945"/>
    <cellStyle name="40 % - Markeringsfarve1 2 3 2 2 3" xfId="4673"/>
    <cellStyle name="40 % - Markeringsfarve1 2 3 2 2 3 2" xfId="4674"/>
    <cellStyle name="40 % - Markeringsfarve1 2 3 2 2 3 2 2" xfId="14952"/>
    <cellStyle name="40 % - Markeringsfarve1 2 3 2 2 3 3" xfId="4675"/>
    <cellStyle name="40 % - Markeringsfarve1 2 3 2 2 3 3 2" xfId="14953"/>
    <cellStyle name="40 % - Markeringsfarve1 2 3 2 2 3 4" xfId="4676"/>
    <cellStyle name="40 % - Markeringsfarve1 2 3 2 2 3 4 2" xfId="14954"/>
    <cellStyle name="40 % - Markeringsfarve1 2 3 2 2 3 5" xfId="4677"/>
    <cellStyle name="40 % - Markeringsfarve1 2 3 2 2 3 5 2" xfId="14955"/>
    <cellStyle name="40 % - Markeringsfarve1 2 3 2 2 3 6" xfId="4678"/>
    <cellStyle name="40 % - Markeringsfarve1 2 3 2 2 3 6 2" xfId="14956"/>
    <cellStyle name="40 % - Markeringsfarve1 2 3 2 2 3 7" xfId="14951"/>
    <cellStyle name="40 % - Markeringsfarve1 2 3 2 2 4" xfId="4679"/>
    <cellStyle name="40 % - Markeringsfarve1 2 3 2 2 4 2" xfId="4680"/>
    <cellStyle name="40 % - Markeringsfarve1 2 3 2 2 4 2 2" xfId="14958"/>
    <cellStyle name="40 % - Markeringsfarve1 2 3 2 2 4 3" xfId="4681"/>
    <cellStyle name="40 % - Markeringsfarve1 2 3 2 2 4 3 2" xfId="14959"/>
    <cellStyle name="40 % - Markeringsfarve1 2 3 2 2 4 4" xfId="4682"/>
    <cellStyle name="40 % - Markeringsfarve1 2 3 2 2 4 4 2" xfId="14960"/>
    <cellStyle name="40 % - Markeringsfarve1 2 3 2 2 4 5" xfId="4683"/>
    <cellStyle name="40 % - Markeringsfarve1 2 3 2 2 4 5 2" xfId="14961"/>
    <cellStyle name="40 % - Markeringsfarve1 2 3 2 2 4 6" xfId="4684"/>
    <cellStyle name="40 % - Markeringsfarve1 2 3 2 2 4 6 2" xfId="14962"/>
    <cellStyle name="40 % - Markeringsfarve1 2 3 2 2 4 7" xfId="14957"/>
    <cellStyle name="40 % - Markeringsfarve1 2 3 2 2 5" xfId="4685"/>
    <cellStyle name="40 % - Markeringsfarve1 2 3 2 2 5 2" xfId="4686"/>
    <cellStyle name="40 % - Markeringsfarve1 2 3 2 2 5 2 2" xfId="14964"/>
    <cellStyle name="40 % - Markeringsfarve1 2 3 2 2 5 3" xfId="4687"/>
    <cellStyle name="40 % - Markeringsfarve1 2 3 2 2 5 3 2" xfId="14965"/>
    <cellStyle name="40 % - Markeringsfarve1 2 3 2 2 5 4" xfId="4688"/>
    <cellStyle name="40 % - Markeringsfarve1 2 3 2 2 5 4 2" xfId="14966"/>
    <cellStyle name="40 % - Markeringsfarve1 2 3 2 2 5 5" xfId="4689"/>
    <cellStyle name="40 % - Markeringsfarve1 2 3 2 2 5 5 2" xfId="14967"/>
    <cellStyle name="40 % - Markeringsfarve1 2 3 2 2 5 6" xfId="4690"/>
    <cellStyle name="40 % - Markeringsfarve1 2 3 2 2 5 6 2" xfId="14968"/>
    <cellStyle name="40 % - Markeringsfarve1 2 3 2 2 5 7" xfId="14963"/>
    <cellStyle name="40 % - Markeringsfarve1 2 3 2 2 6" xfId="4691"/>
    <cellStyle name="40 % - Markeringsfarve1 2 3 2 2 6 2" xfId="14969"/>
    <cellStyle name="40 % - Markeringsfarve1 2 3 2 2 7" xfId="4692"/>
    <cellStyle name="40 % - Markeringsfarve1 2 3 2 2 7 2" xfId="14970"/>
    <cellStyle name="40 % - Markeringsfarve1 2 3 2 2 8" xfId="4693"/>
    <cellStyle name="40 % - Markeringsfarve1 2 3 2 2 8 2" xfId="14971"/>
    <cellStyle name="40 % - Markeringsfarve1 2 3 2 2 9" xfId="4694"/>
    <cellStyle name="40 % - Markeringsfarve1 2 3 2 2 9 2" xfId="14972"/>
    <cellStyle name="40 % - Markeringsfarve1 2 3 2 3" xfId="4695"/>
    <cellStyle name="40 % - Markeringsfarve1 2 3 2 3 2" xfId="4696"/>
    <cellStyle name="40 % - Markeringsfarve1 2 3 2 3 2 2" xfId="14974"/>
    <cellStyle name="40 % - Markeringsfarve1 2 3 2 3 3" xfId="4697"/>
    <cellStyle name="40 % - Markeringsfarve1 2 3 2 3 3 2" xfId="14975"/>
    <cellStyle name="40 % - Markeringsfarve1 2 3 2 3 4" xfId="4698"/>
    <cellStyle name="40 % - Markeringsfarve1 2 3 2 3 4 2" xfId="14976"/>
    <cellStyle name="40 % - Markeringsfarve1 2 3 2 3 5" xfId="4699"/>
    <cellStyle name="40 % - Markeringsfarve1 2 3 2 3 5 2" xfId="14977"/>
    <cellStyle name="40 % - Markeringsfarve1 2 3 2 3 6" xfId="4700"/>
    <cellStyle name="40 % - Markeringsfarve1 2 3 2 3 6 2" xfId="14978"/>
    <cellStyle name="40 % - Markeringsfarve1 2 3 2 3 7" xfId="14973"/>
    <cellStyle name="40 % - Markeringsfarve1 2 3 2 4" xfId="4701"/>
    <cellStyle name="40 % - Markeringsfarve1 2 3 2 4 2" xfId="4702"/>
    <cellStyle name="40 % - Markeringsfarve1 2 3 2 4 2 2" xfId="14980"/>
    <cellStyle name="40 % - Markeringsfarve1 2 3 2 4 3" xfId="4703"/>
    <cellStyle name="40 % - Markeringsfarve1 2 3 2 4 3 2" xfId="14981"/>
    <cellStyle name="40 % - Markeringsfarve1 2 3 2 4 4" xfId="4704"/>
    <cellStyle name="40 % - Markeringsfarve1 2 3 2 4 4 2" xfId="14982"/>
    <cellStyle name="40 % - Markeringsfarve1 2 3 2 4 5" xfId="4705"/>
    <cellStyle name="40 % - Markeringsfarve1 2 3 2 4 5 2" xfId="14983"/>
    <cellStyle name="40 % - Markeringsfarve1 2 3 2 4 6" xfId="4706"/>
    <cellStyle name="40 % - Markeringsfarve1 2 3 2 4 6 2" xfId="14984"/>
    <cellStyle name="40 % - Markeringsfarve1 2 3 2 4 7" xfId="14979"/>
    <cellStyle name="40 % - Markeringsfarve1 2 3 2 5" xfId="4707"/>
    <cellStyle name="40 % - Markeringsfarve1 2 3 2 5 2" xfId="4708"/>
    <cellStyle name="40 % - Markeringsfarve1 2 3 2 5 2 2" xfId="14986"/>
    <cellStyle name="40 % - Markeringsfarve1 2 3 2 5 3" xfId="4709"/>
    <cellStyle name="40 % - Markeringsfarve1 2 3 2 5 3 2" xfId="14987"/>
    <cellStyle name="40 % - Markeringsfarve1 2 3 2 5 4" xfId="4710"/>
    <cellStyle name="40 % - Markeringsfarve1 2 3 2 5 4 2" xfId="14988"/>
    <cellStyle name="40 % - Markeringsfarve1 2 3 2 5 5" xfId="4711"/>
    <cellStyle name="40 % - Markeringsfarve1 2 3 2 5 5 2" xfId="14989"/>
    <cellStyle name="40 % - Markeringsfarve1 2 3 2 5 6" xfId="4712"/>
    <cellStyle name="40 % - Markeringsfarve1 2 3 2 5 6 2" xfId="14990"/>
    <cellStyle name="40 % - Markeringsfarve1 2 3 2 5 7" xfId="14985"/>
    <cellStyle name="40 % - Markeringsfarve1 2 3 2 6" xfId="4713"/>
    <cellStyle name="40 % - Markeringsfarve1 2 3 2 6 2" xfId="4714"/>
    <cellStyle name="40 % - Markeringsfarve1 2 3 2 6 2 2" xfId="14992"/>
    <cellStyle name="40 % - Markeringsfarve1 2 3 2 6 3" xfId="4715"/>
    <cellStyle name="40 % - Markeringsfarve1 2 3 2 6 3 2" xfId="14993"/>
    <cellStyle name="40 % - Markeringsfarve1 2 3 2 6 4" xfId="4716"/>
    <cellStyle name="40 % - Markeringsfarve1 2 3 2 6 4 2" xfId="14994"/>
    <cellStyle name="40 % - Markeringsfarve1 2 3 2 6 5" xfId="4717"/>
    <cellStyle name="40 % - Markeringsfarve1 2 3 2 6 5 2" xfId="14995"/>
    <cellStyle name="40 % - Markeringsfarve1 2 3 2 6 6" xfId="4718"/>
    <cellStyle name="40 % - Markeringsfarve1 2 3 2 6 6 2" xfId="14996"/>
    <cellStyle name="40 % - Markeringsfarve1 2 3 2 6 7" xfId="14991"/>
    <cellStyle name="40 % - Markeringsfarve1 2 3 2 7" xfId="4719"/>
    <cellStyle name="40 % - Markeringsfarve1 2 3 2 7 2" xfId="14997"/>
    <cellStyle name="40 % - Markeringsfarve1 2 3 2 8" xfId="4720"/>
    <cellStyle name="40 % - Markeringsfarve1 2 3 2 8 2" xfId="14998"/>
    <cellStyle name="40 % - Markeringsfarve1 2 3 2 9" xfId="4721"/>
    <cellStyle name="40 % - Markeringsfarve1 2 3 2 9 2" xfId="14999"/>
    <cellStyle name="40 % - Markeringsfarve1 2 3 3" xfId="4722"/>
    <cellStyle name="40 % - Markeringsfarve1 2 3 3 10" xfId="4723"/>
    <cellStyle name="40 % - Markeringsfarve1 2 3 3 10 2" xfId="15001"/>
    <cellStyle name="40 % - Markeringsfarve1 2 3 3 11" xfId="15000"/>
    <cellStyle name="40 % - Markeringsfarve1 2 3 3 2" xfId="4724"/>
    <cellStyle name="40 % - Markeringsfarve1 2 3 3 2 2" xfId="4725"/>
    <cellStyle name="40 % - Markeringsfarve1 2 3 3 2 2 2" xfId="15003"/>
    <cellStyle name="40 % - Markeringsfarve1 2 3 3 2 3" xfId="4726"/>
    <cellStyle name="40 % - Markeringsfarve1 2 3 3 2 3 2" xfId="15004"/>
    <cellStyle name="40 % - Markeringsfarve1 2 3 3 2 4" xfId="4727"/>
    <cellStyle name="40 % - Markeringsfarve1 2 3 3 2 4 2" xfId="15005"/>
    <cellStyle name="40 % - Markeringsfarve1 2 3 3 2 5" xfId="4728"/>
    <cellStyle name="40 % - Markeringsfarve1 2 3 3 2 5 2" xfId="15006"/>
    <cellStyle name="40 % - Markeringsfarve1 2 3 3 2 6" xfId="4729"/>
    <cellStyle name="40 % - Markeringsfarve1 2 3 3 2 6 2" xfId="15007"/>
    <cellStyle name="40 % - Markeringsfarve1 2 3 3 2 7" xfId="15002"/>
    <cellStyle name="40 % - Markeringsfarve1 2 3 3 3" xfId="4730"/>
    <cellStyle name="40 % - Markeringsfarve1 2 3 3 3 2" xfId="4731"/>
    <cellStyle name="40 % - Markeringsfarve1 2 3 3 3 2 2" xfId="15009"/>
    <cellStyle name="40 % - Markeringsfarve1 2 3 3 3 3" xfId="4732"/>
    <cellStyle name="40 % - Markeringsfarve1 2 3 3 3 3 2" xfId="15010"/>
    <cellStyle name="40 % - Markeringsfarve1 2 3 3 3 4" xfId="4733"/>
    <cellStyle name="40 % - Markeringsfarve1 2 3 3 3 4 2" xfId="15011"/>
    <cellStyle name="40 % - Markeringsfarve1 2 3 3 3 5" xfId="4734"/>
    <cellStyle name="40 % - Markeringsfarve1 2 3 3 3 5 2" xfId="15012"/>
    <cellStyle name="40 % - Markeringsfarve1 2 3 3 3 6" xfId="4735"/>
    <cellStyle name="40 % - Markeringsfarve1 2 3 3 3 6 2" xfId="15013"/>
    <cellStyle name="40 % - Markeringsfarve1 2 3 3 3 7" xfId="15008"/>
    <cellStyle name="40 % - Markeringsfarve1 2 3 3 4" xfId="4736"/>
    <cellStyle name="40 % - Markeringsfarve1 2 3 3 4 2" xfId="4737"/>
    <cellStyle name="40 % - Markeringsfarve1 2 3 3 4 2 2" xfId="15015"/>
    <cellStyle name="40 % - Markeringsfarve1 2 3 3 4 3" xfId="4738"/>
    <cellStyle name="40 % - Markeringsfarve1 2 3 3 4 3 2" xfId="15016"/>
    <cellStyle name="40 % - Markeringsfarve1 2 3 3 4 4" xfId="4739"/>
    <cellStyle name="40 % - Markeringsfarve1 2 3 3 4 4 2" xfId="15017"/>
    <cellStyle name="40 % - Markeringsfarve1 2 3 3 4 5" xfId="4740"/>
    <cellStyle name="40 % - Markeringsfarve1 2 3 3 4 5 2" xfId="15018"/>
    <cellStyle name="40 % - Markeringsfarve1 2 3 3 4 6" xfId="4741"/>
    <cellStyle name="40 % - Markeringsfarve1 2 3 3 4 6 2" xfId="15019"/>
    <cellStyle name="40 % - Markeringsfarve1 2 3 3 4 7" xfId="15014"/>
    <cellStyle name="40 % - Markeringsfarve1 2 3 3 5" xfId="4742"/>
    <cellStyle name="40 % - Markeringsfarve1 2 3 3 5 2" xfId="4743"/>
    <cellStyle name="40 % - Markeringsfarve1 2 3 3 5 2 2" xfId="15021"/>
    <cellStyle name="40 % - Markeringsfarve1 2 3 3 5 3" xfId="4744"/>
    <cellStyle name="40 % - Markeringsfarve1 2 3 3 5 3 2" xfId="15022"/>
    <cellStyle name="40 % - Markeringsfarve1 2 3 3 5 4" xfId="4745"/>
    <cellStyle name="40 % - Markeringsfarve1 2 3 3 5 4 2" xfId="15023"/>
    <cellStyle name="40 % - Markeringsfarve1 2 3 3 5 5" xfId="4746"/>
    <cellStyle name="40 % - Markeringsfarve1 2 3 3 5 5 2" xfId="15024"/>
    <cellStyle name="40 % - Markeringsfarve1 2 3 3 5 6" xfId="4747"/>
    <cellStyle name="40 % - Markeringsfarve1 2 3 3 5 6 2" xfId="15025"/>
    <cellStyle name="40 % - Markeringsfarve1 2 3 3 5 7" xfId="15020"/>
    <cellStyle name="40 % - Markeringsfarve1 2 3 3 6" xfId="4748"/>
    <cellStyle name="40 % - Markeringsfarve1 2 3 3 6 2" xfId="15026"/>
    <cellStyle name="40 % - Markeringsfarve1 2 3 3 7" xfId="4749"/>
    <cellStyle name="40 % - Markeringsfarve1 2 3 3 7 2" xfId="15027"/>
    <cellStyle name="40 % - Markeringsfarve1 2 3 3 8" xfId="4750"/>
    <cellStyle name="40 % - Markeringsfarve1 2 3 3 8 2" xfId="15028"/>
    <cellStyle name="40 % - Markeringsfarve1 2 3 3 9" xfId="4751"/>
    <cellStyle name="40 % - Markeringsfarve1 2 3 3 9 2" xfId="15029"/>
    <cellStyle name="40 % - Markeringsfarve1 2 3 4" xfId="4752"/>
    <cellStyle name="40 % - Markeringsfarve1 2 3 4 2" xfId="4753"/>
    <cellStyle name="40 % - Markeringsfarve1 2 3 4 2 2" xfId="15031"/>
    <cellStyle name="40 % - Markeringsfarve1 2 3 4 3" xfId="4754"/>
    <cellStyle name="40 % - Markeringsfarve1 2 3 4 3 2" xfId="15032"/>
    <cellStyle name="40 % - Markeringsfarve1 2 3 4 4" xfId="4755"/>
    <cellStyle name="40 % - Markeringsfarve1 2 3 4 4 2" xfId="15033"/>
    <cellStyle name="40 % - Markeringsfarve1 2 3 4 5" xfId="4756"/>
    <cellStyle name="40 % - Markeringsfarve1 2 3 4 5 2" xfId="15034"/>
    <cellStyle name="40 % - Markeringsfarve1 2 3 4 6" xfId="4757"/>
    <cellStyle name="40 % - Markeringsfarve1 2 3 4 6 2" xfId="15035"/>
    <cellStyle name="40 % - Markeringsfarve1 2 3 4 7" xfId="15030"/>
    <cellStyle name="40 % - Markeringsfarve1 2 3 5" xfId="4758"/>
    <cellStyle name="40 % - Markeringsfarve1 2 3 5 2" xfId="4759"/>
    <cellStyle name="40 % - Markeringsfarve1 2 3 5 2 2" xfId="15037"/>
    <cellStyle name="40 % - Markeringsfarve1 2 3 5 3" xfId="4760"/>
    <cellStyle name="40 % - Markeringsfarve1 2 3 5 3 2" xfId="15038"/>
    <cellStyle name="40 % - Markeringsfarve1 2 3 5 4" xfId="4761"/>
    <cellStyle name="40 % - Markeringsfarve1 2 3 5 4 2" xfId="15039"/>
    <cellStyle name="40 % - Markeringsfarve1 2 3 5 5" xfId="4762"/>
    <cellStyle name="40 % - Markeringsfarve1 2 3 5 5 2" xfId="15040"/>
    <cellStyle name="40 % - Markeringsfarve1 2 3 5 6" xfId="4763"/>
    <cellStyle name="40 % - Markeringsfarve1 2 3 5 6 2" xfId="15041"/>
    <cellStyle name="40 % - Markeringsfarve1 2 3 5 7" xfId="15036"/>
    <cellStyle name="40 % - Markeringsfarve1 2 3 6" xfId="4764"/>
    <cellStyle name="40 % - Markeringsfarve1 2 3 6 2" xfId="4765"/>
    <cellStyle name="40 % - Markeringsfarve1 2 3 6 2 2" xfId="15043"/>
    <cellStyle name="40 % - Markeringsfarve1 2 3 6 3" xfId="4766"/>
    <cellStyle name="40 % - Markeringsfarve1 2 3 6 3 2" xfId="15044"/>
    <cellStyle name="40 % - Markeringsfarve1 2 3 6 4" xfId="4767"/>
    <cellStyle name="40 % - Markeringsfarve1 2 3 6 4 2" xfId="15045"/>
    <cellStyle name="40 % - Markeringsfarve1 2 3 6 5" xfId="4768"/>
    <cellStyle name="40 % - Markeringsfarve1 2 3 6 5 2" xfId="15046"/>
    <cellStyle name="40 % - Markeringsfarve1 2 3 6 6" xfId="4769"/>
    <cellStyle name="40 % - Markeringsfarve1 2 3 6 6 2" xfId="15047"/>
    <cellStyle name="40 % - Markeringsfarve1 2 3 6 7" xfId="15042"/>
    <cellStyle name="40 % - Markeringsfarve1 2 3 7" xfId="4770"/>
    <cellStyle name="40 % - Markeringsfarve1 2 3 7 2" xfId="4771"/>
    <cellStyle name="40 % - Markeringsfarve1 2 3 7 2 2" xfId="15049"/>
    <cellStyle name="40 % - Markeringsfarve1 2 3 7 3" xfId="4772"/>
    <cellStyle name="40 % - Markeringsfarve1 2 3 7 3 2" xfId="15050"/>
    <cellStyle name="40 % - Markeringsfarve1 2 3 7 4" xfId="4773"/>
    <cellStyle name="40 % - Markeringsfarve1 2 3 7 4 2" xfId="15051"/>
    <cellStyle name="40 % - Markeringsfarve1 2 3 7 5" xfId="4774"/>
    <cellStyle name="40 % - Markeringsfarve1 2 3 7 5 2" xfId="15052"/>
    <cellStyle name="40 % - Markeringsfarve1 2 3 7 6" xfId="4775"/>
    <cellStyle name="40 % - Markeringsfarve1 2 3 7 6 2" xfId="15053"/>
    <cellStyle name="40 % - Markeringsfarve1 2 3 7 7" xfId="15048"/>
    <cellStyle name="40 % - Markeringsfarve1 2 3 8" xfId="4776"/>
    <cellStyle name="40 % - Markeringsfarve1 2 3 8 2" xfId="15054"/>
    <cellStyle name="40 % - Markeringsfarve1 2 3 9" xfId="4777"/>
    <cellStyle name="40 % - Markeringsfarve1 2 3 9 2" xfId="15055"/>
    <cellStyle name="40 % - Markeringsfarve1 2 4" xfId="4778"/>
    <cellStyle name="40 % - Markeringsfarve1 2 4 10" xfId="4779"/>
    <cellStyle name="40 % - Markeringsfarve1 2 4 10 2" xfId="15057"/>
    <cellStyle name="40 % - Markeringsfarve1 2 4 11" xfId="4780"/>
    <cellStyle name="40 % - Markeringsfarve1 2 4 11 2" xfId="15058"/>
    <cellStyle name="40 % - Markeringsfarve1 2 4 12" xfId="15056"/>
    <cellStyle name="40 % - Markeringsfarve1 2 4 2" xfId="4781"/>
    <cellStyle name="40 % - Markeringsfarve1 2 4 2 10" xfId="4782"/>
    <cellStyle name="40 % - Markeringsfarve1 2 4 2 10 2" xfId="15060"/>
    <cellStyle name="40 % - Markeringsfarve1 2 4 2 11" xfId="15059"/>
    <cellStyle name="40 % - Markeringsfarve1 2 4 2 2" xfId="4783"/>
    <cellStyle name="40 % - Markeringsfarve1 2 4 2 2 10" xfId="15061"/>
    <cellStyle name="40 % - Markeringsfarve1 2 4 2 2 2" xfId="4784"/>
    <cellStyle name="40 % - Markeringsfarve1 2 4 2 2 2 2" xfId="4785"/>
    <cellStyle name="40 % - Markeringsfarve1 2 4 2 2 2 2 2" xfId="15063"/>
    <cellStyle name="40 % - Markeringsfarve1 2 4 2 2 2 3" xfId="4786"/>
    <cellStyle name="40 % - Markeringsfarve1 2 4 2 2 2 3 2" xfId="15064"/>
    <cellStyle name="40 % - Markeringsfarve1 2 4 2 2 2 4" xfId="4787"/>
    <cellStyle name="40 % - Markeringsfarve1 2 4 2 2 2 4 2" xfId="15065"/>
    <cellStyle name="40 % - Markeringsfarve1 2 4 2 2 2 5" xfId="4788"/>
    <cellStyle name="40 % - Markeringsfarve1 2 4 2 2 2 5 2" xfId="15066"/>
    <cellStyle name="40 % - Markeringsfarve1 2 4 2 2 2 6" xfId="4789"/>
    <cellStyle name="40 % - Markeringsfarve1 2 4 2 2 2 6 2" xfId="15067"/>
    <cellStyle name="40 % - Markeringsfarve1 2 4 2 2 2 7" xfId="15062"/>
    <cellStyle name="40 % - Markeringsfarve1 2 4 2 2 3" xfId="4790"/>
    <cellStyle name="40 % - Markeringsfarve1 2 4 2 2 3 2" xfId="4791"/>
    <cellStyle name="40 % - Markeringsfarve1 2 4 2 2 3 2 2" xfId="15069"/>
    <cellStyle name="40 % - Markeringsfarve1 2 4 2 2 3 3" xfId="4792"/>
    <cellStyle name="40 % - Markeringsfarve1 2 4 2 2 3 3 2" xfId="15070"/>
    <cellStyle name="40 % - Markeringsfarve1 2 4 2 2 3 4" xfId="4793"/>
    <cellStyle name="40 % - Markeringsfarve1 2 4 2 2 3 4 2" xfId="15071"/>
    <cellStyle name="40 % - Markeringsfarve1 2 4 2 2 3 5" xfId="4794"/>
    <cellStyle name="40 % - Markeringsfarve1 2 4 2 2 3 5 2" xfId="15072"/>
    <cellStyle name="40 % - Markeringsfarve1 2 4 2 2 3 6" xfId="4795"/>
    <cellStyle name="40 % - Markeringsfarve1 2 4 2 2 3 6 2" xfId="15073"/>
    <cellStyle name="40 % - Markeringsfarve1 2 4 2 2 3 7" xfId="15068"/>
    <cellStyle name="40 % - Markeringsfarve1 2 4 2 2 4" xfId="4796"/>
    <cellStyle name="40 % - Markeringsfarve1 2 4 2 2 4 2" xfId="4797"/>
    <cellStyle name="40 % - Markeringsfarve1 2 4 2 2 4 2 2" xfId="15075"/>
    <cellStyle name="40 % - Markeringsfarve1 2 4 2 2 4 3" xfId="4798"/>
    <cellStyle name="40 % - Markeringsfarve1 2 4 2 2 4 3 2" xfId="15076"/>
    <cellStyle name="40 % - Markeringsfarve1 2 4 2 2 4 4" xfId="4799"/>
    <cellStyle name="40 % - Markeringsfarve1 2 4 2 2 4 4 2" xfId="15077"/>
    <cellStyle name="40 % - Markeringsfarve1 2 4 2 2 4 5" xfId="4800"/>
    <cellStyle name="40 % - Markeringsfarve1 2 4 2 2 4 5 2" xfId="15078"/>
    <cellStyle name="40 % - Markeringsfarve1 2 4 2 2 4 6" xfId="4801"/>
    <cellStyle name="40 % - Markeringsfarve1 2 4 2 2 4 6 2" xfId="15079"/>
    <cellStyle name="40 % - Markeringsfarve1 2 4 2 2 4 7" xfId="15074"/>
    <cellStyle name="40 % - Markeringsfarve1 2 4 2 2 5" xfId="4802"/>
    <cellStyle name="40 % - Markeringsfarve1 2 4 2 2 5 2" xfId="15080"/>
    <cellStyle name="40 % - Markeringsfarve1 2 4 2 2 6" xfId="4803"/>
    <cellStyle name="40 % - Markeringsfarve1 2 4 2 2 6 2" xfId="15081"/>
    <cellStyle name="40 % - Markeringsfarve1 2 4 2 2 7" xfId="4804"/>
    <cellStyle name="40 % - Markeringsfarve1 2 4 2 2 7 2" xfId="15082"/>
    <cellStyle name="40 % - Markeringsfarve1 2 4 2 2 8" xfId="4805"/>
    <cellStyle name="40 % - Markeringsfarve1 2 4 2 2 8 2" xfId="15083"/>
    <cellStyle name="40 % - Markeringsfarve1 2 4 2 2 9" xfId="4806"/>
    <cellStyle name="40 % - Markeringsfarve1 2 4 2 2 9 2" xfId="15084"/>
    <cellStyle name="40 % - Markeringsfarve1 2 4 2 3" xfId="4807"/>
    <cellStyle name="40 % - Markeringsfarve1 2 4 2 3 2" xfId="4808"/>
    <cellStyle name="40 % - Markeringsfarve1 2 4 2 3 2 2" xfId="15086"/>
    <cellStyle name="40 % - Markeringsfarve1 2 4 2 3 3" xfId="4809"/>
    <cellStyle name="40 % - Markeringsfarve1 2 4 2 3 3 2" xfId="15087"/>
    <cellStyle name="40 % - Markeringsfarve1 2 4 2 3 4" xfId="4810"/>
    <cellStyle name="40 % - Markeringsfarve1 2 4 2 3 4 2" xfId="15088"/>
    <cellStyle name="40 % - Markeringsfarve1 2 4 2 3 5" xfId="4811"/>
    <cellStyle name="40 % - Markeringsfarve1 2 4 2 3 5 2" xfId="15089"/>
    <cellStyle name="40 % - Markeringsfarve1 2 4 2 3 6" xfId="4812"/>
    <cellStyle name="40 % - Markeringsfarve1 2 4 2 3 6 2" xfId="15090"/>
    <cellStyle name="40 % - Markeringsfarve1 2 4 2 3 7" xfId="15085"/>
    <cellStyle name="40 % - Markeringsfarve1 2 4 2 4" xfId="4813"/>
    <cellStyle name="40 % - Markeringsfarve1 2 4 2 4 2" xfId="4814"/>
    <cellStyle name="40 % - Markeringsfarve1 2 4 2 4 2 2" xfId="15092"/>
    <cellStyle name="40 % - Markeringsfarve1 2 4 2 4 3" xfId="4815"/>
    <cellStyle name="40 % - Markeringsfarve1 2 4 2 4 3 2" xfId="15093"/>
    <cellStyle name="40 % - Markeringsfarve1 2 4 2 4 4" xfId="4816"/>
    <cellStyle name="40 % - Markeringsfarve1 2 4 2 4 4 2" xfId="15094"/>
    <cellStyle name="40 % - Markeringsfarve1 2 4 2 4 5" xfId="4817"/>
    <cellStyle name="40 % - Markeringsfarve1 2 4 2 4 5 2" xfId="15095"/>
    <cellStyle name="40 % - Markeringsfarve1 2 4 2 4 6" xfId="4818"/>
    <cellStyle name="40 % - Markeringsfarve1 2 4 2 4 6 2" xfId="15096"/>
    <cellStyle name="40 % - Markeringsfarve1 2 4 2 4 7" xfId="15091"/>
    <cellStyle name="40 % - Markeringsfarve1 2 4 2 5" xfId="4819"/>
    <cellStyle name="40 % - Markeringsfarve1 2 4 2 5 2" xfId="4820"/>
    <cellStyle name="40 % - Markeringsfarve1 2 4 2 5 2 2" xfId="15098"/>
    <cellStyle name="40 % - Markeringsfarve1 2 4 2 5 3" xfId="4821"/>
    <cellStyle name="40 % - Markeringsfarve1 2 4 2 5 3 2" xfId="15099"/>
    <cellStyle name="40 % - Markeringsfarve1 2 4 2 5 4" xfId="4822"/>
    <cellStyle name="40 % - Markeringsfarve1 2 4 2 5 4 2" xfId="15100"/>
    <cellStyle name="40 % - Markeringsfarve1 2 4 2 5 5" xfId="4823"/>
    <cellStyle name="40 % - Markeringsfarve1 2 4 2 5 5 2" xfId="15101"/>
    <cellStyle name="40 % - Markeringsfarve1 2 4 2 5 6" xfId="4824"/>
    <cellStyle name="40 % - Markeringsfarve1 2 4 2 5 6 2" xfId="15102"/>
    <cellStyle name="40 % - Markeringsfarve1 2 4 2 5 7" xfId="15097"/>
    <cellStyle name="40 % - Markeringsfarve1 2 4 2 6" xfId="4825"/>
    <cellStyle name="40 % - Markeringsfarve1 2 4 2 6 2" xfId="15103"/>
    <cellStyle name="40 % - Markeringsfarve1 2 4 2 7" xfId="4826"/>
    <cellStyle name="40 % - Markeringsfarve1 2 4 2 7 2" xfId="15104"/>
    <cellStyle name="40 % - Markeringsfarve1 2 4 2 8" xfId="4827"/>
    <cellStyle name="40 % - Markeringsfarve1 2 4 2 8 2" xfId="15105"/>
    <cellStyle name="40 % - Markeringsfarve1 2 4 2 9" xfId="4828"/>
    <cellStyle name="40 % - Markeringsfarve1 2 4 2 9 2" xfId="15106"/>
    <cellStyle name="40 % - Markeringsfarve1 2 4 3" xfId="4829"/>
    <cellStyle name="40 % - Markeringsfarve1 2 4 3 10" xfId="15107"/>
    <cellStyle name="40 % - Markeringsfarve1 2 4 3 2" xfId="4830"/>
    <cellStyle name="40 % - Markeringsfarve1 2 4 3 2 2" xfId="4831"/>
    <cellStyle name="40 % - Markeringsfarve1 2 4 3 2 2 2" xfId="15109"/>
    <cellStyle name="40 % - Markeringsfarve1 2 4 3 2 3" xfId="4832"/>
    <cellStyle name="40 % - Markeringsfarve1 2 4 3 2 3 2" xfId="15110"/>
    <cellStyle name="40 % - Markeringsfarve1 2 4 3 2 4" xfId="4833"/>
    <cellStyle name="40 % - Markeringsfarve1 2 4 3 2 4 2" xfId="15111"/>
    <cellStyle name="40 % - Markeringsfarve1 2 4 3 2 5" xfId="4834"/>
    <cellStyle name="40 % - Markeringsfarve1 2 4 3 2 5 2" xfId="15112"/>
    <cellStyle name="40 % - Markeringsfarve1 2 4 3 2 6" xfId="4835"/>
    <cellStyle name="40 % - Markeringsfarve1 2 4 3 2 6 2" xfId="15113"/>
    <cellStyle name="40 % - Markeringsfarve1 2 4 3 2 7" xfId="15108"/>
    <cellStyle name="40 % - Markeringsfarve1 2 4 3 3" xfId="4836"/>
    <cellStyle name="40 % - Markeringsfarve1 2 4 3 3 2" xfId="4837"/>
    <cellStyle name="40 % - Markeringsfarve1 2 4 3 3 2 2" xfId="15115"/>
    <cellStyle name="40 % - Markeringsfarve1 2 4 3 3 3" xfId="4838"/>
    <cellStyle name="40 % - Markeringsfarve1 2 4 3 3 3 2" xfId="15116"/>
    <cellStyle name="40 % - Markeringsfarve1 2 4 3 3 4" xfId="4839"/>
    <cellStyle name="40 % - Markeringsfarve1 2 4 3 3 4 2" xfId="15117"/>
    <cellStyle name="40 % - Markeringsfarve1 2 4 3 3 5" xfId="4840"/>
    <cellStyle name="40 % - Markeringsfarve1 2 4 3 3 5 2" xfId="15118"/>
    <cellStyle name="40 % - Markeringsfarve1 2 4 3 3 6" xfId="4841"/>
    <cellStyle name="40 % - Markeringsfarve1 2 4 3 3 6 2" xfId="15119"/>
    <cellStyle name="40 % - Markeringsfarve1 2 4 3 3 7" xfId="15114"/>
    <cellStyle name="40 % - Markeringsfarve1 2 4 3 4" xfId="4842"/>
    <cellStyle name="40 % - Markeringsfarve1 2 4 3 4 2" xfId="4843"/>
    <cellStyle name="40 % - Markeringsfarve1 2 4 3 4 2 2" xfId="15121"/>
    <cellStyle name="40 % - Markeringsfarve1 2 4 3 4 3" xfId="4844"/>
    <cellStyle name="40 % - Markeringsfarve1 2 4 3 4 3 2" xfId="15122"/>
    <cellStyle name="40 % - Markeringsfarve1 2 4 3 4 4" xfId="4845"/>
    <cellStyle name="40 % - Markeringsfarve1 2 4 3 4 4 2" xfId="15123"/>
    <cellStyle name="40 % - Markeringsfarve1 2 4 3 4 5" xfId="4846"/>
    <cellStyle name="40 % - Markeringsfarve1 2 4 3 4 5 2" xfId="15124"/>
    <cellStyle name="40 % - Markeringsfarve1 2 4 3 4 6" xfId="4847"/>
    <cellStyle name="40 % - Markeringsfarve1 2 4 3 4 6 2" xfId="15125"/>
    <cellStyle name="40 % - Markeringsfarve1 2 4 3 4 7" xfId="15120"/>
    <cellStyle name="40 % - Markeringsfarve1 2 4 3 5" xfId="4848"/>
    <cellStyle name="40 % - Markeringsfarve1 2 4 3 5 2" xfId="15126"/>
    <cellStyle name="40 % - Markeringsfarve1 2 4 3 6" xfId="4849"/>
    <cellStyle name="40 % - Markeringsfarve1 2 4 3 6 2" xfId="15127"/>
    <cellStyle name="40 % - Markeringsfarve1 2 4 3 7" xfId="4850"/>
    <cellStyle name="40 % - Markeringsfarve1 2 4 3 7 2" xfId="15128"/>
    <cellStyle name="40 % - Markeringsfarve1 2 4 3 8" xfId="4851"/>
    <cellStyle name="40 % - Markeringsfarve1 2 4 3 8 2" xfId="15129"/>
    <cellStyle name="40 % - Markeringsfarve1 2 4 3 9" xfId="4852"/>
    <cellStyle name="40 % - Markeringsfarve1 2 4 3 9 2" xfId="15130"/>
    <cellStyle name="40 % - Markeringsfarve1 2 4 4" xfId="4853"/>
    <cellStyle name="40 % - Markeringsfarve1 2 4 4 2" xfId="4854"/>
    <cellStyle name="40 % - Markeringsfarve1 2 4 4 2 2" xfId="15132"/>
    <cellStyle name="40 % - Markeringsfarve1 2 4 4 3" xfId="4855"/>
    <cellStyle name="40 % - Markeringsfarve1 2 4 4 3 2" xfId="15133"/>
    <cellStyle name="40 % - Markeringsfarve1 2 4 4 4" xfId="4856"/>
    <cellStyle name="40 % - Markeringsfarve1 2 4 4 4 2" xfId="15134"/>
    <cellStyle name="40 % - Markeringsfarve1 2 4 4 5" xfId="4857"/>
    <cellStyle name="40 % - Markeringsfarve1 2 4 4 5 2" xfId="15135"/>
    <cellStyle name="40 % - Markeringsfarve1 2 4 4 6" xfId="4858"/>
    <cellStyle name="40 % - Markeringsfarve1 2 4 4 6 2" xfId="15136"/>
    <cellStyle name="40 % - Markeringsfarve1 2 4 4 7" xfId="15131"/>
    <cellStyle name="40 % - Markeringsfarve1 2 4 5" xfId="4859"/>
    <cellStyle name="40 % - Markeringsfarve1 2 4 5 2" xfId="4860"/>
    <cellStyle name="40 % - Markeringsfarve1 2 4 5 2 2" xfId="15138"/>
    <cellStyle name="40 % - Markeringsfarve1 2 4 5 3" xfId="4861"/>
    <cellStyle name="40 % - Markeringsfarve1 2 4 5 3 2" xfId="15139"/>
    <cellStyle name="40 % - Markeringsfarve1 2 4 5 4" xfId="4862"/>
    <cellStyle name="40 % - Markeringsfarve1 2 4 5 4 2" xfId="15140"/>
    <cellStyle name="40 % - Markeringsfarve1 2 4 5 5" xfId="4863"/>
    <cellStyle name="40 % - Markeringsfarve1 2 4 5 5 2" xfId="15141"/>
    <cellStyle name="40 % - Markeringsfarve1 2 4 5 6" xfId="4864"/>
    <cellStyle name="40 % - Markeringsfarve1 2 4 5 6 2" xfId="15142"/>
    <cellStyle name="40 % - Markeringsfarve1 2 4 5 7" xfId="15137"/>
    <cellStyle name="40 % - Markeringsfarve1 2 4 6" xfId="4865"/>
    <cellStyle name="40 % - Markeringsfarve1 2 4 6 2" xfId="4866"/>
    <cellStyle name="40 % - Markeringsfarve1 2 4 6 2 2" xfId="15144"/>
    <cellStyle name="40 % - Markeringsfarve1 2 4 6 3" xfId="4867"/>
    <cellStyle name="40 % - Markeringsfarve1 2 4 6 3 2" xfId="15145"/>
    <cellStyle name="40 % - Markeringsfarve1 2 4 6 4" xfId="4868"/>
    <cellStyle name="40 % - Markeringsfarve1 2 4 6 4 2" xfId="15146"/>
    <cellStyle name="40 % - Markeringsfarve1 2 4 6 5" xfId="4869"/>
    <cellStyle name="40 % - Markeringsfarve1 2 4 6 5 2" xfId="15147"/>
    <cellStyle name="40 % - Markeringsfarve1 2 4 6 6" xfId="4870"/>
    <cellStyle name="40 % - Markeringsfarve1 2 4 6 6 2" xfId="15148"/>
    <cellStyle name="40 % - Markeringsfarve1 2 4 6 7" xfId="15143"/>
    <cellStyle name="40 % - Markeringsfarve1 2 4 7" xfId="4871"/>
    <cellStyle name="40 % - Markeringsfarve1 2 4 7 2" xfId="15149"/>
    <cellStyle name="40 % - Markeringsfarve1 2 4 8" xfId="4872"/>
    <cellStyle name="40 % - Markeringsfarve1 2 4 8 2" xfId="15150"/>
    <cellStyle name="40 % - Markeringsfarve1 2 4 9" xfId="4873"/>
    <cellStyle name="40 % - Markeringsfarve1 2 4 9 2" xfId="15151"/>
    <cellStyle name="40 % - Markeringsfarve1 2 5" xfId="4874"/>
    <cellStyle name="40 % - Markeringsfarve1 2 5 10" xfId="4875"/>
    <cellStyle name="40 % - Markeringsfarve1 2 5 10 2" xfId="15153"/>
    <cellStyle name="40 % - Markeringsfarve1 2 5 11" xfId="15152"/>
    <cellStyle name="40 % - Markeringsfarve1 2 5 2" xfId="4876"/>
    <cellStyle name="40 % - Markeringsfarve1 2 5 2 10" xfId="15154"/>
    <cellStyle name="40 % - Markeringsfarve1 2 5 2 2" xfId="4877"/>
    <cellStyle name="40 % - Markeringsfarve1 2 5 2 2 2" xfId="4878"/>
    <cellStyle name="40 % - Markeringsfarve1 2 5 2 2 2 2" xfId="15156"/>
    <cellStyle name="40 % - Markeringsfarve1 2 5 2 2 3" xfId="4879"/>
    <cellStyle name="40 % - Markeringsfarve1 2 5 2 2 3 2" xfId="15157"/>
    <cellStyle name="40 % - Markeringsfarve1 2 5 2 2 4" xfId="4880"/>
    <cellStyle name="40 % - Markeringsfarve1 2 5 2 2 4 2" xfId="15158"/>
    <cellStyle name="40 % - Markeringsfarve1 2 5 2 2 5" xfId="4881"/>
    <cellStyle name="40 % - Markeringsfarve1 2 5 2 2 5 2" xfId="15159"/>
    <cellStyle name="40 % - Markeringsfarve1 2 5 2 2 6" xfId="4882"/>
    <cellStyle name="40 % - Markeringsfarve1 2 5 2 2 6 2" xfId="15160"/>
    <cellStyle name="40 % - Markeringsfarve1 2 5 2 2 7" xfId="15155"/>
    <cellStyle name="40 % - Markeringsfarve1 2 5 2 3" xfId="4883"/>
    <cellStyle name="40 % - Markeringsfarve1 2 5 2 3 2" xfId="4884"/>
    <cellStyle name="40 % - Markeringsfarve1 2 5 2 3 2 2" xfId="15162"/>
    <cellStyle name="40 % - Markeringsfarve1 2 5 2 3 3" xfId="4885"/>
    <cellStyle name="40 % - Markeringsfarve1 2 5 2 3 3 2" xfId="15163"/>
    <cellStyle name="40 % - Markeringsfarve1 2 5 2 3 4" xfId="4886"/>
    <cellStyle name="40 % - Markeringsfarve1 2 5 2 3 4 2" xfId="15164"/>
    <cellStyle name="40 % - Markeringsfarve1 2 5 2 3 5" xfId="4887"/>
    <cellStyle name="40 % - Markeringsfarve1 2 5 2 3 5 2" xfId="15165"/>
    <cellStyle name="40 % - Markeringsfarve1 2 5 2 3 6" xfId="4888"/>
    <cellStyle name="40 % - Markeringsfarve1 2 5 2 3 6 2" xfId="15166"/>
    <cellStyle name="40 % - Markeringsfarve1 2 5 2 3 7" xfId="15161"/>
    <cellStyle name="40 % - Markeringsfarve1 2 5 2 4" xfId="4889"/>
    <cellStyle name="40 % - Markeringsfarve1 2 5 2 4 2" xfId="4890"/>
    <cellStyle name="40 % - Markeringsfarve1 2 5 2 4 2 2" xfId="15168"/>
    <cellStyle name="40 % - Markeringsfarve1 2 5 2 4 3" xfId="4891"/>
    <cellStyle name="40 % - Markeringsfarve1 2 5 2 4 3 2" xfId="15169"/>
    <cellStyle name="40 % - Markeringsfarve1 2 5 2 4 4" xfId="4892"/>
    <cellStyle name="40 % - Markeringsfarve1 2 5 2 4 4 2" xfId="15170"/>
    <cellStyle name="40 % - Markeringsfarve1 2 5 2 4 5" xfId="4893"/>
    <cellStyle name="40 % - Markeringsfarve1 2 5 2 4 5 2" xfId="15171"/>
    <cellStyle name="40 % - Markeringsfarve1 2 5 2 4 6" xfId="4894"/>
    <cellStyle name="40 % - Markeringsfarve1 2 5 2 4 6 2" xfId="15172"/>
    <cellStyle name="40 % - Markeringsfarve1 2 5 2 4 7" xfId="15167"/>
    <cellStyle name="40 % - Markeringsfarve1 2 5 2 5" xfId="4895"/>
    <cellStyle name="40 % - Markeringsfarve1 2 5 2 5 2" xfId="15173"/>
    <cellStyle name="40 % - Markeringsfarve1 2 5 2 6" xfId="4896"/>
    <cellStyle name="40 % - Markeringsfarve1 2 5 2 6 2" xfId="15174"/>
    <cellStyle name="40 % - Markeringsfarve1 2 5 2 7" xfId="4897"/>
    <cellStyle name="40 % - Markeringsfarve1 2 5 2 7 2" xfId="15175"/>
    <cellStyle name="40 % - Markeringsfarve1 2 5 2 8" xfId="4898"/>
    <cellStyle name="40 % - Markeringsfarve1 2 5 2 8 2" xfId="15176"/>
    <cellStyle name="40 % - Markeringsfarve1 2 5 2 9" xfId="4899"/>
    <cellStyle name="40 % - Markeringsfarve1 2 5 2 9 2" xfId="15177"/>
    <cellStyle name="40 % - Markeringsfarve1 2 5 3" xfId="4900"/>
    <cellStyle name="40 % - Markeringsfarve1 2 5 3 2" xfId="4901"/>
    <cellStyle name="40 % - Markeringsfarve1 2 5 3 2 2" xfId="15179"/>
    <cellStyle name="40 % - Markeringsfarve1 2 5 3 3" xfId="4902"/>
    <cellStyle name="40 % - Markeringsfarve1 2 5 3 3 2" xfId="15180"/>
    <cellStyle name="40 % - Markeringsfarve1 2 5 3 4" xfId="4903"/>
    <cellStyle name="40 % - Markeringsfarve1 2 5 3 4 2" xfId="15181"/>
    <cellStyle name="40 % - Markeringsfarve1 2 5 3 5" xfId="4904"/>
    <cellStyle name="40 % - Markeringsfarve1 2 5 3 5 2" xfId="15182"/>
    <cellStyle name="40 % - Markeringsfarve1 2 5 3 6" xfId="4905"/>
    <cellStyle name="40 % - Markeringsfarve1 2 5 3 6 2" xfId="15183"/>
    <cellStyle name="40 % - Markeringsfarve1 2 5 3 7" xfId="15178"/>
    <cellStyle name="40 % - Markeringsfarve1 2 5 4" xfId="4906"/>
    <cellStyle name="40 % - Markeringsfarve1 2 5 4 2" xfId="4907"/>
    <cellStyle name="40 % - Markeringsfarve1 2 5 4 2 2" xfId="15185"/>
    <cellStyle name="40 % - Markeringsfarve1 2 5 4 3" xfId="4908"/>
    <cellStyle name="40 % - Markeringsfarve1 2 5 4 3 2" xfId="15186"/>
    <cellStyle name="40 % - Markeringsfarve1 2 5 4 4" xfId="4909"/>
    <cellStyle name="40 % - Markeringsfarve1 2 5 4 4 2" xfId="15187"/>
    <cellStyle name="40 % - Markeringsfarve1 2 5 4 5" xfId="4910"/>
    <cellStyle name="40 % - Markeringsfarve1 2 5 4 5 2" xfId="15188"/>
    <cellStyle name="40 % - Markeringsfarve1 2 5 4 6" xfId="4911"/>
    <cellStyle name="40 % - Markeringsfarve1 2 5 4 6 2" xfId="15189"/>
    <cellStyle name="40 % - Markeringsfarve1 2 5 4 7" xfId="15184"/>
    <cellStyle name="40 % - Markeringsfarve1 2 5 5" xfId="4912"/>
    <cellStyle name="40 % - Markeringsfarve1 2 5 5 2" xfId="4913"/>
    <cellStyle name="40 % - Markeringsfarve1 2 5 5 2 2" xfId="15191"/>
    <cellStyle name="40 % - Markeringsfarve1 2 5 5 3" xfId="4914"/>
    <cellStyle name="40 % - Markeringsfarve1 2 5 5 3 2" xfId="15192"/>
    <cellStyle name="40 % - Markeringsfarve1 2 5 5 4" xfId="4915"/>
    <cellStyle name="40 % - Markeringsfarve1 2 5 5 4 2" xfId="15193"/>
    <cellStyle name="40 % - Markeringsfarve1 2 5 5 5" xfId="4916"/>
    <cellStyle name="40 % - Markeringsfarve1 2 5 5 5 2" xfId="15194"/>
    <cellStyle name="40 % - Markeringsfarve1 2 5 5 6" xfId="4917"/>
    <cellStyle name="40 % - Markeringsfarve1 2 5 5 6 2" xfId="15195"/>
    <cellStyle name="40 % - Markeringsfarve1 2 5 5 7" xfId="15190"/>
    <cellStyle name="40 % - Markeringsfarve1 2 5 6" xfId="4918"/>
    <cellStyle name="40 % - Markeringsfarve1 2 5 6 2" xfId="15196"/>
    <cellStyle name="40 % - Markeringsfarve1 2 5 7" xfId="4919"/>
    <cellStyle name="40 % - Markeringsfarve1 2 5 7 2" xfId="15197"/>
    <cellStyle name="40 % - Markeringsfarve1 2 5 8" xfId="4920"/>
    <cellStyle name="40 % - Markeringsfarve1 2 5 8 2" xfId="15198"/>
    <cellStyle name="40 % - Markeringsfarve1 2 5 9" xfId="4921"/>
    <cellStyle name="40 % - Markeringsfarve1 2 5 9 2" xfId="15199"/>
    <cellStyle name="40 % - Markeringsfarve1 2 6" xfId="4922"/>
    <cellStyle name="40 % - Markeringsfarve1 2 6 10" xfId="15200"/>
    <cellStyle name="40 % - Markeringsfarve1 2 6 2" xfId="4923"/>
    <cellStyle name="40 % - Markeringsfarve1 2 6 2 2" xfId="4924"/>
    <cellStyle name="40 % - Markeringsfarve1 2 6 2 2 2" xfId="15202"/>
    <cellStyle name="40 % - Markeringsfarve1 2 6 2 3" xfId="4925"/>
    <cellStyle name="40 % - Markeringsfarve1 2 6 2 3 2" xfId="15203"/>
    <cellStyle name="40 % - Markeringsfarve1 2 6 2 4" xfId="4926"/>
    <cellStyle name="40 % - Markeringsfarve1 2 6 2 4 2" xfId="15204"/>
    <cellStyle name="40 % - Markeringsfarve1 2 6 2 5" xfId="4927"/>
    <cellStyle name="40 % - Markeringsfarve1 2 6 2 5 2" xfId="15205"/>
    <cellStyle name="40 % - Markeringsfarve1 2 6 2 6" xfId="4928"/>
    <cellStyle name="40 % - Markeringsfarve1 2 6 2 6 2" xfId="15206"/>
    <cellStyle name="40 % - Markeringsfarve1 2 6 2 7" xfId="15201"/>
    <cellStyle name="40 % - Markeringsfarve1 2 6 3" xfId="4929"/>
    <cellStyle name="40 % - Markeringsfarve1 2 6 3 2" xfId="4930"/>
    <cellStyle name="40 % - Markeringsfarve1 2 6 3 2 2" xfId="15208"/>
    <cellStyle name="40 % - Markeringsfarve1 2 6 3 3" xfId="4931"/>
    <cellStyle name="40 % - Markeringsfarve1 2 6 3 3 2" xfId="15209"/>
    <cellStyle name="40 % - Markeringsfarve1 2 6 3 4" xfId="4932"/>
    <cellStyle name="40 % - Markeringsfarve1 2 6 3 4 2" xfId="15210"/>
    <cellStyle name="40 % - Markeringsfarve1 2 6 3 5" xfId="4933"/>
    <cellStyle name="40 % - Markeringsfarve1 2 6 3 5 2" xfId="15211"/>
    <cellStyle name="40 % - Markeringsfarve1 2 6 3 6" xfId="4934"/>
    <cellStyle name="40 % - Markeringsfarve1 2 6 3 6 2" xfId="15212"/>
    <cellStyle name="40 % - Markeringsfarve1 2 6 3 7" xfId="15207"/>
    <cellStyle name="40 % - Markeringsfarve1 2 6 4" xfId="4935"/>
    <cellStyle name="40 % - Markeringsfarve1 2 6 4 2" xfId="4936"/>
    <cellStyle name="40 % - Markeringsfarve1 2 6 4 2 2" xfId="15214"/>
    <cellStyle name="40 % - Markeringsfarve1 2 6 4 3" xfId="4937"/>
    <cellStyle name="40 % - Markeringsfarve1 2 6 4 3 2" xfId="15215"/>
    <cellStyle name="40 % - Markeringsfarve1 2 6 4 4" xfId="4938"/>
    <cellStyle name="40 % - Markeringsfarve1 2 6 4 4 2" xfId="15216"/>
    <cellStyle name="40 % - Markeringsfarve1 2 6 4 5" xfId="4939"/>
    <cellStyle name="40 % - Markeringsfarve1 2 6 4 5 2" xfId="15217"/>
    <cellStyle name="40 % - Markeringsfarve1 2 6 4 6" xfId="4940"/>
    <cellStyle name="40 % - Markeringsfarve1 2 6 4 6 2" xfId="15218"/>
    <cellStyle name="40 % - Markeringsfarve1 2 6 4 7" xfId="15213"/>
    <cellStyle name="40 % - Markeringsfarve1 2 6 5" xfId="4941"/>
    <cellStyle name="40 % - Markeringsfarve1 2 6 5 2" xfId="15219"/>
    <cellStyle name="40 % - Markeringsfarve1 2 6 6" xfId="4942"/>
    <cellStyle name="40 % - Markeringsfarve1 2 6 6 2" xfId="15220"/>
    <cellStyle name="40 % - Markeringsfarve1 2 6 7" xfId="4943"/>
    <cellStyle name="40 % - Markeringsfarve1 2 6 7 2" xfId="15221"/>
    <cellStyle name="40 % - Markeringsfarve1 2 6 8" xfId="4944"/>
    <cellStyle name="40 % - Markeringsfarve1 2 6 8 2" xfId="15222"/>
    <cellStyle name="40 % - Markeringsfarve1 2 6 9" xfId="4945"/>
    <cellStyle name="40 % - Markeringsfarve1 2 6 9 2" xfId="15223"/>
    <cellStyle name="40 % - Markeringsfarve1 2 7" xfId="4946"/>
    <cellStyle name="40 % - Markeringsfarve1 2 7 2" xfId="4947"/>
    <cellStyle name="40 % - Markeringsfarve1 2 7 2 2" xfId="15225"/>
    <cellStyle name="40 % - Markeringsfarve1 2 7 3" xfId="4948"/>
    <cellStyle name="40 % - Markeringsfarve1 2 7 3 2" xfId="15226"/>
    <cellStyle name="40 % - Markeringsfarve1 2 7 4" xfId="4949"/>
    <cellStyle name="40 % - Markeringsfarve1 2 7 4 2" xfId="15227"/>
    <cellStyle name="40 % - Markeringsfarve1 2 7 5" xfId="4950"/>
    <cellStyle name="40 % - Markeringsfarve1 2 7 5 2" xfId="15228"/>
    <cellStyle name="40 % - Markeringsfarve1 2 7 6" xfId="4951"/>
    <cellStyle name="40 % - Markeringsfarve1 2 7 6 2" xfId="15229"/>
    <cellStyle name="40 % - Markeringsfarve1 2 7 7" xfId="15224"/>
    <cellStyle name="40 % - Markeringsfarve1 2 8" xfId="4952"/>
    <cellStyle name="40 % - Markeringsfarve1 2 8 2" xfId="4953"/>
    <cellStyle name="40 % - Markeringsfarve1 2 8 2 2" xfId="15231"/>
    <cellStyle name="40 % - Markeringsfarve1 2 8 3" xfId="4954"/>
    <cellStyle name="40 % - Markeringsfarve1 2 8 3 2" xfId="15232"/>
    <cellStyle name="40 % - Markeringsfarve1 2 8 4" xfId="4955"/>
    <cellStyle name="40 % - Markeringsfarve1 2 8 4 2" xfId="15233"/>
    <cellStyle name="40 % - Markeringsfarve1 2 8 5" xfId="4956"/>
    <cellStyle name="40 % - Markeringsfarve1 2 8 5 2" xfId="15234"/>
    <cellStyle name="40 % - Markeringsfarve1 2 8 6" xfId="4957"/>
    <cellStyle name="40 % - Markeringsfarve1 2 8 6 2" xfId="15235"/>
    <cellStyle name="40 % - Markeringsfarve1 2 8 7" xfId="15230"/>
    <cellStyle name="40 % - Markeringsfarve1 2 9" xfId="4958"/>
    <cellStyle name="40 % - Markeringsfarve1 2 9 2" xfId="4959"/>
    <cellStyle name="40 % - Markeringsfarve1 2 9 2 2" xfId="15237"/>
    <cellStyle name="40 % - Markeringsfarve1 2 9 3" xfId="4960"/>
    <cellStyle name="40 % - Markeringsfarve1 2 9 3 2" xfId="15238"/>
    <cellStyle name="40 % - Markeringsfarve1 2 9 4" xfId="4961"/>
    <cellStyle name="40 % - Markeringsfarve1 2 9 4 2" xfId="15239"/>
    <cellStyle name="40 % - Markeringsfarve1 2 9 5" xfId="4962"/>
    <cellStyle name="40 % - Markeringsfarve1 2 9 5 2" xfId="15240"/>
    <cellStyle name="40 % - Markeringsfarve1 2 9 6" xfId="4963"/>
    <cellStyle name="40 % - Markeringsfarve1 2 9 6 2" xfId="15241"/>
    <cellStyle name="40 % - Markeringsfarve1 2 9 7" xfId="15236"/>
    <cellStyle name="40 % - Markeringsfarve1 2_Budget" xfId="4964"/>
    <cellStyle name="40 % - Markeringsfarve1 20" xfId="10295"/>
    <cellStyle name="40 % - Markeringsfarve1 3" xfId="4965"/>
    <cellStyle name="40 % - Markeringsfarve1 3 2" xfId="4966"/>
    <cellStyle name="40 % - Markeringsfarve1 3 2 10" xfId="15243"/>
    <cellStyle name="40 % - Markeringsfarve1 3 2 2" xfId="4967"/>
    <cellStyle name="40 % - Markeringsfarve1 3 2 2 2" xfId="4968"/>
    <cellStyle name="40 % - Markeringsfarve1 3 2 2 2 2" xfId="4969"/>
    <cellStyle name="40 % - Markeringsfarve1 3 2 2 2 2 2" xfId="15246"/>
    <cellStyle name="40 % - Markeringsfarve1 3 2 2 2 3" xfId="4970"/>
    <cellStyle name="40 % - Markeringsfarve1 3 2 2 2 3 2" xfId="15247"/>
    <cellStyle name="40 % - Markeringsfarve1 3 2 2 2 4" xfId="4971"/>
    <cellStyle name="40 % - Markeringsfarve1 3 2 2 2 4 2" xfId="15248"/>
    <cellStyle name="40 % - Markeringsfarve1 3 2 2 2 5" xfId="4972"/>
    <cellStyle name="40 % - Markeringsfarve1 3 2 2 2 5 2" xfId="15249"/>
    <cellStyle name="40 % - Markeringsfarve1 3 2 2 2 6" xfId="4973"/>
    <cellStyle name="40 % - Markeringsfarve1 3 2 2 2 6 2" xfId="15250"/>
    <cellStyle name="40 % - Markeringsfarve1 3 2 2 2 7" xfId="15245"/>
    <cellStyle name="40 % - Markeringsfarve1 3 2 2 3" xfId="4974"/>
    <cellStyle name="40 % - Markeringsfarve1 3 2 2 3 2" xfId="15251"/>
    <cellStyle name="40 % - Markeringsfarve1 3 2 2 4" xfId="4975"/>
    <cellStyle name="40 % - Markeringsfarve1 3 2 2 4 2" xfId="15252"/>
    <cellStyle name="40 % - Markeringsfarve1 3 2 2 5" xfId="4976"/>
    <cellStyle name="40 % - Markeringsfarve1 3 2 2 5 2" xfId="15253"/>
    <cellStyle name="40 % - Markeringsfarve1 3 2 2 6" xfId="4977"/>
    <cellStyle name="40 % - Markeringsfarve1 3 2 2 6 2" xfId="15254"/>
    <cellStyle name="40 % - Markeringsfarve1 3 2 2 7" xfId="4978"/>
    <cellStyle name="40 % - Markeringsfarve1 3 2 2 7 2" xfId="15255"/>
    <cellStyle name="40 % - Markeringsfarve1 3 2 2 8" xfId="15244"/>
    <cellStyle name="40 % - Markeringsfarve1 3 2 3" xfId="4979"/>
    <cellStyle name="40 % - Markeringsfarve1 3 2 3 2" xfId="4980"/>
    <cellStyle name="40 % - Markeringsfarve1 3 2 3 2 2" xfId="15257"/>
    <cellStyle name="40 % - Markeringsfarve1 3 2 3 3" xfId="4981"/>
    <cellStyle name="40 % - Markeringsfarve1 3 2 3 3 2" xfId="15258"/>
    <cellStyle name="40 % - Markeringsfarve1 3 2 3 4" xfId="4982"/>
    <cellStyle name="40 % - Markeringsfarve1 3 2 3 4 2" xfId="15259"/>
    <cellStyle name="40 % - Markeringsfarve1 3 2 3 5" xfId="4983"/>
    <cellStyle name="40 % - Markeringsfarve1 3 2 3 5 2" xfId="15260"/>
    <cellStyle name="40 % - Markeringsfarve1 3 2 3 6" xfId="4984"/>
    <cellStyle name="40 % - Markeringsfarve1 3 2 3 6 2" xfId="15261"/>
    <cellStyle name="40 % - Markeringsfarve1 3 2 3 7" xfId="15256"/>
    <cellStyle name="40 % - Markeringsfarve1 3 2 4" xfId="4985"/>
    <cellStyle name="40 % - Markeringsfarve1 3 2 4 2" xfId="15262"/>
    <cellStyle name="40 % - Markeringsfarve1 3 2 5" xfId="4986"/>
    <cellStyle name="40 % - Markeringsfarve1 3 2 5 2" xfId="15263"/>
    <cellStyle name="40 % - Markeringsfarve1 3 2 6" xfId="4987"/>
    <cellStyle name="40 % - Markeringsfarve1 3 2 6 2" xfId="15264"/>
    <cellStyle name="40 % - Markeringsfarve1 3 2 7" xfId="4988"/>
    <cellStyle name="40 % - Markeringsfarve1 3 2 7 2" xfId="15265"/>
    <cellStyle name="40 % - Markeringsfarve1 3 2 8" xfId="4989"/>
    <cellStyle name="40 % - Markeringsfarve1 3 2 8 2" xfId="15266"/>
    <cellStyle name="40 % - Markeringsfarve1 3 2 9" xfId="4990"/>
    <cellStyle name="40 % - Markeringsfarve1 3 2 9 2" xfId="15267"/>
    <cellStyle name="40 % - Markeringsfarve1 3 3" xfId="4991"/>
    <cellStyle name="40 % - Markeringsfarve1 3 3 2" xfId="15268"/>
    <cellStyle name="40 % - Markeringsfarve1 3 4" xfId="15242"/>
    <cellStyle name="40 % - Markeringsfarve1 3_Budget" xfId="4992"/>
    <cellStyle name="40 % - Markeringsfarve1 4" xfId="4993"/>
    <cellStyle name="40 % - Markeringsfarve1 4 2" xfId="4994"/>
    <cellStyle name="40 % - Markeringsfarve1 4 2 2" xfId="15270"/>
    <cellStyle name="40 % - Markeringsfarve1 4 3" xfId="15269"/>
    <cellStyle name="40 % - Markeringsfarve1 5" xfId="4995"/>
    <cellStyle name="40 % - Markeringsfarve1 5 2" xfId="15271"/>
    <cellStyle name="40 % - Markeringsfarve1 6" xfId="4996"/>
    <cellStyle name="40 % - Markeringsfarve1 6 10" xfId="4997"/>
    <cellStyle name="40 % - Markeringsfarve1 6 10 2" xfId="15273"/>
    <cellStyle name="40 % - Markeringsfarve1 6 11" xfId="15272"/>
    <cellStyle name="40 % - Markeringsfarve1 6 2" xfId="4998"/>
    <cellStyle name="40 % - Markeringsfarve1 6 2 2" xfId="4999"/>
    <cellStyle name="40 % - Markeringsfarve1 6 2 2 2" xfId="5000"/>
    <cellStyle name="40 % - Markeringsfarve1 6 2 2 2 2" xfId="15276"/>
    <cellStyle name="40 % - Markeringsfarve1 6 2 2 3" xfId="5001"/>
    <cellStyle name="40 % - Markeringsfarve1 6 2 2 3 2" xfId="15277"/>
    <cellStyle name="40 % - Markeringsfarve1 6 2 2 4" xfId="5002"/>
    <cellStyle name="40 % - Markeringsfarve1 6 2 2 4 2" xfId="15278"/>
    <cellStyle name="40 % - Markeringsfarve1 6 2 2 5" xfId="5003"/>
    <cellStyle name="40 % - Markeringsfarve1 6 2 2 5 2" xfId="15279"/>
    <cellStyle name="40 % - Markeringsfarve1 6 2 2 6" xfId="5004"/>
    <cellStyle name="40 % - Markeringsfarve1 6 2 2 6 2" xfId="15280"/>
    <cellStyle name="40 % - Markeringsfarve1 6 2 2 7" xfId="15275"/>
    <cellStyle name="40 % - Markeringsfarve1 6 2 3" xfId="5005"/>
    <cellStyle name="40 % - Markeringsfarve1 6 2 3 2" xfId="5006"/>
    <cellStyle name="40 % - Markeringsfarve1 6 2 3 2 2" xfId="15282"/>
    <cellStyle name="40 % - Markeringsfarve1 6 2 3 3" xfId="5007"/>
    <cellStyle name="40 % - Markeringsfarve1 6 2 3 3 2" xfId="15283"/>
    <cellStyle name="40 % - Markeringsfarve1 6 2 3 4" xfId="5008"/>
    <cellStyle name="40 % - Markeringsfarve1 6 2 3 4 2" xfId="15284"/>
    <cellStyle name="40 % - Markeringsfarve1 6 2 3 5" xfId="5009"/>
    <cellStyle name="40 % - Markeringsfarve1 6 2 3 5 2" xfId="15285"/>
    <cellStyle name="40 % - Markeringsfarve1 6 2 3 6" xfId="5010"/>
    <cellStyle name="40 % - Markeringsfarve1 6 2 3 6 2" xfId="15286"/>
    <cellStyle name="40 % - Markeringsfarve1 6 2 3 7" xfId="15281"/>
    <cellStyle name="40 % - Markeringsfarve1 6 2 4" xfId="5011"/>
    <cellStyle name="40 % - Markeringsfarve1 6 2 4 2" xfId="15287"/>
    <cellStyle name="40 % - Markeringsfarve1 6 2 5" xfId="5012"/>
    <cellStyle name="40 % - Markeringsfarve1 6 2 5 2" xfId="15288"/>
    <cellStyle name="40 % - Markeringsfarve1 6 2 6" xfId="5013"/>
    <cellStyle name="40 % - Markeringsfarve1 6 2 6 2" xfId="15289"/>
    <cellStyle name="40 % - Markeringsfarve1 6 2 7" xfId="5014"/>
    <cellStyle name="40 % - Markeringsfarve1 6 2 7 2" xfId="15290"/>
    <cellStyle name="40 % - Markeringsfarve1 6 2 8" xfId="5015"/>
    <cellStyle name="40 % - Markeringsfarve1 6 2 8 2" xfId="15291"/>
    <cellStyle name="40 % - Markeringsfarve1 6 2 9" xfId="15274"/>
    <cellStyle name="40 % - Markeringsfarve1 6 3" xfId="5016"/>
    <cellStyle name="40 % - Markeringsfarve1 6 3 2" xfId="15292"/>
    <cellStyle name="40 % - Markeringsfarve1 6 4" xfId="5017"/>
    <cellStyle name="40 % - Markeringsfarve1 6 4 2" xfId="5018"/>
    <cellStyle name="40 % - Markeringsfarve1 6 4 2 2" xfId="15294"/>
    <cellStyle name="40 % - Markeringsfarve1 6 4 3" xfId="5019"/>
    <cellStyle name="40 % - Markeringsfarve1 6 4 3 2" xfId="15295"/>
    <cellStyle name="40 % - Markeringsfarve1 6 4 4" xfId="5020"/>
    <cellStyle name="40 % - Markeringsfarve1 6 4 4 2" xfId="15296"/>
    <cellStyle name="40 % - Markeringsfarve1 6 4 5" xfId="5021"/>
    <cellStyle name="40 % - Markeringsfarve1 6 4 5 2" xfId="15297"/>
    <cellStyle name="40 % - Markeringsfarve1 6 4 6" xfId="5022"/>
    <cellStyle name="40 % - Markeringsfarve1 6 4 6 2" xfId="15298"/>
    <cellStyle name="40 % - Markeringsfarve1 6 4 7" xfId="15293"/>
    <cellStyle name="40 % - Markeringsfarve1 6 5" xfId="5023"/>
    <cellStyle name="40 % - Markeringsfarve1 6 5 2" xfId="5024"/>
    <cellStyle name="40 % - Markeringsfarve1 6 5 2 2" xfId="15300"/>
    <cellStyle name="40 % - Markeringsfarve1 6 5 3" xfId="5025"/>
    <cellStyle name="40 % - Markeringsfarve1 6 5 3 2" xfId="15301"/>
    <cellStyle name="40 % - Markeringsfarve1 6 5 4" xfId="5026"/>
    <cellStyle name="40 % - Markeringsfarve1 6 5 4 2" xfId="15302"/>
    <cellStyle name="40 % - Markeringsfarve1 6 5 5" xfId="5027"/>
    <cellStyle name="40 % - Markeringsfarve1 6 5 5 2" xfId="15303"/>
    <cellStyle name="40 % - Markeringsfarve1 6 5 6" xfId="5028"/>
    <cellStyle name="40 % - Markeringsfarve1 6 5 6 2" xfId="15304"/>
    <cellStyle name="40 % - Markeringsfarve1 6 5 7" xfId="15299"/>
    <cellStyle name="40 % - Markeringsfarve1 6 6" xfId="5029"/>
    <cellStyle name="40 % - Markeringsfarve1 6 6 2" xfId="15305"/>
    <cellStyle name="40 % - Markeringsfarve1 6 7" xfId="5030"/>
    <cellStyle name="40 % - Markeringsfarve1 6 7 2" xfId="15306"/>
    <cellStyle name="40 % - Markeringsfarve1 6 8" xfId="5031"/>
    <cellStyle name="40 % - Markeringsfarve1 6 8 2" xfId="15307"/>
    <cellStyle name="40 % - Markeringsfarve1 6 9" xfId="5032"/>
    <cellStyle name="40 % - Markeringsfarve1 6 9 2" xfId="15308"/>
    <cellStyle name="40 % - Markeringsfarve1 7" xfId="5033"/>
    <cellStyle name="40 % - Markeringsfarve1 7 2" xfId="15309"/>
    <cellStyle name="40 % - Markeringsfarve1 8" xfId="5034"/>
    <cellStyle name="40 % - Markeringsfarve1 8 2" xfId="15310"/>
    <cellStyle name="40 % - Markeringsfarve1 9" xfId="5035"/>
    <cellStyle name="40 % - Markeringsfarve1 9 2" xfId="15311"/>
    <cellStyle name="40 % - Markeringsfarve2 10" xfId="5037"/>
    <cellStyle name="40 % - Markeringsfarve2 10 2" xfId="15312"/>
    <cellStyle name="40 % - Markeringsfarve2 11" xfId="5038"/>
    <cellStyle name="40 % - Markeringsfarve2 11 2" xfId="5039"/>
    <cellStyle name="40 % - Markeringsfarve2 11 2 2" xfId="15314"/>
    <cellStyle name="40 % - Markeringsfarve2 11 3" xfId="15313"/>
    <cellStyle name="40 % - Markeringsfarve2 12" xfId="5040"/>
    <cellStyle name="40 % - Markeringsfarve2 12 2" xfId="15315"/>
    <cellStyle name="40 % - Markeringsfarve2 13" xfId="5041"/>
    <cellStyle name="40 % - Markeringsfarve2 13 2" xfId="15316"/>
    <cellStyle name="40 % - Markeringsfarve2 14" xfId="5042"/>
    <cellStyle name="40 % - Markeringsfarve2 14 2" xfId="15317"/>
    <cellStyle name="40 % - Markeringsfarve2 15" xfId="5043"/>
    <cellStyle name="40 % - Markeringsfarve2 15 2" xfId="15318"/>
    <cellStyle name="40 % - Markeringsfarve2 16" xfId="5044"/>
    <cellStyle name="40 % - Markeringsfarve2 16 2" xfId="15319"/>
    <cellStyle name="40 % - Markeringsfarve2 17" xfId="5045"/>
    <cellStyle name="40 % - Markeringsfarve2 17 2" xfId="15320"/>
    <cellStyle name="40 % - Markeringsfarve2 18" xfId="5046"/>
    <cellStyle name="40 % - Markeringsfarve2 18 2" xfId="15321"/>
    <cellStyle name="40 % - Markeringsfarve2 19" xfId="5047"/>
    <cellStyle name="40 % - Markeringsfarve2 19 2" xfId="15322"/>
    <cellStyle name="40 % - Markeringsfarve2 2" xfId="5048"/>
    <cellStyle name="40 % - Markeringsfarve2 2 10" xfId="5049"/>
    <cellStyle name="40 % - Markeringsfarve2 2 10 2" xfId="15324"/>
    <cellStyle name="40 % - Markeringsfarve2 2 11" xfId="5050"/>
    <cellStyle name="40 % - Markeringsfarve2 2 11 2" xfId="15325"/>
    <cellStyle name="40 % - Markeringsfarve2 2 12" xfId="5051"/>
    <cellStyle name="40 % - Markeringsfarve2 2 12 2" xfId="15326"/>
    <cellStyle name="40 % - Markeringsfarve2 2 13" xfId="5052"/>
    <cellStyle name="40 % - Markeringsfarve2 2 13 2" xfId="15327"/>
    <cellStyle name="40 % - Markeringsfarve2 2 14" xfId="5053"/>
    <cellStyle name="40 % - Markeringsfarve2 2 14 2" xfId="15328"/>
    <cellStyle name="40 % - Markeringsfarve2 2 15" xfId="5054"/>
    <cellStyle name="40 % - Markeringsfarve2 2 15 2" xfId="15329"/>
    <cellStyle name="40 % - Markeringsfarve2 2 16" xfId="5055"/>
    <cellStyle name="40 % - Markeringsfarve2 2 16 2" xfId="15330"/>
    <cellStyle name="40 % - Markeringsfarve2 2 17" xfId="5056"/>
    <cellStyle name="40 % - Markeringsfarve2 2 17 2" xfId="15331"/>
    <cellStyle name="40 % - Markeringsfarve2 2 18" xfId="10298"/>
    <cellStyle name="40 % - Markeringsfarve2 2 19" xfId="15323"/>
    <cellStyle name="40 % - Markeringsfarve2 2 2" xfId="5057"/>
    <cellStyle name="40 % - Markeringsfarve2 2 2 10" xfId="5058"/>
    <cellStyle name="40 % - Markeringsfarve2 2 2 10 2" xfId="15333"/>
    <cellStyle name="40 % - Markeringsfarve2 2 2 11" xfId="5059"/>
    <cellStyle name="40 % - Markeringsfarve2 2 2 11 2" xfId="15334"/>
    <cellStyle name="40 % - Markeringsfarve2 2 2 12" xfId="5060"/>
    <cellStyle name="40 % - Markeringsfarve2 2 2 12 2" xfId="15335"/>
    <cellStyle name="40 % - Markeringsfarve2 2 2 13" xfId="5061"/>
    <cellStyle name="40 % - Markeringsfarve2 2 2 13 2" xfId="15336"/>
    <cellStyle name="40 % - Markeringsfarve2 2 2 14" xfId="5062"/>
    <cellStyle name="40 % - Markeringsfarve2 2 2 14 2" xfId="15337"/>
    <cellStyle name="40 % - Markeringsfarve2 2 2 15" xfId="15332"/>
    <cellStyle name="40 % - Markeringsfarve2 2 2 2" xfId="5063"/>
    <cellStyle name="40 % - Markeringsfarve2 2 2 2 10" xfId="5064"/>
    <cellStyle name="40 % - Markeringsfarve2 2 2 2 10 2" xfId="15339"/>
    <cellStyle name="40 % - Markeringsfarve2 2 2 2 11" xfId="5065"/>
    <cellStyle name="40 % - Markeringsfarve2 2 2 2 11 2" xfId="15340"/>
    <cellStyle name="40 % - Markeringsfarve2 2 2 2 12" xfId="5066"/>
    <cellStyle name="40 % - Markeringsfarve2 2 2 2 12 2" xfId="15341"/>
    <cellStyle name="40 % - Markeringsfarve2 2 2 2 13" xfId="15338"/>
    <cellStyle name="40 % - Markeringsfarve2 2 2 2 2" xfId="5067"/>
    <cellStyle name="40 % - Markeringsfarve2 2 2 2 2 10" xfId="5068"/>
    <cellStyle name="40 % - Markeringsfarve2 2 2 2 2 10 2" xfId="15343"/>
    <cellStyle name="40 % - Markeringsfarve2 2 2 2 2 11" xfId="5069"/>
    <cellStyle name="40 % - Markeringsfarve2 2 2 2 2 11 2" xfId="15344"/>
    <cellStyle name="40 % - Markeringsfarve2 2 2 2 2 12" xfId="15342"/>
    <cellStyle name="40 % - Markeringsfarve2 2 2 2 2 2" xfId="5070"/>
    <cellStyle name="40 % - Markeringsfarve2 2 2 2 2 2 10" xfId="5071"/>
    <cellStyle name="40 % - Markeringsfarve2 2 2 2 2 2 10 2" xfId="15346"/>
    <cellStyle name="40 % - Markeringsfarve2 2 2 2 2 2 11" xfId="15345"/>
    <cellStyle name="40 % - Markeringsfarve2 2 2 2 2 2 2" xfId="5072"/>
    <cellStyle name="40 % - Markeringsfarve2 2 2 2 2 2 2 2" xfId="5073"/>
    <cellStyle name="40 % - Markeringsfarve2 2 2 2 2 2 2 2 2" xfId="15348"/>
    <cellStyle name="40 % - Markeringsfarve2 2 2 2 2 2 2 3" xfId="5074"/>
    <cellStyle name="40 % - Markeringsfarve2 2 2 2 2 2 2 3 2" xfId="15349"/>
    <cellStyle name="40 % - Markeringsfarve2 2 2 2 2 2 2 4" xfId="5075"/>
    <cellStyle name="40 % - Markeringsfarve2 2 2 2 2 2 2 4 2" xfId="15350"/>
    <cellStyle name="40 % - Markeringsfarve2 2 2 2 2 2 2 5" xfId="5076"/>
    <cellStyle name="40 % - Markeringsfarve2 2 2 2 2 2 2 5 2" xfId="15351"/>
    <cellStyle name="40 % - Markeringsfarve2 2 2 2 2 2 2 6" xfId="5077"/>
    <cellStyle name="40 % - Markeringsfarve2 2 2 2 2 2 2 6 2" xfId="15352"/>
    <cellStyle name="40 % - Markeringsfarve2 2 2 2 2 2 2 7" xfId="15347"/>
    <cellStyle name="40 % - Markeringsfarve2 2 2 2 2 2 3" xfId="5078"/>
    <cellStyle name="40 % - Markeringsfarve2 2 2 2 2 2 3 2" xfId="5079"/>
    <cellStyle name="40 % - Markeringsfarve2 2 2 2 2 2 3 2 2" xfId="15354"/>
    <cellStyle name="40 % - Markeringsfarve2 2 2 2 2 2 3 3" xfId="5080"/>
    <cellStyle name="40 % - Markeringsfarve2 2 2 2 2 2 3 3 2" xfId="15355"/>
    <cellStyle name="40 % - Markeringsfarve2 2 2 2 2 2 3 4" xfId="5081"/>
    <cellStyle name="40 % - Markeringsfarve2 2 2 2 2 2 3 4 2" xfId="15356"/>
    <cellStyle name="40 % - Markeringsfarve2 2 2 2 2 2 3 5" xfId="5082"/>
    <cellStyle name="40 % - Markeringsfarve2 2 2 2 2 2 3 5 2" xfId="15357"/>
    <cellStyle name="40 % - Markeringsfarve2 2 2 2 2 2 3 6" xfId="5083"/>
    <cellStyle name="40 % - Markeringsfarve2 2 2 2 2 2 3 6 2" xfId="15358"/>
    <cellStyle name="40 % - Markeringsfarve2 2 2 2 2 2 3 7" xfId="15353"/>
    <cellStyle name="40 % - Markeringsfarve2 2 2 2 2 2 4" xfId="5084"/>
    <cellStyle name="40 % - Markeringsfarve2 2 2 2 2 2 4 2" xfId="5085"/>
    <cellStyle name="40 % - Markeringsfarve2 2 2 2 2 2 4 2 2" xfId="15360"/>
    <cellStyle name="40 % - Markeringsfarve2 2 2 2 2 2 4 3" xfId="5086"/>
    <cellStyle name="40 % - Markeringsfarve2 2 2 2 2 2 4 3 2" xfId="15361"/>
    <cellStyle name="40 % - Markeringsfarve2 2 2 2 2 2 4 4" xfId="5087"/>
    <cellStyle name="40 % - Markeringsfarve2 2 2 2 2 2 4 4 2" xfId="15362"/>
    <cellStyle name="40 % - Markeringsfarve2 2 2 2 2 2 4 5" xfId="5088"/>
    <cellStyle name="40 % - Markeringsfarve2 2 2 2 2 2 4 5 2" xfId="15363"/>
    <cellStyle name="40 % - Markeringsfarve2 2 2 2 2 2 4 6" xfId="5089"/>
    <cellStyle name="40 % - Markeringsfarve2 2 2 2 2 2 4 6 2" xfId="15364"/>
    <cellStyle name="40 % - Markeringsfarve2 2 2 2 2 2 4 7" xfId="15359"/>
    <cellStyle name="40 % - Markeringsfarve2 2 2 2 2 2 5" xfId="5090"/>
    <cellStyle name="40 % - Markeringsfarve2 2 2 2 2 2 5 2" xfId="5091"/>
    <cellStyle name="40 % - Markeringsfarve2 2 2 2 2 2 5 2 2" xfId="15366"/>
    <cellStyle name="40 % - Markeringsfarve2 2 2 2 2 2 5 3" xfId="5092"/>
    <cellStyle name="40 % - Markeringsfarve2 2 2 2 2 2 5 3 2" xfId="15367"/>
    <cellStyle name="40 % - Markeringsfarve2 2 2 2 2 2 5 4" xfId="5093"/>
    <cellStyle name="40 % - Markeringsfarve2 2 2 2 2 2 5 4 2" xfId="15368"/>
    <cellStyle name="40 % - Markeringsfarve2 2 2 2 2 2 5 5" xfId="5094"/>
    <cellStyle name="40 % - Markeringsfarve2 2 2 2 2 2 5 5 2" xfId="15369"/>
    <cellStyle name="40 % - Markeringsfarve2 2 2 2 2 2 5 6" xfId="5095"/>
    <cellStyle name="40 % - Markeringsfarve2 2 2 2 2 2 5 6 2" xfId="15370"/>
    <cellStyle name="40 % - Markeringsfarve2 2 2 2 2 2 5 7" xfId="15365"/>
    <cellStyle name="40 % - Markeringsfarve2 2 2 2 2 2 6" xfId="5096"/>
    <cellStyle name="40 % - Markeringsfarve2 2 2 2 2 2 6 2" xfId="15371"/>
    <cellStyle name="40 % - Markeringsfarve2 2 2 2 2 2 7" xfId="5097"/>
    <cellStyle name="40 % - Markeringsfarve2 2 2 2 2 2 7 2" xfId="15372"/>
    <cellStyle name="40 % - Markeringsfarve2 2 2 2 2 2 8" xfId="5098"/>
    <cellStyle name="40 % - Markeringsfarve2 2 2 2 2 2 8 2" xfId="15373"/>
    <cellStyle name="40 % - Markeringsfarve2 2 2 2 2 2 9" xfId="5099"/>
    <cellStyle name="40 % - Markeringsfarve2 2 2 2 2 2 9 2" xfId="15374"/>
    <cellStyle name="40 % - Markeringsfarve2 2 2 2 2 3" xfId="5100"/>
    <cellStyle name="40 % - Markeringsfarve2 2 2 2 2 3 2" xfId="5101"/>
    <cellStyle name="40 % - Markeringsfarve2 2 2 2 2 3 2 2" xfId="15376"/>
    <cellStyle name="40 % - Markeringsfarve2 2 2 2 2 3 3" xfId="5102"/>
    <cellStyle name="40 % - Markeringsfarve2 2 2 2 2 3 3 2" xfId="15377"/>
    <cellStyle name="40 % - Markeringsfarve2 2 2 2 2 3 4" xfId="5103"/>
    <cellStyle name="40 % - Markeringsfarve2 2 2 2 2 3 4 2" xfId="15378"/>
    <cellStyle name="40 % - Markeringsfarve2 2 2 2 2 3 5" xfId="5104"/>
    <cellStyle name="40 % - Markeringsfarve2 2 2 2 2 3 5 2" xfId="15379"/>
    <cellStyle name="40 % - Markeringsfarve2 2 2 2 2 3 6" xfId="5105"/>
    <cellStyle name="40 % - Markeringsfarve2 2 2 2 2 3 6 2" xfId="15380"/>
    <cellStyle name="40 % - Markeringsfarve2 2 2 2 2 3 7" xfId="15375"/>
    <cellStyle name="40 % - Markeringsfarve2 2 2 2 2 4" xfId="5106"/>
    <cellStyle name="40 % - Markeringsfarve2 2 2 2 2 4 2" xfId="5107"/>
    <cellStyle name="40 % - Markeringsfarve2 2 2 2 2 4 2 2" xfId="15382"/>
    <cellStyle name="40 % - Markeringsfarve2 2 2 2 2 4 3" xfId="5108"/>
    <cellStyle name="40 % - Markeringsfarve2 2 2 2 2 4 3 2" xfId="15383"/>
    <cellStyle name="40 % - Markeringsfarve2 2 2 2 2 4 4" xfId="5109"/>
    <cellStyle name="40 % - Markeringsfarve2 2 2 2 2 4 4 2" xfId="15384"/>
    <cellStyle name="40 % - Markeringsfarve2 2 2 2 2 4 5" xfId="5110"/>
    <cellStyle name="40 % - Markeringsfarve2 2 2 2 2 4 5 2" xfId="15385"/>
    <cellStyle name="40 % - Markeringsfarve2 2 2 2 2 4 6" xfId="5111"/>
    <cellStyle name="40 % - Markeringsfarve2 2 2 2 2 4 6 2" xfId="15386"/>
    <cellStyle name="40 % - Markeringsfarve2 2 2 2 2 4 7" xfId="15381"/>
    <cellStyle name="40 % - Markeringsfarve2 2 2 2 2 5" xfId="5112"/>
    <cellStyle name="40 % - Markeringsfarve2 2 2 2 2 5 2" xfId="5113"/>
    <cellStyle name="40 % - Markeringsfarve2 2 2 2 2 5 2 2" xfId="15388"/>
    <cellStyle name="40 % - Markeringsfarve2 2 2 2 2 5 3" xfId="5114"/>
    <cellStyle name="40 % - Markeringsfarve2 2 2 2 2 5 3 2" xfId="15389"/>
    <cellStyle name="40 % - Markeringsfarve2 2 2 2 2 5 4" xfId="5115"/>
    <cellStyle name="40 % - Markeringsfarve2 2 2 2 2 5 4 2" xfId="15390"/>
    <cellStyle name="40 % - Markeringsfarve2 2 2 2 2 5 5" xfId="5116"/>
    <cellStyle name="40 % - Markeringsfarve2 2 2 2 2 5 5 2" xfId="15391"/>
    <cellStyle name="40 % - Markeringsfarve2 2 2 2 2 5 6" xfId="5117"/>
    <cellStyle name="40 % - Markeringsfarve2 2 2 2 2 5 6 2" xfId="15392"/>
    <cellStyle name="40 % - Markeringsfarve2 2 2 2 2 5 7" xfId="15387"/>
    <cellStyle name="40 % - Markeringsfarve2 2 2 2 2 6" xfId="5118"/>
    <cellStyle name="40 % - Markeringsfarve2 2 2 2 2 6 2" xfId="5119"/>
    <cellStyle name="40 % - Markeringsfarve2 2 2 2 2 6 2 2" xfId="15394"/>
    <cellStyle name="40 % - Markeringsfarve2 2 2 2 2 6 3" xfId="5120"/>
    <cellStyle name="40 % - Markeringsfarve2 2 2 2 2 6 3 2" xfId="15395"/>
    <cellStyle name="40 % - Markeringsfarve2 2 2 2 2 6 4" xfId="5121"/>
    <cellStyle name="40 % - Markeringsfarve2 2 2 2 2 6 4 2" xfId="15396"/>
    <cellStyle name="40 % - Markeringsfarve2 2 2 2 2 6 5" xfId="5122"/>
    <cellStyle name="40 % - Markeringsfarve2 2 2 2 2 6 5 2" xfId="15397"/>
    <cellStyle name="40 % - Markeringsfarve2 2 2 2 2 6 6" xfId="5123"/>
    <cellStyle name="40 % - Markeringsfarve2 2 2 2 2 6 6 2" xfId="15398"/>
    <cellStyle name="40 % - Markeringsfarve2 2 2 2 2 6 7" xfId="15393"/>
    <cellStyle name="40 % - Markeringsfarve2 2 2 2 2 7" xfId="5124"/>
    <cellStyle name="40 % - Markeringsfarve2 2 2 2 2 7 2" xfId="15399"/>
    <cellStyle name="40 % - Markeringsfarve2 2 2 2 2 8" xfId="5125"/>
    <cellStyle name="40 % - Markeringsfarve2 2 2 2 2 8 2" xfId="15400"/>
    <cellStyle name="40 % - Markeringsfarve2 2 2 2 2 9" xfId="5126"/>
    <cellStyle name="40 % - Markeringsfarve2 2 2 2 2 9 2" xfId="15401"/>
    <cellStyle name="40 % - Markeringsfarve2 2 2 2 3" xfId="5127"/>
    <cellStyle name="40 % - Markeringsfarve2 2 2 2 3 10" xfId="5128"/>
    <cellStyle name="40 % - Markeringsfarve2 2 2 2 3 10 2" xfId="15403"/>
    <cellStyle name="40 % - Markeringsfarve2 2 2 2 3 11" xfId="15402"/>
    <cellStyle name="40 % - Markeringsfarve2 2 2 2 3 2" xfId="5129"/>
    <cellStyle name="40 % - Markeringsfarve2 2 2 2 3 2 2" xfId="5130"/>
    <cellStyle name="40 % - Markeringsfarve2 2 2 2 3 2 2 2" xfId="15405"/>
    <cellStyle name="40 % - Markeringsfarve2 2 2 2 3 2 3" xfId="5131"/>
    <cellStyle name="40 % - Markeringsfarve2 2 2 2 3 2 3 2" xfId="15406"/>
    <cellStyle name="40 % - Markeringsfarve2 2 2 2 3 2 4" xfId="5132"/>
    <cellStyle name="40 % - Markeringsfarve2 2 2 2 3 2 4 2" xfId="15407"/>
    <cellStyle name="40 % - Markeringsfarve2 2 2 2 3 2 5" xfId="5133"/>
    <cellStyle name="40 % - Markeringsfarve2 2 2 2 3 2 5 2" xfId="15408"/>
    <cellStyle name="40 % - Markeringsfarve2 2 2 2 3 2 6" xfId="5134"/>
    <cellStyle name="40 % - Markeringsfarve2 2 2 2 3 2 6 2" xfId="15409"/>
    <cellStyle name="40 % - Markeringsfarve2 2 2 2 3 2 7" xfId="15404"/>
    <cellStyle name="40 % - Markeringsfarve2 2 2 2 3 3" xfId="5135"/>
    <cellStyle name="40 % - Markeringsfarve2 2 2 2 3 3 2" xfId="5136"/>
    <cellStyle name="40 % - Markeringsfarve2 2 2 2 3 3 2 2" xfId="15411"/>
    <cellStyle name="40 % - Markeringsfarve2 2 2 2 3 3 3" xfId="5137"/>
    <cellStyle name="40 % - Markeringsfarve2 2 2 2 3 3 3 2" xfId="15412"/>
    <cellStyle name="40 % - Markeringsfarve2 2 2 2 3 3 4" xfId="5138"/>
    <cellStyle name="40 % - Markeringsfarve2 2 2 2 3 3 4 2" xfId="15413"/>
    <cellStyle name="40 % - Markeringsfarve2 2 2 2 3 3 5" xfId="5139"/>
    <cellStyle name="40 % - Markeringsfarve2 2 2 2 3 3 5 2" xfId="15414"/>
    <cellStyle name="40 % - Markeringsfarve2 2 2 2 3 3 6" xfId="5140"/>
    <cellStyle name="40 % - Markeringsfarve2 2 2 2 3 3 6 2" xfId="15415"/>
    <cellStyle name="40 % - Markeringsfarve2 2 2 2 3 3 7" xfId="15410"/>
    <cellStyle name="40 % - Markeringsfarve2 2 2 2 3 4" xfId="5141"/>
    <cellStyle name="40 % - Markeringsfarve2 2 2 2 3 4 2" xfId="5142"/>
    <cellStyle name="40 % - Markeringsfarve2 2 2 2 3 4 2 2" xfId="15417"/>
    <cellStyle name="40 % - Markeringsfarve2 2 2 2 3 4 3" xfId="5143"/>
    <cellStyle name="40 % - Markeringsfarve2 2 2 2 3 4 3 2" xfId="15418"/>
    <cellStyle name="40 % - Markeringsfarve2 2 2 2 3 4 4" xfId="5144"/>
    <cellStyle name="40 % - Markeringsfarve2 2 2 2 3 4 4 2" xfId="15419"/>
    <cellStyle name="40 % - Markeringsfarve2 2 2 2 3 4 5" xfId="5145"/>
    <cellStyle name="40 % - Markeringsfarve2 2 2 2 3 4 5 2" xfId="15420"/>
    <cellStyle name="40 % - Markeringsfarve2 2 2 2 3 4 6" xfId="5146"/>
    <cellStyle name="40 % - Markeringsfarve2 2 2 2 3 4 6 2" xfId="15421"/>
    <cellStyle name="40 % - Markeringsfarve2 2 2 2 3 4 7" xfId="15416"/>
    <cellStyle name="40 % - Markeringsfarve2 2 2 2 3 5" xfId="5147"/>
    <cellStyle name="40 % - Markeringsfarve2 2 2 2 3 5 2" xfId="5148"/>
    <cellStyle name="40 % - Markeringsfarve2 2 2 2 3 5 2 2" xfId="15423"/>
    <cellStyle name="40 % - Markeringsfarve2 2 2 2 3 5 3" xfId="5149"/>
    <cellStyle name="40 % - Markeringsfarve2 2 2 2 3 5 3 2" xfId="15424"/>
    <cellStyle name="40 % - Markeringsfarve2 2 2 2 3 5 4" xfId="5150"/>
    <cellStyle name="40 % - Markeringsfarve2 2 2 2 3 5 4 2" xfId="15425"/>
    <cellStyle name="40 % - Markeringsfarve2 2 2 2 3 5 5" xfId="5151"/>
    <cellStyle name="40 % - Markeringsfarve2 2 2 2 3 5 5 2" xfId="15426"/>
    <cellStyle name="40 % - Markeringsfarve2 2 2 2 3 5 6" xfId="5152"/>
    <cellStyle name="40 % - Markeringsfarve2 2 2 2 3 5 6 2" xfId="15427"/>
    <cellStyle name="40 % - Markeringsfarve2 2 2 2 3 5 7" xfId="15422"/>
    <cellStyle name="40 % - Markeringsfarve2 2 2 2 3 6" xfId="5153"/>
    <cellStyle name="40 % - Markeringsfarve2 2 2 2 3 6 2" xfId="15428"/>
    <cellStyle name="40 % - Markeringsfarve2 2 2 2 3 7" xfId="5154"/>
    <cellStyle name="40 % - Markeringsfarve2 2 2 2 3 7 2" xfId="15429"/>
    <cellStyle name="40 % - Markeringsfarve2 2 2 2 3 8" xfId="5155"/>
    <cellStyle name="40 % - Markeringsfarve2 2 2 2 3 8 2" xfId="15430"/>
    <cellStyle name="40 % - Markeringsfarve2 2 2 2 3 9" xfId="5156"/>
    <cellStyle name="40 % - Markeringsfarve2 2 2 2 3 9 2" xfId="15431"/>
    <cellStyle name="40 % - Markeringsfarve2 2 2 2 4" xfId="5157"/>
    <cellStyle name="40 % - Markeringsfarve2 2 2 2 4 2" xfId="5158"/>
    <cellStyle name="40 % - Markeringsfarve2 2 2 2 4 2 2" xfId="15433"/>
    <cellStyle name="40 % - Markeringsfarve2 2 2 2 4 3" xfId="5159"/>
    <cellStyle name="40 % - Markeringsfarve2 2 2 2 4 3 2" xfId="15434"/>
    <cellStyle name="40 % - Markeringsfarve2 2 2 2 4 4" xfId="5160"/>
    <cellStyle name="40 % - Markeringsfarve2 2 2 2 4 4 2" xfId="15435"/>
    <cellStyle name="40 % - Markeringsfarve2 2 2 2 4 5" xfId="5161"/>
    <cellStyle name="40 % - Markeringsfarve2 2 2 2 4 5 2" xfId="15436"/>
    <cellStyle name="40 % - Markeringsfarve2 2 2 2 4 6" xfId="5162"/>
    <cellStyle name="40 % - Markeringsfarve2 2 2 2 4 6 2" xfId="15437"/>
    <cellStyle name="40 % - Markeringsfarve2 2 2 2 4 7" xfId="15432"/>
    <cellStyle name="40 % - Markeringsfarve2 2 2 2 5" xfId="5163"/>
    <cellStyle name="40 % - Markeringsfarve2 2 2 2 5 2" xfId="5164"/>
    <cellStyle name="40 % - Markeringsfarve2 2 2 2 5 2 2" xfId="15439"/>
    <cellStyle name="40 % - Markeringsfarve2 2 2 2 5 3" xfId="5165"/>
    <cellStyle name="40 % - Markeringsfarve2 2 2 2 5 3 2" xfId="15440"/>
    <cellStyle name="40 % - Markeringsfarve2 2 2 2 5 4" xfId="5166"/>
    <cellStyle name="40 % - Markeringsfarve2 2 2 2 5 4 2" xfId="15441"/>
    <cellStyle name="40 % - Markeringsfarve2 2 2 2 5 5" xfId="5167"/>
    <cellStyle name="40 % - Markeringsfarve2 2 2 2 5 5 2" xfId="15442"/>
    <cellStyle name="40 % - Markeringsfarve2 2 2 2 5 6" xfId="5168"/>
    <cellStyle name="40 % - Markeringsfarve2 2 2 2 5 6 2" xfId="15443"/>
    <cellStyle name="40 % - Markeringsfarve2 2 2 2 5 7" xfId="15438"/>
    <cellStyle name="40 % - Markeringsfarve2 2 2 2 6" xfId="5169"/>
    <cellStyle name="40 % - Markeringsfarve2 2 2 2 6 2" xfId="5170"/>
    <cellStyle name="40 % - Markeringsfarve2 2 2 2 6 2 2" xfId="15445"/>
    <cellStyle name="40 % - Markeringsfarve2 2 2 2 6 3" xfId="5171"/>
    <cellStyle name="40 % - Markeringsfarve2 2 2 2 6 3 2" xfId="15446"/>
    <cellStyle name="40 % - Markeringsfarve2 2 2 2 6 4" xfId="5172"/>
    <cellStyle name="40 % - Markeringsfarve2 2 2 2 6 4 2" xfId="15447"/>
    <cellStyle name="40 % - Markeringsfarve2 2 2 2 6 5" xfId="5173"/>
    <cellStyle name="40 % - Markeringsfarve2 2 2 2 6 5 2" xfId="15448"/>
    <cellStyle name="40 % - Markeringsfarve2 2 2 2 6 6" xfId="5174"/>
    <cellStyle name="40 % - Markeringsfarve2 2 2 2 6 6 2" xfId="15449"/>
    <cellStyle name="40 % - Markeringsfarve2 2 2 2 6 7" xfId="15444"/>
    <cellStyle name="40 % - Markeringsfarve2 2 2 2 7" xfId="5175"/>
    <cellStyle name="40 % - Markeringsfarve2 2 2 2 7 2" xfId="5176"/>
    <cellStyle name="40 % - Markeringsfarve2 2 2 2 7 2 2" xfId="15451"/>
    <cellStyle name="40 % - Markeringsfarve2 2 2 2 7 3" xfId="5177"/>
    <cellStyle name="40 % - Markeringsfarve2 2 2 2 7 3 2" xfId="15452"/>
    <cellStyle name="40 % - Markeringsfarve2 2 2 2 7 4" xfId="5178"/>
    <cellStyle name="40 % - Markeringsfarve2 2 2 2 7 4 2" xfId="15453"/>
    <cellStyle name="40 % - Markeringsfarve2 2 2 2 7 5" xfId="5179"/>
    <cellStyle name="40 % - Markeringsfarve2 2 2 2 7 5 2" xfId="15454"/>
    <cellStyle name="40 % - Markeringsfarve2 2 2 2 7 6" xfId="5180"/>
    <cellStyle name="40 % - Markeringsfarve2 2 2 2 7 6 2" xfId="15455"/>
    <cellStyle name="40 % - Markeringsfarve2 2 2 2 7 7" xfId="15450"/>
    <cellStyle name="40 % - Markeringsfarve2 2 2 2 8" xfId="5181"/>
    <cellStyle name="40 % - Markeringsfarve2 2 2 2 8 2" xfId="15456"/>
    <cellStyle name="40 % - Markeringsfarve2 2 2 2 9" xfId="5182"/>
    <cellStyle name="40 % - Markeringsfarve2 2 2 2 9 2" xfId="15457"/>
    <cellStyle name="40 % - Markeringsfarve2 2 2 3" xfId="5183"/>
    <cellStyle name="40 % - Markeringsfarve2 2 2 3 10" xfId="5184"/>
    <cellStyle name="40 % - Markeringsfarve2 2 2 3 10 2" xfId="15459"/>
    <cellStyle name="40 % - Markeringsfarve2 2 2 3 11" xfId="5185"/>
    <cellStyle name="40 % - Markeringsfarve2 2 2 3 11 2" xfId="15460"/>
    <cellStyle name="40 % - Markeringsfarve2 2 2 3 12" xfId="15458"/>
    <cellStyle name="40 % - Markeringsfarve2 2 2 3 2" xfId="5186"/>
    <cellStyle name="40 % - Markeringsfarve2 2 2 3 2 10" xfId="5187"/>
    <cellStyle name="40 % - Markeringsfarve2 2 2 3 2 10 2" xfId="15462"/>
    <cellStyle name="40 % - Markeringsfarve2 2 2 3 2 11" xfId="15461"/>
    <cellStyle name="40 % - Markeringsfarve2 2 2 3 2 2" xfId="5188"/>
    <cellStyle name="40 % - Markeringsfarve2 2 2 3 2 2 10" xfId="15463"/>
    <cellStyle name="40 % - Markeringsfarve2 2 2 3 2 2 2" xfId="5189"/>
    <cellStyle name="40 % - Markeringsfarve2 2 2 3 2 2 2 2" xfId="5190"/>
    <cellStyle name="40 % - Markeringsfarve2 2 2 3 2 2 2 2 2" xfId="15465"/>
    <cellStyle name="40 % - Markeringsfarve2 2 2 3 2 2 2 3" xfId="5191"/>
    <cellStyle name="40 % - Markeringsfarve2 2 2 3 2 2 2 3 2" xfId="15466"/>
    <cellStyle name="40 % - Markeringsfarve2 2 2 3 2 2 2 4" xfId="5192"/>
    <cellStyle name="40 % - Markeringsfarve2 2 2 3 2 2 2 4 2" xfId="15467"/>
    <cellStyle name="40 % - Markeringsfarve2 2 2 3 2 2 2 5" xfId="5193"/>
    <cellStyle name="40 % - Markeringsfarve2 2 2 3 2 2 2 5 2" xfId="15468"/>
    <cellStyle name="40 % - Markeringsfarve2 2 2 3 2 2 2 6" xfId="5194"/>
    <cellStyle name="40 % - Markeringsfarve2 2 2 3 2 2 2 6 2" xfId="15469"/>
    <cellStyle name="40 % - Markeringsfarve2 2 2 3 2 2 2 7" xfId="15464"/>
    <cellStyle name="40 % - Markeringsfarve2 2 2 3 2 2 3" xfId="5195"/>
    <cellStyle name="40 % - Markeringsfarve2 2 2 3 2 2 3 2" xfId="5196"/>
    <cellStyle name="40 % - Markeringsfarve2 2 2 3 2 2 3 2 2" xfId="15471"/>
    <cellStyle name="40 % - Markeringsfarve2 2 2 3 2 2 3 3" xfId="5197"/>
    <cellStyle name="40 % - Markeringsfarve2 2 2 3 2 2 3 3 2" xfId="15472"/>
    <cellStyle name="40 % - Markeringsfarve2 2 2 3 2 2 3 4" xfId="5198"/>
    <cellStyle name="40 % - Markeringsfarve2 2 2 3 2 2 3 4 2" xfId="15473"/>
    <cellStyle name="40 % - Markeringsfarve2 2 2 3 2 2 3 5" xfId="5199"/>
    <cellStyle name="40 % - Markeringsfarve2 2 2 3 2 2 3 5 2" xfId="15474"/>
    <cellStyle name="40 % - Markeringsfarve2 2 2 3 2 2 3 6" xfId="5200"/>
    <cellStyle name="40 % - Markeringsfarve2 2 2 3 2 2 3 6 2" xfId="15475"/>
    <cellStyle name="40 % - Markeringsfarve2 2 2 3 2 2 3 7" xfId="15470"/>
    <cellStyle name="40 % - Markeringsfarve2 2 2 3 2 2 4" xfId="5201"/>
    <cellStyle name="40 % - Markeringsfarve2 2 2 3 2 2 4 2" xfId="5202"/>
    <cellStyle name="40 % - Markeringsfarve2 2 2 3 2 2 4 2 2" xfId="15477"/>
    <cellStyle name="40 % - Markeringsfarve2 2 2 3 2 2 4 3" xfId="5203"/>
    <cellStyle name="40 % - Markeringsfarve2 2 2 3 2 2 4 3 2" xfId="15478"/>
    <cellStyle name="40 % - Markeringsfarve2 2 2 3 2 2 4 4" xfId="5204"/>
    <cellStyle name="40 % - Markeringsfarve2 2 2 3 2 2 4 4 2" xfId="15479"/>
    <cellStyle name="40 % - Markeringsfarve2 2 2 3 2 2 4 5" xfId="5205"/>
    <cellStyle name="40 % - Markeringsfarve2 2 2 3 2 2 4 5 2" xfId="15480"/>
    <cellStyle name="40 % - Markeringsfarve2 2 2 3 2 2 4 6" xfId="5206"/>
    <cellStyle name="40 % - Markeringsfarve2 2 2 3 2 2 4 6 2" xfId="15481"/>
    <cellStyle name="40 % - Markeringsfarve2 2 2 3 2 2 4 7" xfId="15476"/>
    <cellStyle name="40 % - Markeringsfarve2 2 2 3 2 2 5" xfId="5207"/>
    <cellStyle name="40 % - Markeringsfarve2 2 2 3 2 2 5 2" xfId="15482"/>
    <cellStyle name="40 % - Markeringsfarve2 2 2 3 2 2 6" xfId="5208"/>
    <cellStyle name="40 % - Markeringsfarve2 2 2 3 2 2 6 2" xfId="15483"/>
    <cellStyle name="40 % - Markeringsfarve2 2 2 3 2 2 7" xfId="5209"/>
    <cellStyle name="40 % - Markeringsfarve2 2 2 3 2 2 7 2" xfId="15484"/>
    <cellStyle name="40 % - Markeringsfarve2 2 2 3 2 2 8" xfId="5210"/>
    <cellStyle name="40 % - Markeringsfarve2 2 2 3 2 2 8 2" xfId="15485"/>
    <cellStyle name="40 % - Markeringsfarve2 2 2 3 2 2 9" xfId="5211"/>
    <cellStyle name="40 % - Markeringsfarve2 2 2 3 2 2 9 2" xfId="15486"/>
    <cellStyle name="40 % - Markeringsfarve2 2 2 3 2 3" xfId="5212"/>
    <cellStyle name="40 % - Markeringsfarve2 2 2 3 2 3 2" xfId="5213"/>
    <cellStyle name="40 % - Markeringsfarve2 2 2 3 2 3 2 2" xfId="15488"/>
    <cellStyle name="40 % - Markeringsfarve2 2 2 3 2 3 3" xfId="5214"/>
    <cellStyle name="40 % - Markeringsfarve2 2 2 3 2 3 3 2" xfId="15489"/>
    <cellStyle name="40 % - Markeringsfarve2 2 2 3 2 3 4" xfId="5215"/>
    <cellStyle name="40 % - Markeringsfarve2 2 2 3 2 3 4 2" xfId="15490"/>
    <cellStyle name="40 % - Markeringsfarve2 2 2 3 2 3 5" xfId="5216"/>
    <cellStyle name="40 % - Markeringsfarve2 2 2 3 2 3 5 2" xfId="15491"/>
    <cellStyle name="40 % - Markeringsfarve2 2 2 3 2 3 6" xfId="5217"/>
    <cellStyle name="40 % - Markeringsfarve2 2 2 3 2 3 6 2" xfId="15492"/>
    <cellStyle name="40 % - Markeringsfarve2 2 2 3 2 3 7" xfId="15487"/>
    <cellStyle name="40 % - Markeringsfarve2 2 2 3 2 4" xfId="5218"/>
    <cellStyle name="40 % - Markeringsfarve2 2 2 3 2 4 2" xfId="5219"/>
    <cellStyle name="40 % - Markeringsfarve2 2 2 3 2 4 2 2" xfId="15494"/>
    <cellStyle name="40 % - Markeringsfarve2 2 2 3 2 4 3" xfId="5220"/>
    <cellStyle name="40 % - Markeringsfarve2 2 2 3 2 4 3 2" xfId="15495"/>
    <cellStyle name="40 % - Markeringsfarve2 2 2 3 2 4 4" xfId="5221"/>
    <cellStyle name="40 % - Markeringsfarve2 2 2 3 2 4 4 2" xfId="15496"/>
    <cellStyle name="40 % - Markeringsfarve2 2 2 3 2 4 5" xfId="5222"/>
    <cellStyle name="40 % - Markeringsfarve2 2 2 3 2 4 5 2" xfId="15497"/>
    <cellStyle name="40 % - Markeringsfarve2 2 2 3 2 4 6" xfId="5223"/>
    <cellStyle name="40 % - Markeringsfarve2 2 2 3 2 4 6 2" xfId="15498"/>
    <cellStyle name="40 % - Markeringsfarve2 2 2 3 2 4 7" xfId="15493"/>
    <cellStyle name="40 % - Markeringsfarve2 2 2 3 2 5" xfId="5224"/>
    <cellStyle name="40 % - Markeringsfarve2 2 2 3 2 5 2" xfId="5225"/>
    <cellStyle name="40 % - Markeringsfarve2 2 2 3 2 5 2 2" xfId="15500"/>
    <cellStyle name="40 % - Markeringsfarve2 2 2 3 2 5 3" xfId="5226"/>
    <cellStyle name="40 % - Markeringsfarve2 2 2 3 2 5 3 2" xfId="15501"/>
    <cellStyle name="40 % - Markeringsfarve2 2 2 3 2 5 4" xfId="5227"/>
    <cellStyle name="40 % - Markeringsfarve2 2 2 3 2 5 4 2" xfId="15502"/>
    <cellStyle name="40 % - Markeringsfarve2 2 2 3 2 5 5" xfId="5228"/>
    <cellStyle name="40 % - Markeringsfarve2 2 2 3 2 5 5 2" xfId="15503"/>
    <cellStyle name="40 % - Markeringsfarve2 2 2 3 2 5 6" xfId="5229"/>
    <cellStyle name="40 % - Markeringsfarve2 2 2 3 2 5 6 2" xfId="15504"/>
    <cellStyle name="40 % - Markeringsfarve2 2 2 3 2 5 7" xfId="15499"/>
    <cellStyle name="40 % - Markeringsfarve2 2 2 3 2 6" xfId="5230"/>
    <cellStyle name="40 % - Markeringsfarve2 2 2 3 2 6 2" xfId="15505"/>
    <cellStyle name="40 % - Markeringsfarve2 2 2 3 2 7" xfId="5231"/>
    <cellStyle name="40 % - Markeringsfarve2 2 2 3 2 7 2" xfId="15506"/>
    <cellStyle name="40 % - Markeringsfarve2 2 2 3 2 8" xfId="5232"/>
    <cellStyle name="40 % - Markeringsfarve2 2 2 3 2 8 2" xfId="15507"/>
    <cellStyle name="40 % - Markeringsfarve2 2 2 3 2 9" xfId="5233"/>
    <cellStyle name="40 % - Markeringsfarve2 2 2 3 2 9 2" xfId="15508"/>
    <cellStyle name="40 % - Markeringsfarve2 2 2 3 3" xfId="5234"/>
    <cellStyle name="40 % - Markeringsfarve2 2 2 3 3 10" xfId="15509"/>
    <cellStyle name="40 % - Markeringsfarve2 2 2 3 3 2" xfId="5235"/>
    <cellStyle name="40 % - Markeringsfarve2 2 2 3 3 2 2" xfId="5236"/>
    <cellStyle name="40 % - Markeringsfarve2 2 2 3 3 2 2 2" xfId="15511"/>
    <cellStyle name="40 % - Markeringsfarve2 2 2 3 3 2 3" xfId="5237"/>
    <cellStyle name="40 % - Markeringsfarve2 2 2 3 3 2 3 2" xfId="15512"/>
    <cellStyle name="40 % - Markeringsfarve2 2 2 3 3 2 4" xfId="5238"/>
    <cellStyle name="40 % - Markeringsfarve2 2 2 3 3 2 4 2" xfId="15513"/>
    <cellStyle name="40 % - Markeringsfarve2 2 2 3 3 2 5" xfId="5239"/>
    <cellStyle name="40 % - Markeringsfarve2 2 2 3 3 2 5 2" xfId="15514"/>
    <cellStyle name="40 % - Markeringsfarve2 2 2 3 3 2 6" xfId="5240"/>
    <cellStyle name="40 % - Markeringsfarve2 2 2 3 3 2 6 2" xfId="15515"/>
    <cellStyle name="40 % - Markeringsfarve2 2 2 3 3 2 7" xfId="15510"/>
    <cellStyle name="40 % - Markeringsfarve2 2 2 3 3 3" xfId="5241"/>
    <cellStyle name="40 % - Markeringsfarve2 2 2 3 3 3 2" xfId="5242"/>
    <cellStyle name="40 % - Markeringsfarve2 2 2 3 3 3 2 2" xfId="15517"/>
    <cellStyle name="40 % - Markeringsfarve2 2 2 3 3 3 3" xfId="5243"/>
    <cellStyle name="40 % - Markeringsfarve2 2 2 3 3 3 3 2" xfId="15518"/>
    <cellStyle name="40 % - Markeringsfarve2 2 2 3 3 3 4" xfId="5244"/>
    <cellStyle name="40 % - Markeringsfarve2 2 2 3 3 3 4 2" xfId="15519"/>
    <cellStyle name="40 % - Markeringsfarve2 2 2 3 3 3 5" xfId="5245"/>
    <cellStyle name="40 % - Markeringsfarve2 2 2 3 3 3 5 2" xfId="15520"/>
    <cellStyle name="40 % - Markeringsfarve2 2 2 3 3 3 6" xfId="5246"/>
    <cellStyle name="40 % - Markeringsfarve2 2 2 3 3 3 6 2" xfId="15521"/>
    <cellStyle name="40 % - Markeringsfarve2 2 2 3 3 3 7" xfId="15516"/>
    <cellStyle name="40 % - Markeringsfarve2 2 2 3 3 4" xfId="5247"/>
    <cellStyle name="40 % - Markeringsfarve2 2 2 3 3 4 2" xfId="5248"/>
    <cellStyle name="40 % - Markeringsfarve2 2 2 3 3 4 2 2" xfId="15523"/>
    <cellStyle name="40 % - Markeringsfarve2 2 2 3 3 4 3" xfId="5249"/>
    <cellStyle name="40 % - Markeringsfarve2 2 2 3 3 4 3 2" xfId="15524"/>
    <cellStyle name="40 % - Markeringsfarve2 2 2 3 3 4 4" xfId="5250"/>
    <cellStyle name="40 % - Markeringsfarve2 2 2 3 3 4 4 2" xfId="15525"/>
    <cellStyle name="40 % - Markeringsfarve2 2 2 3 3 4 5" xfId="5251"/>
    <cellStyle name="40 % - Markeringsfarve2 2 2 3 3 4 5 2" xfId="15526"/>
    <cellStyle name="40 % - Markeringsfarve2 2 2 3 3 4 6" xfId="5252"/>
    <cellStyle name="40 % - Markeringsfarve2 2 2 3 3 4 6 2" xfId="15527"/>
    <cellStyle name="40 % - Markeringsfarve2 2 2 3 3 4 7" xfId="15522"/>
    <cellStyle name="40 % - Markeringsfarve2 2 2 3 3 5" xfId="5253"/>
    <cellStyle name="40 % - Markeringsfarve2 2 2 3 3 5 2" xfId="15528"/>
    <cellStyle name="40 % - Markeringsfarve2 2 2 3 3 6" xfId="5254"/>
    <cellStyle name="40 % - Markeringsfarve2 2 2 3 3 6 2" xfId="15529"/>
    <cellStyle name="40 % - Markeringsfarve2 2 2 3 3 7" xfId="5255"/>
    <cellStyle name="40 % - Markeringsfarve2 2 2 3 3 7 2" xfId="15530"/>
    <cellStyle name="40 % - Markeringsfarve2 2 2 3 3 8" xfId="5256"/>
    <cellStyle name="40 % - Markeringsfarve2 2 2 3 3 8 2" xfId="15531"/>
    <cellStyle name="40 % - Markeringsfarve2 2 2 3 3 9" xfId="5257"/>
    <cellStyle name="40 % - Markeringsfarve2 2 2 3 3 9 2" xfId="15532"/>
    <cellStyle name="40 % - Markeringsfarve2 2 2 3 4" xfId="5258"/>
    <cellStyle name="40 % - Markeringsfarve2 2 2 3 4 2" xfId="5259"/>
    <cellStyle name="40 % - Markeringsfarve2 2 2 3 4 2 2" xfId="15534"/>
    <cellStyle name="40 % - Markeringsfarve2 2 2 3 4 3" xfId="5260"/>
    <cellStyle name="40 % - Markeringsfarve2 2 2 3 4 3 2" xfId="15535"/>
    <cellStyle name="40 % - Markeringsfarve2 2 2 3 4 4" xfId="5261"/>
    <cellStyle name="40 % - Markeringsfarve2 2 2 3 4 4 2" xfId="15536"/>
    <cellStyle name="40 % - Markeringsfarve2 2 2 3 4 5" xfId="5262"/>
    <cellStyle name="40 % - Markeringsfarve2 2 2 3 4 5 2" xfId="15537"/>
    <cellStyle name="40 % - Markeringsfarve2 2 2 3 4 6" xfId="5263"/>
    <cellStyle name="40 % - Markeringsfarve2 2 2 3 4 6 2" xfId="15538"/>
    <cellStyle name="40 % - Markeringsfarve2 2 2 3 4 7" xfId="15533"/>
    <cellStyle name="40 % - Markeringsfarve2 2 2 3 5" xfId="5264"/>
    <cellStyle name="40 % - Markeringsfarve2 2 2 3 5 2" xfId="5265"/>
    <cellStyle name="40 % - Markeringsfarve2 2 2 3 5 2 2" xfId="15540"/>
    <cellStyle name="40 % - Markeringsfarve2 2 2 3 5 3" xfId="5266"/>
    <cellStyle name="40 % - Markeringsfarve2 2 2 3 5 3 2" xfId="15541"/>
    <cellStyle name="40 % - Markeringsfarve2 2 2 3 5 4" xfId="5267"/>
    <cellStyle name="40 % - Markeringsfarve2 2 2 3 5 4 2" xfId="15542"/>
    <cellStyle name="40 % - Markeringsfarve2 2 2 3 5 5" xfId="5268"/>
    <cellStyle name="40 % - Markeringsfarve2 2 2 3 5 5 2" xfId="15543"/>
    <cellStyle name="40 % - Markeringsfarve2 2 2 3 5 6" xfId="5269"/>
    <cellStyle name="40 % - Markeringsfarve2 2 2 3 5 6 2" xfId="15544"/>
    <cellStyle name="40 % - Markeringsfarve2 2 2 3 5 7" xfId="15539"/>
    <cellStyle name="40 % - Markeringsfarve2 2 2 3 6" xfId="5270"/>
    <cellStyle name="40 % - Markeringsfarve2 2 2 3 6 2" xfId="5271"/>
    <cellStyle name="40 % - Markeringsfarve2 2 2 3 6 2 2" xfId="15546"/>
    <cellStyle name="40 % - Markeringsfarve2 2 2 3 6 3" xfId="5272"/>
    <cellStyle name="40 % - Markeringsfarve2 2 2 3 6 3 2" xfId="15547"/>
    <cellStyle name="40 % - Markeringsfarve2 2 2 3 6 4" xfId="5273"/>
    <cellStyle name="40 % - Markeringsfarve2 2 2 3 6 4 2" xfId="15548"/>
    <cellStyle name="40 % - Markeringsfarve2 2 2 3 6 5" xfId="5274"/>
    <cellStyle name="40 % - Markeringsfarve2 2 2 3 6 5 2" xfId="15549"/>
    <cellStyle name="40 % - Markeringsfarve2 2 2 3 6 6" xfId="5275"/>
    <cellStyle name="40 % - Markeringsfarve2 2 2 3 6 6 2" xfId="15550"/>
    <cellStyle name="40 % - Markeringsfarve2 2 2 3 6 7" xfId="15545"/>
    <cellStyle name="40 % - Markeringsfarve2 2 2 3 7" xfId="5276"/>
    <cellStyle name="40 % - Markeringsfarve2 2 2 3 7 2" xfId="15551"/>
    <cellStyle name="40 % - Markeringsfarve2 2 2 3 8" xfId="5277"/>
    <cellStyle name="40 % - Markeringsfarve2 2 2 3 8 2" xfId="15552"/>
    <cellStyle name="40 % - Markeringsfarve2 2 2 3 9" xfId="5278"/>
    <cellStyle name="40 % - Markeringsfarve2 2 2 3 9 2" xfId="15553"/>
    <cellStyle name="40 % - Markeringsfarve2 2 2 4" xfId="5279"/>
    <cellStyle name="40 % - Markeringsfarve2 2 2 4 10" xfId="5280"/>
    <cellStyle name="40 % - Markeringsfarve2 2 2 4 10 2" xfId="15555"/>
    <cellStyle name="40 % - Markeringsfarve2 2 2 4 11" xfId="15554"/>
    <cellStyle name="40 % - Markeringsfarve2 2 2 4 2" xfId="5281"/>
    <cellStyle name="40 % - Markeringsfarve2 2 2 4 2 10" xfId="15556"/>
    <cellStyle name="40 % - Markeringsfarve2 2 2 4 2 2" xfId="5282"/>
    <cellStyle name="40 % - Markeringsfarve2 2 2 4 2 2 2" xfId="5283"/>
    <cellStyle name="40 % - Markeringsfarve2 2 2 4 2 2 2 2" xfId="15558"/>
    <cellStyle name="40 % - Markeringsfarve2 2 2 4 2 2 3" xfId="5284"/>
    <cellStyle name="40 % - Markeringsfarve2 2 2 4 2 2 3 2" xfId="15559"/>
    <cellStyle name="40 % - Markeringsfarve2 2 2 4 2 2 4" xfId="5285"/>
    <cellStyle name="40 % - Markeringsfarve2 2 2 4 2 2 4 2" xfId="15560"/>
    <cellStyle name="40 % - Markeringsfarve2 2 2 4 2 2 5" xfId="5286"/>
    <cellStyle name="40 % - Markeringsfarve2 2 2 4 2 2 5 2" xfId="15561"/>
    <cellStyle name="40 % - Markeringsfarve2 2 2 4 2 2 6" xfId="5287"/>
    <cellStyle name="40 % - Markeringsfarve2 2 2 4 2 2 6 2" xfId="15562"/>
    <cellStyle name="40 % - Markeringsfarve2 2 2 4 2 2 7" xfId="15557"/>
    <cellStyle name="40 % - Markeringsfarve2 2 2 4 2 3" xfId="5288"/>
    <cellStyle name="40 % - Markeringsfarve2 2 2 4 2 3 2" xfId="5289"/>
    <cellStyle name="40 % - Markeringsfarve2 2 2 4 2 3 2 2" xfId="15564"/>
    <cellStyle name="40 % - Markeringsfarve2 2 2 4 2 3 3" xfId="5290"/>
    <cellStyle name="40 % - Markeringsfarve2 2 2 4 2 3 3 2" xfId="15565"/>
    <cellStyle name="40 % - Markeringsfarve2 2 2 4 2 3 4" xfId="5291"/>
    <cellStyle name="40 % - Markeringsfarve2 2 2 4 2 3 4 2" xfId="15566"/>
    <cellStyle name="40 % - Markeringsfarve2 2 2 4 2 3 5" xfId="5292"/>
    <cellStyle name="40 % - Markeringsfarve2 2 2 4 2 3 5 2" xfId="15567"/>
    <cellStyle name="40 % - Markeringsfarve2 2 2 4 2 3 6" xfId="5293"/>
    <cellStyle name="40 % - Markeringsfarve2 2 2 4 2 3 6 2" xfId="15568"/>
    <cellStyle name="40 % - Markeringsfarve2 2 2 4 2 3 7" xfId="15563"/>
    <cellStyle name="40 % - Markeringsfarve2 2 2 4 2 4" xfId="5294"/>
    <cellStyle name="40 % - Markeringsfarve2 2 2 4 2 4 2" xfId="5295"/>
    <cellStyle name="40 % - Markeringsfarve2 2 2 4 2 4 2 2" xfId="15570"/>
    <cellStyle name="40 % - Markeringsfarve2 2 2 4 2 4 3" xfId="5296"/>
    <cellStyle name="40 % - Markeringsfarve2 2 2 4 2 4 3 2" xfId="15571"/>
    <cellStyle name="40 % - Markeringsfarve2 2 2 4 2 4 4" xfId="5297"/>
    <cellStyle name="40 % - Markeringsfarve2 2 2 4 2 4 4 2" xfId="15572"/>
    <cellStyle name="40 % - Markeringsfarve2 2 2 4 2 4 5" xfId="5298"/>
    <cellStyle name="40 % - Markeringsfarve2 2 2 4 2 4 5 2" xfId="15573"/>
    <cellStyle name="40 % - Markeringsfarve2 2 2 4 2 4 6" xfId="5299"/>
    <cellStyle name="40 % - Markeringsfarve2 2 2 4 2 4 6 2" xfId="15574"/>
    <cellStyle name="40 % - Markeringsfarve2 2 2 4 2 4 7" xfId="15569"/>
    <cellStyle name="40 % - Markeringsfarve2 2 2 4 2 5" xfId="5300"/>
    <cellStyle name="40 % - Markeringsfarve2 2 2 4 2 5 2" xfId="15575"/>
    <cellStyle name="40 % - Markeringsfarve2 2 2 4 2 6" xfId="5301"/>
    <cellStyle name="40 % - Markeringsfarve2 2 2 4 2 6 2" xfId="15576"/>
    <cellStyle name="40 % - Markeringsfarve2 2 2 4 2 7" xfId="5302"/>
    <cellStyle name="40 % - Markeringsfarve2 2 2 4 2 7 2" xfId="15577"/>
    <cellStyle name="40 % - Markeringsfarve2 2 2 4 2 8" xfId="5303"/>
    <cellStyle name="40 % - Markeringsfarve2 2 2 4 2 8 2" xfId="15578"/>
    <cellStyle name="40 % - Markeringsfarve2 2 2 4 2 9" xfId="5304"/>
    <cellStyle name="40 % - Markeringsfarve2 2 2 4 2 9 2" xfId="15579"/>
    <cellStyle name="40 % - Markeringsfarve2 2 2 4 3" xfId="5305"/>
    <cellStyle name="40 % - Markeringsfarve2 2 2 4 3 2" xfId="5306"/>
    <cellStyle name="40 % - Markeringsfarve2 2 2 4 3 2 2" xfId="15581"/>
    <cellStyle name="40 % - Markeringsfarve2 2 2 4 3 3" xfId="5307"/>
    <cellStyle name="40 % - Markeringsfarve2 2 2 4 3 3 2" xfId="15582"/>
    <cellStyle name="40 % - Markeringsfarve2 2 2 4 3 4" xfId="5308"/>
    <cellStyle name="40 % - Markeringsfarve2 2 2 4 3 4 2" xfId="15583"/>
    <cellStyle name="40 % - Markeringsfarve2 2 2 4 3 5" xfId="5309"/>
    <cellStyle name="40 % - Markeringsfarve2 2 2 4 3 5 2" xfId="15584"/>
    <cellStyle name="40 % - Markeringsfarve2 2 2 4 3 6" xfId="5310"/>
    <cellStyle name="40 % - Markeringsfarve2 2 2 4 3 6 2" xfId="15585"/>
    <cellStyle name="40 % - Markeringsfarve2 2 2 4 3 7" xfId="15580"/>
    <cellStyle name="40 % - Markeringsfarve2 2 2 4 4" xfId="5311"/>
    <cellStyle name="40 % - Markeringsfarve2 2 2 4 4 2" xfId="5312"/>
    <cellStyle name="40 % - Markeringsfarve2 2 2 4 4 2 2" xfId="15587"/>
    <cellStyle name="40 % - Markeringsfarve2 2 2 4 4 3" xfId="5313"/>
    <cellStyle name="40 % - Markeringsfarve2 2 2 4 4 3 2" xfId="15588"/>
    <cellStyle name="40 % - Markeringsfarve2 2 2 4 4 4" xfId="5314"/>
    <cellStyle name="40 % - Markeringsfarve2 2 2 4 4 4 2" xfId="15589"/>
    <cellStyle name="40 % - Markeringsfarve2 2 2 4 4 5" xfId="5315"/>
    <cellStyle name="40 % - Markeringsfarve2 2 2 4 4 5 2" xfId="15590"/>
    <cellStyle name="40 % - Markeringsfarve2 2 2 4 4 6" xfId="5316"/>
    <cellStyle name="40 % - Markeringsfarve2 2 2 4 4 6 2" xfId="15591"/>
    <cellStyle name="40 % - Markeringsfarve2 2 2 4 4 7" xfId="15586"/>
    <cellStyle name="40 % - Markeringsfarve2 2 2 4 5" xfId="5317"/>
    <cellStyle name="40 % - Markeringsfarve2 2 2 4 5 2" xfId="5318"/>
    <cellStyle name="40 % - Markeringsfarve2 2 2 4 5 2 2" xfId="15593"/>
    <cellStyle name="40 % - Markeringsfarve2 2 2 4 5 3" xfId="5319"/>
    <cellStyle name="40 % - Markeringsfarve2 2 2 4 5 3 2" xfId="15594"/>
    <cellStyle name="40 % - Markeringsfarve2 2 2 4 5 4" xfId="5320"/>
    <cellStyle name="40 % - Markeringsfarve2 2 2 4 5 4 2" xfId="15595"/>
    <cellStyle name="40 % - Markeringsfarve2 2 2 4 5 5" xfId="5321"/>
    <cellStyle name="40 % - Markeringsfarve2 2 2 4 5 5 2" xfId="15596"/>
    <cellStyle name="40 % - Markeringsfarve2 2 2 4 5 6" xfId="5322"/>
    <cellStyle name="40 % - Markeringsfarve2 2 2 4 5 6 2" xfId="15597"/>
    <cellStyle name="40 % - Markeringsfarve2 2 2 4 5 7" xfId="15592"/>
    <cellStyle name="40 % - Markeringsfarve2 2 2 4 6" xfId="5323"/>
    <cellStyle name="40 % - Markeringsfarve2 2 2 4 6 2" xfId="15598"/>
    <cellStyle name="40 % - Markeringsfarve2 2 2 4 7" xfId="5324"/>
    <cellStyle name="40 % - Markeringsfarve2 2 2 4 7 2" xfId="15599"/>
    <cellStyle name="40 % - Markeringsfarve2 2 2 4 8" xfId="5325"/>
    <cellStyle name="40 % - Markeringsfarve2 2 2 4 8 2" xfId="15600"/>
    <cellStyle name="40 % - Markeringsfarve2 2 2 4 9" xfId="5326"/>
    <cellStyle name="40 % - Markeringsfarve2 2 2 4 9 2" xfId="15601"/>
    <cellStyle name="40 % - Markeringsfarve2 2 2 5" xfId="5327"/>
    <cellStyle name="40 % - Markeringsfarve2 2 2 5 10" xfId="15602"/>
    <cellStyle name="40 % - Markeringsfarve2 2 2 5 2" xfId="5328"/>
    <cellStyle name="40 % - Markeringsfarve2 2 2 5 2 2" xfId="5329"/>
    <cellStyle name="40 % - Markeringsfarve2 2 2 5 2 2 2" xfId="15604"/>
    <cellStyle name="40 % - Markeringsfarve2 2 2 5 2 3" xfId="5330"/>
    <cellStyle name="40 % - Markeringsfarve2 2 2 5 2 3 2" xfId="15605"/>
    <cellStyle name="40 % - Markeringsfarve2 2 2 5 2 4" xfId="5331"/>
    <cellStyle name="40 % - Markeringsfarve2 2 2 5 2 4 2" xfId="15606"/>
    <cellStyle name="40 % - Markeringsfarve2 2 2 5 2 5" xfId="5332"/>
    <cellStyle name="40 % - Markeringsfarve2 2 2 5 2 5 2" xfId="15607"/>
    <cellStyle name="40 % - Markeringsfarve2 2 2 5 2 6" xfId="5333"/>
    <cellStyle name="40 % - Markeringsfarve2 2 2 5 2 6 2" xfId="15608"/>
    <cellStyle name="40 % - Markeringsfarve2 2 2 5 2 7" xfId="15603"/>
    <cellStyle name="40 % - Markeringsfarve2 2 2 5 3" xfId="5334"/>
    <cellStyle name="40 % - Markeringsfarve2 2 2 5 3 2" xfId="5335"/>
    <cellStyle name="40 % - Markeringsfarve2 2 2 5 3 2 2" xfId="15610"/>
    <cellStyle name="40 % - Markeringsfarve2 2 2 5 3 3" xfId="5336"/>
    <cellStyle name="40 % - Markeringsfarve2 2 2 5 3 3 2" xfId="15611"/>
    <cellStyle name="40 % - Markeringsfarve2 2 2 5 3 4" xfId="5337"/>
    <cellStyle name="40 % - Markeringsfarve2 2 2 5 3 4 2" xfId="15612"/>
    <cellStyle name="40 % - Markeringsfarve2 2 2 5 3 5" xfId="5338"/>
    <cellStyle name="40 % - Markeringsfarve2 2 2 5 3 5 2" xfId="15613"/>
    <cellStyle name="40 % - Markeringsfarve2 2 2 5 3 6" xfId="5339"/>
    <cellStyle name="40 % - Markeringsfarve2 2 2 5 3 6 2" xfId="15614"/>
    <cellStyle name="40 % - Markeringsfarve2 2 2 5 3 7" xfId="15609"/>
    <cellStyle name="40 % - Markeringsfarve2 2 2 5 4" xfId="5340"/>
    <cellStyle name="40 % - Markeringsfarve2 2 2 5 4 2" xfId="5341"/>
    <cellStyle name="40 % - Markeringsfarve2 2 2 5 4 2 2" xfId="15616"/>
    <cellStyle name="40 % - Markeringsfarve2 2 2 5 4 3" xfId="5342"/>
    <cellStyle name="40 % - Markeringsfarve2 2 2 5 4 3 2" xfId="15617"/>
    <cellStyle name="40 % - Markeringsfarve2 2 2 5 4 4" xfId="5343"/>
    <cellStyle name="40 % - Markeringsfarve2 2 2 5 4 4 2" xfId="15618"/>
    <cellStyle name="40 % - Markeringsfarve2 2 2 5 4 5" xfId="5344"/>
    <cellStyle name="40 % - Markeringsfarve2 2 2 5 4 5 2" xfId="15619"/>
    <cellStyle name="40 % - Markeringsfarve2 2 2 5 4 6" xfId="5345"/>
    <cellStyle name="40 % - Markeringsfarve2 2 2 5 4 6 2" xfId="15620"/>
    <cellStyle name="40 % - Markeringsfarve2 2 2 5 4 7" xfId="15615"/>
    <cellStyle name="40 % - Markeringsfarve2 2 2 5 5" xfId="5346"/>
    <cellStyle name="40 % - Markeringsfarve2 2 2 5 5 2" xfId="15621"/>
    <cellStyle name="40 % - Markeringsfarve2 2 2 5 6" xfId="5347"/>
    <cellStyle name="40 % - Markeringsfarve2 2 2 5 6 2" xfId="15622"/>
    <cellStyle name="40 % - Markeringsfarve2 2 2 5 7" xfId="5348"/>
    <cellStyle name="40 % - Markeringsfarve2 2 2 5 7 2" xfId="15623"/>
    <cellStyle name="40 % - Markeringsfarve2 2 2 5 8" xfId="5349"/>
    <cellStyle name="40 % - Markeringsfarve2 2 2 5 8 2" xfId="15624"/>
    <cellStyle name="40 % - Markeringsfarve2 2 2 5 9" xfId="5350"/>
    <cellStyle name="40 % - Markeringsfarve2 2 2 5 9 2" xfId="15625"/>
    <cellStyle name="40 % - Markeringsfarve2 2 2 6" xfId="5351"/>
    <cellStyle name="40 % - Markeringsfarve2 2 2 6 2" xfId="5352"/>
    <cellStyle name="40 % - Markeringsfarve2 2 2 6 2 2" xfId="15627"/>
    <cellStyle name="40 % - Markeringsfarve2 2 2 6 3" xfId="5353"/>
    <cellStyle name="40 % - Markeringsfarve2 2 2 6 3 2" xfId="15628"/>
    <cellStyle name="40 % - Markeringsfarve2 2 2 6 4" xfId="5354"/>
    <cellStyle name="40 % - Markeringsfarve2 2 2 6 4 2" xfId="15629"/>
    <cellStyle name="40 % - Markeringsfarve2 2 2 6 5" xfId="5355"/>
    <cellStyle name="40 % - Markeringsfarve2 2 2 6 5 2" xfId="15630"/>
    <cellStyle name="40 % - Markeringsfarve2 2 2 6 6" xfId="5356"/>
    <cellStyle name="40 % - Markeringsfarve2 2 2 6 6 2" xfId="15631"/>
    <cellStyle name="40 % - Markeringsfarve2 2 2 6 7" xfId="15626"/>
    <cellStyle name="40 % - Markeringsfarve2 2 2 7" xfId="5357"/>
    <cellStyle name="40 % - Markeringsfarve2 2 2 7 2" xfId="5358"/>
    <cellStyle name="40 % - Markeringsfarve2 2 2 7 2 2" xfId="15633"/>
    <cellStyle name="40 % - Markeringsfarve2 2 2 7 3" xfId="5359"/>
    <cellStyle name="40 % - Markeringsfarve2 2 2 7 3 2" xfId="15634"/>
    <cellStyle name="40 % - Markeringsfarve2 2 2 7 4" xfId="5360"/>
    <cellStyle name="40 % - Markeringsfarve2 2 2 7 4 2" xfId="15635"/>
    <cellStyle name="40 % - Markeringsfarve2 2 2 7 5" xfId="5361"/>
    <cellStyle name="40 % - Markeringsfarve2 2 2 7 5 2" xfId="15636"/>
    <cellStyle name="40 % - Markeringsfarve2 2 2 7 6" xfId="5362"/>
    <cellStyle name="40 % - Markeringsfarve2 2 2 7 6 2" xfId="15637"/>
    <cellStyle name="40 % - Markeringsfarve2 2 2 7 7" xfId="15632"/>
    <cellStyle name="40 % - Markeringsfarve2 2 2 8" xfId="5363"/>
    <cellStyle name="40 % - Markeringsfarve2 2 2 8 2" xfId="5364"/>
    <cellStyle name="40 % - Markeringsfarve2 2 2 8 2 2" xfId="15639"/>
    <cellStyle name="40 % - Markeringsfarve2 2 2 8 3" xfId="5365"/>
    <cellStyle name="40 % - Markeringsfarve2 2 2 8 3 2" xfId="15640"/>
    <cellStyle name="40 % - Markeringsfarve2 2 2 8 4" xfId="5366"/>
    <cellStyle name="40 % - Markeringsfarve2 2 2 8 4 2" xfId="15641"/>
    <cellStyle name="40 % - Markeringsfarve2 2 2 8 5" xfId="5367"/>
    <cellStyle name="40 % - Markeringsfarve2 2 2 8 5 2" xfId="15642"/>
    <cellStyle name="40 % - Markeringsfarve2 2 2 8 6" xfId="5368"/>
    <cellStyle name="40 % - Markeringsfarve2 2 2 8 6 2" xfId="15643"/>
    <cellStyle name="40 % - Markeringsfarve2 2 2 8 7" xfId="15638"/>
    <cellStyle name="40 % - Markeringsfarve2 2 2 9" xfId="5369"/>
    <cellStyle name="40 % - Markeringsfarve2 2 2 9 2" xfId="15644"/>
    <cellStyle name="40 % - Markeringsfarve2 2 2_Budget" xfId="5370"/>
    <cellStyle name="40 % - Markeringsfarve2 2 3" xfId="5371"/>
    <cellStyle name="40 % - Markeringsfarve2 2 3 10" xfId="5372"/>
    <cellStyle name="40 % - Markeringsfarve2 2 3 10 2" xfId="15646"/>
    <cellStyle name="40 % - Markeringsfarve2 2 3 11" xfId="5373"/>
    <cellStyle name="40 % - Markeringsfarve2 2 3 11 2" xfId="15647"/>
    <cellStyle name="40 % - Markeringsfarve2 2 3 12" xfId="5374"/>
    <cellStyle name="40 % - Markeringsfarve2 2 3 12 2" xfId="15648"/>
    <cellStyle name="40 % - Markeringsfarve2 2 3 13" xfId="5375"/>
    <cellStyle name="40 % - Markeringsfarve2 2 3 13 2" xfId="15649"/>
    <cellStyle name="40 % - Markeringsfarve2 2 3 14" xfId="15645"/>
    <cellStyle name="40 % - Markeringsfarve2 2 3 2" xfId="5376"/>
    <cellStyle name="40 % - Markeringsfarve2 2 3 2 10" xfId="5377"/>
    <cellStyle name="40 % - Markeringsfarve2 2 3 2 10 2" xfId="15651"/>
    <cellStyle name="40 % - Markeringsfarve2 2 3 2 11" xfId="5378"/>
    <cellStyle name="40 % - Markeringsfarve2 2 3 2 11 2" xfId="15652"/>
    <cellStyle name="40 % - Markeringsfarve2 2 3 2 12" xfId="15650"/>
    <cellStyle name="40 % - Markeringsfarve2 2 3 2 2" xfId="5379"/>
    <cellStyle name="40 % - Markeringsfarve2 2 3 2 2 10" xfId="5380"/>
    <cellStyle name="40 % - Markeringsfarve2 2 3 2 2 10 2" xfId="15654"/>
    <cellStyle name="40 % - Markeringsfarve2 2 3 2 2 11" xfId="15653"/>
    <cellStyle name="40 % - Markeringsfarve2 2 3 2 2 2" xfId="5381"/>
    <cellStyle name="40 % - Markeringsfarve2 2 3 2 2 2 2" xfId="5382"/>
    <cellStyle name="40 % - Markeringsfarve2 2 3 2 2 2 2 2" xfId="15656"/>
    <cellStyle name="40 % - Markeringsfarve2 2 3 2 2 2 3" xfId="5383"/>
    <cellStyle name="40 % - Markeringsfarve2 2 3 2 2 2 3 2" xfId="15657"/>
    <cellStyle name="40 % - Markeringsfarve2 2 3 2 2 2 4" xfId="5384"/>
    <cellStyle name="40 % - Markeringsfarve2 2 3 2 2 2 4 2" xfId="15658"/>
    <cellStyle name="40 % - Markeringsfarve2 2 3 2 2 2 5" xfId="5385"/>
    <cellStyle name="40 % - Markeringsfarve2 2 3 2 2 2 5 2" xfId="15659"/>
    <cellStyle name="40 % - Markeringsfarve2 2 3 2 2 2 6" xfId="5386"/>
    <cellStyle name="40 % - Markeringsfarve2 2 3 2 2 2 6 2" xfId="15660"/>
    <cellStyle name="40 % - Markeringsfarve2 2 3 2 2 2 7" xfId="15655"/>
    <cellStyle name="40 % - Markeringsfarve2 2 3 2 2 3" xfId="5387"/>
    <cellStyle name="40 % - Markeringsfarve2 2 3 2 2 3 2" xfId="5388"/>
    <cellStyle name="40 % - Markeringsfarve2 2 3 2 2 3 2 2" xfId="15662"/>
    <cellStyle name="40 % - Markeringsfarve2 2 3 2 2 3 3" xfId="5389"/>
    <cellStyle name="40 % - Markeringsfarve2 2 3 2 2 3 3 2" xfId="15663"/>
    <cellStyle name="40 % - Markeringsfarve2 2 3 2 2 3 4" xfId="5390"/>
    <cellStyle name="40 % - Markeringsfarve2 2 3 2 2 3 4 2" xfId="15664"/>
    <cellStyle name="40 % - Markeringsfarve2 2 3 2 2 3 5" xfId="5391"/>
    <cellStyle name="40 % - Markeringsfarve2 2 3 2 2 3 5 2" xfId="15665"/>
    <cellStyle name="40 % - Markeringsfarve2 2 3 2 2 3 6" xfId="5392"/>
    <cellStyle name="40 % - Markeringsfarve2 2 3 2 2 3 6 2" xfId="15666"/>
    <cellStyle name="40 % - Markeringsfarve2 2 3 2 2 3 7" xfId="15661"/>
    <cellStyle name="40 % - Markeringsfarve2 2 3 2 2 4" xfId="5393"/>
    <cellStyle name="40 % - Markeringsfarve2 2 3 2 2 4 2" xfId="5394"/>
    <cellStyle name="40 % - Markeringsfarve2 2 3 2 2 4 2 2" xfId="15668"/>
    <cellStyle name="40 % - Markeringsfarve2 2 3 2 2 4 3" xfId="5395"/>
    <cellStyle name="40 % - Markeringsfarve2 2 3 2 2 4 3 2" xfId="15669"/>
    <cellStyle name="40 % - Markeringsfarve2 2 3 2 2 4 4" xfId="5396"/>
    <cellStyle name="40 % - Markeringsfarve2 2 3 2 2 4 4 2" xfId="15670"/>
    <cellStyle name="40 % - Markeringsfarve2 2 3 2 2 4 5" xfId="5397"/>
    <cellStyle name="40 % - Markeringsfarve2 2 3 2 2 4 5 2" xfId="15671"/>
    <cellStyle name="40 % - Markeringsfarve2 2 3 2 2 4 6" xfId="5398"/>
    <cellStyle name="40 % - Markeringsfarve2 2 3 2 2 4 6 2" xfId="15672"/>
    <cellStyle name="40 % - Markeringsfarve2 2 3 2 2 4 7" xfId="15667"/>
    <cellStyle name="40 % - Markeringsfarve2 2 3 2 2 5" xfId="5399"/>
    <cellStyle name="40 % - Markeringsfarve2 2 3 2 2 5 2" xfId="5400"/>
    <cellStyle name="40 % - Markeringsfarve2 2 3 2 2 5 2 2" xfId="15674"/>
    <cellStyle name="40 % - Markeringsfarve2 2 3 2 2 5 3" xfId="5401"/>
    <cellStyle name="40 % - Markeringsfarve2 2 3 2 2 5 3 2" xfId="15675"/>
    <cellStyle name="40 % - Markeringsfarve2 2 3 2 2 5 4" xfId="5402"/>
    <cellStyle name="40 % - Markeringsfarve2 2 3 2 2 5 4 2" xfId="15676"/>
    <cellStyle name="40 % - Markeringsfarve2 2 3 2 2 5 5" xfId="5403"/>
    <cellStyle name="40 % - Markeringsfarve2 2 3 2 2 5 5 2" xfId="15677"/>
    <cellStyle name="40 % - Markeringsfarve2 2 3 2 2 5 6" xfId="5404"/>
    <cellStyle name="40 % - Markeringsfarve2 2 3 2 2 5 6 2" xfId="15678"/>
    <cellStyle name="40 % - Markeringsfarve2 2 3 2 2 5 7" xfId="15673"/>
    <cellStyle name="40 % - Markeringsfarve2 2 3 2 2 6" xfId="5405"/>
    <cellStyle name="40 % - Markeringsfarve2 2 3 2 2 6 2" xfId="15679"/>
    <cellStyle name="40 % - Markeringsfarve2 2 3 2 2 7" xfId="5406"/>
    <cellStyle name="40 % - Markeringsfarve2 2 3 2 2 7 2" xfId="15680"/>
    <cellStyle name="40 % - Markeringsfarve2 2 3 2 2 8" xfId="5407"/>
    <cellStyle name="40 % - Markeringsfarve2 2 3 2 2 8 2" xfId="15681"/>
    <cellStyle name="40 % - Markeringsfarve2 2 3 2 2 9" xfId="5408"/>
    <cellStyle name="40 % - Markeringsfarve2 2 3 2 2 9 2" xfId="15682"/>
    <cellStyle name="40 % - Markeringsfarve2 2 3 2 3" xfId="5409"/>
    <cellStyle name="40 % - Markeringsfarve2 2 3 2 3 2" xfId="5410"/>
    <cellStyle name="40 % - Markeringsfarve2 2 3 2 3 2 2" xfId="15684"/>
    <cellStyle name="40 % - Markeringsfarve2 2 3 2 3 3" xfId="5411"/>
    <cellStyle name="40 % - Markeringsfarve2 2 3 2 3 3 2" xfId="15685"/>
    <cellStyle name="40 % - Markeringsfarve2 2 3 2 3 4" xfId="5412"/>
    <cellStyle name="40 % - Markeringsfarve2 2 3 2 3 4 2" xfId="15686"/>
    <cellStyle name="40 % - Markeringsfarve2 2 3 2 3 5" xfId="5413"/>
    <cellStyle name="40 % - Markeringsfarve2 2 3 2 3 5 2" xfId="15687"/>
    <cellStyle name="40 % - Markeringsfarve2 2 3 2 3 6" xfId="5414"/>
    <cellStyle name="40 % - Markeringsfarve2 2 3 2 3 6 2" xfId="15688"/>
    <cellStyle name="40 % - Markeringsfarve2 2 3 2 3 7" xfId="15683"/>
    <cellStyle name="40 % - Markeringsfarve2 2 3 2 4" xfId="5415"/>
    <cellStyle name="40 % - Markeringsfarve2 2 3 2 4 2" xfId="5416"/>
    <cellStyle name="40 % - Markeringsfarve2 2 3 2 4 2 2" xfId="15690"/>
    <cellStyle name="40 % - Markeringsfarve2 2 3 2 4 3" xfId="5417"/>
    <cellStyle name="40 % - Markeringsfarve2 2 3 2 4 3 2" xfId="15691"/>
    <cellStyle name="40 % - Markeringsfarve2 2 3 2 4 4" xfId="5418"/>
    <cellStyle name="40 % - Markeringsfarve2 2 3 2 4 4 2" xfId="15692"/>
    <cellStyle name="40 % - Markeringsfarve2 2 3 2 4 5" xfId="5419"/>
    <cellStyle name="40 % - Markeringsfarve2 2 3 2 4 5 2" xfId="15693"/>
    <cellStyle name="40 % - Markeringsfarve2 2 3 2 4 6" xfId="5420"/>
    <cellStyle name="40 % - Markeringsfarve2 2 3 2 4 6 2" xfId="15694"/>
    <cellStyle name="40 % - Markeringsfarve2 2 3 2 4 7" xfId="15689"/>
    <cellStyle name="40 % - Markeringsfarve2 2 3 2 5" xfId="5421"/>
    <cellStyle name="40 % - Markeringsfarve2 2 3 2 5 2" xfId="5422"/>
    <cellStyle name="40 % - Markeringsfarve2 2 3 2 5 2 2" xfId="15696"/>
    <cellStyle name="40 % - Markeringsfarve2 2 3 2 5 3" xfId="5423"/>
    <cellStyle name="40 % - Markeringsfarve2 2 3 2 5 3 2" xfId="15697"/>
    <cellStyle name="40 % - Markeringsfarve2 2 3 2 5 4" xfId="5424"/>
    <cellStyle name="40 % - Markeringsfarve2 2 3 2 5 4 2" xfId="15698"/>
    <cellStyle name="40 % - Markeringsfarve2 2 3 2 5 5" xfId="5425"/>
    <cellStyle name="40 % - Markeringsfarve2 2 3 2 5 5 2" xfId="15699"/>
    <cellStyle name="40 % - Markeringsfarve2 2 3 2 5 6" xfId="5426"/>
    <cellStyle name="40 % - Markeringsfarve2 2 3 2 5 6 2" xfId="15700"/>
    <cellStyle name="40 % - Markeringsfarve2 2 3 2 5 7" xfId="15695"/>
    <cellStyle name="40 % - Markeringsfarve2 2 3 2 6" xfId="5427"/>
    <cellStyle name="40 % - Markeringsfarve2 2 3 2 6 2" xfId="5428"/>
    <cellStyle name="40 % - Markeringsfarve2 2 3 2 6 2 2" xfId="15702"/>
    <cellStyle name="40 % - Markeringsfarve2 2 3 2 6 3" xfId="5429"/>
    <cellStyle name="40 % - Markeringsfarve2 2 3 2 6 3 2" xfId="15703"/>
    <cellStyle name="40 % - Markeringsfarve2 2 3 2 6 4" xfId="5430"/>
    <cellStyle name="40 % - Markeringsfarve2 2 3 2 6 4 2" xfId="15704"/>
    <cellStyle name="40 % - Markeringsfarve2 2 3 2 6 5" xfId="5431"/>
    <cellStyle name="40 % - Markeringsfarve2 2 3 2 6 5 2" xfId="15705"/>
    <cellStyle name="40 % - Markeringsfarve2 2 3 2 6 6" xfId="5432"/>
    <cellStyle name="40 % - Markeringsfarve2 2 3 2 6 6 2" xfId="15706"/>
    <cellStyle name="40 % - Markeringsfarve2 2 3 2 6 7" xfId="15701"/>
    <cellStyle name="40 % - Markeringsfarve2 2 3 2 7" xfId="5433"/>
    <cellStyle name="40 % - Markeringsfarve2 2 3 2 7 2" xfId="15707"/>
    <cellStyle name="40 % - Markeringsfarve2 2 3 2 8" xfId="5434"/>
    <cellStyle name="40 % - Markeringsfarve2 2 3 2 8 2" xfId="15708"/>
    <cellStyle name="40 % - Markeringsfarve2 2 3 2 9" xfId="5435"/>
    <cellStyle name="40 % - Markeringsfarve2 2 3 2 9 2" xfId="15709"/>
    <cellStyle name="40 % - Markeringsfarve2 2 3 3" xfId="5436"/>
    <cellStyle name="40 % - Markeringsfarve2 2 3 3 10" xfId="5437"/>
    <cellStyle name="40 % - Markeringsfarve2 2 3 3 10 2" xfId="15711"/>
    <cellStyle name="40 % - Markeringsfarve2 2 3 3 11" xfId="15710"/>
    <cellStyle name="40 % - Markeringsfarve2 2 3 3 2" xfId="5438"/>
    <cellStyle name="40 % - Markeringsfarve2 2 3 3 2 2" xfId="5439"/>
    <cellStyle name="40 % - Markeringsfarve2 2 3 3 2 2 2" xfId="15713"/>
    <cellStyle name="40 % - Markeringsfarve2 2 3 3 2 3" xfId="5440"/>
    <cellStyle name="40 % - Markeringsfarve2 2 3 3 2 3 2" xfId="15714"/>
    <cellStyle name="40 % - Markeringsfarve2 2 3 3 2 4" xfId="5441"/>
    <cellStyle name="40 % - Markeringsfarve2 2 3 3 2 4 2" xfId="15715"/>
    <cellStyle name="40 % - Markeringsfarve2 2 3 3 2 5" xfId="5442"/>
    <cellStyle name="40 % - Markeringsfarve2 2 3 3 2 5 2" xfId="15716"/>
    <cellStyle name="40 % - Markeringsfarve2 2 3 3 2 6" xfId="5443"/>
    <cellStyle name="40 % - Markeringsfarve2 2 3 3 2 6 2" xfId="15717"/>
    <cellStyle name="40 % - Markeringsfarve2 2 3 3 2 7" xfId="15712"/>
    <cellStyle name="40 % - Markeringsfarve2 2 3 3 3" xfId="5444"/>
    <cellStyle name="40 % - Markeringsfarve2 2 3 3 3 2" xfId="5445"/>
    <cellStyle name="40 % - Markeringsfarve2 2 3 3 3 2 2" xfId="15719"/>
    <cellStyle name="40 % - Markeringsfarve2 2 3 3 3 3" xfId="5446"/>
    <cellStyle name="40 % - Markeringsfarve2 2 3 3 3 3 2" xfId="15720"/>
    <cellStyle name="40 % - Markeringsfarve2 2 3 3 3 4" xfId="5447"/>
    <cellStyle name="40 % - Markeringsfarve2 2 3 3 3 4 2" xfId="15721"/>
    <cellStyle name="40 % - Markeringsfarve2 2 3 3 3 5" xfId="5448"/>
    <cellStyle name="40 % - Markeringsfarve2 2 3 3 3 5 2" xfId="15722"/>
    <cellStyle name="40 % - Markeringsfarve2 2 3 3 3 6" xfId="5449"/>
    <cellStyle name="40 % - Markeringsfarve2 2 3 3 3 6 2" xfId="15723"/>
    <cellStyle name="40 % - Markeringsfarve2 2 3 3 3 7" xfId="15718"/>
    <cellStyle name="40 % - Markeringsfarve2 2 3 3 4" xfId="5450"/>
    <cellStyle name="40 % - Markeringsfarve2 2 3 3 4 2" xfId="5451"/>
    <cellStyle name="40 % - Markeringsfarve2 2 3 3 4 2 2" xfId="15725"/>
    <cellStyle name="40 % - Markeringsfarve2 2 3 3 4 3" xfId="5452"/>
    <cellStyle name="40 % - Markeringsfarve2 2 3 3 4 3 2" xfId="15726"/>
    <cellStyle name="40 % - Markeringsfarve2 2 3 3 4 4" xfId="5453"/>
    <cellStyle name="40 % - Markeringsfarve2 2 3 3 4 4 2" xfId="15727"/>
    <cellStyle name="40 % - Markeringsfarve2 2 3 3 4 5" xfId="5454"/>
    <cellStyle name="40 % - Markeringsfarve2 2 3 3 4 5 2" xfId="15728"/>
    <cellStyle name="40 % - Markeringsfarve2 2 3 3 4 6" xfId="5455"/>
    <cellStyle name="40 % - Markeringsfarve2 2 3 3 4 6 2" xfId="15729"/>
    <cellStyle name="40 % - Markeringsfarve2 2 3 3 4 7" xfId="15724"/>
    <cellStyle name="40 % - Markeringsfarve2 2 3 3 5" xfId="5456"/>
    <cellStyle name="40 % - Markeringsfarve2 2 3 3 5 2" xfId="5457"/>
    <cellStyle name="40 % - Markeringsfarve2 2 3 3 5 2 2" xfId="15731"/>
    <cellStyle name="40 % - Markeringsfarve2 2 3 3 5 3" xfId="5458"/>
    <cellStyle name="40 % - Markeringsfarve2 2 3 3 5 3 2" xfId="15732"/>
    <cellStyle name="40 % - Markeringsfarve2 2 3 3 5 4" xfId="5459"/>
    <cellStyle name="40 % - Markeringsfarve2 2 3 3 5 4 2" xfId="15733"/>
    <cellStyle name="40 % - Markeringsfarve2 2 3 3 5 5" xfId="5460"/>
    <cellStyle name="40 % - Markeringsfarve2 2 3 3 5 5 2" xfId="15734"/>
    <cellStyle name="40 % - Markeringsfarve2 2 3 3 5 6" xfId="5461"/>
    <cellStyle name="40 % - Markeringsfarve2 2 3 3 5 6 2" xfId="15735"/>
    <cellStyle name="40 % - Markeringsfarve2 2 3 3 5 7" xfId="15730"/>
    <cellStyle name="40 % - Markeringsfarve2 2 3 3 6" xfId="5462"/>
    <cellStyle name="40 % - Markeringsfarve2 2 3 3 6 2" xfId="15736"/>
    <cellStyle name="40 % - Markeringsfarve2 2 3 3 7" xfId="5463"/>
    <cellStyle name="40 % - Markeringsfarve2 2 3 3 7 2" xfId="15737"/>
    <cellStyle name="40 % - Markeringsfarve2 2 3 3 8" xfId="5464"/>
    <cellStyle name="40 % - Markeringsfarve2 2 3 3 8 2" xfId="15738"/>
    <cellStyle name="40 % - Markeringsfarve2 2 3 3 9" xfId="5465"/>
    <cellStyle name="40 % - Markeringsfarve2 2 3 3 9 2" xfId="15739"/>
    <cellStyle name="40 % - Markeringsfarve2 2 3 4" xfId="5466"/>
    <cellStyle name="40 % - Markeringsfarve2 2 3 4 2" xfId="5467"/>
    <cellStyle name="40 % - Markeringsfarve2 2 3 4 2 2" xfId="15741"/>
    <cellStyle name="40 % - Markeringsfarve2 2 3 4 3" xfId="5468"/>
    <cellStyle name="40 % - Markeringsfarve2 2 3 4 3 2" xfId="15742"/>
    <cellStyle name="40 % - Markeringsfarve2 2 3 4 4" xfId="5469"/>
    <cellStyle name="40 % - Markeringsfarve2 2 3 4 4 2" xfId="15743"/>
    <cellStyle name="40 % - Markeringsfarve2 2 3 4 5" xfId="5470"/>
    <cellStyle name="40 % - Markeringsfarve2 2 3 4 5 2" xfId="15744"/>
    <cellStyle name="40 % - Markeringsfarve2 2 3 4 6" xfId="5471"/>
    <cellStyle name="40 % - Markeringsfarve2 2 3 4 6 2" xfId="15745"/>
    <cellStyle name="40 % - Markeringsfarve2 2 3 4 7" xfId="15740"/>
    <cellStyle name="40 % - Markeringsfarve2 2 3 5" xfId="5472"/>
    <cellStyle name="40 % - Markeringsfarve2 2 3 5 2" xfId="5473"/>
    <cellStyle name="40 % - Markeringsfarve2 2 3 5 2 2" xfId="15747"/>
    <cellStyle name="40 % - Markeringsfarve2 2 3 5 3" xfId="5474"/>
    <cellStyle name="40 % - Markeringsfarve2 2 3 5 3 2" xfId="15748"/>
    <cellStyle name="40 % - Markeringsfarve2 2 3 5 4" xfId="5475"/>
    <cellStyle name="40 % - Markeringsfarve2 2 3 5 4 2" xfId="15749"/>
    <cellStyle name="40 % - Markeringsfarve2 2 3 5 5" xfId="5476"/>
    <cellStyle name="40 % - Markeringsfarve2 2 3 5 5 2" xfId="15750"/>
    <cellStyle name="40 % - Markeringsfarve2 2 3 5 6" xfId="5477"/>
    <cellStyle name="40 % - Markeringsfarve2 2 3 5 6 2" xfId="15751"/>
    <cellStyle name="40 % - Markeringsfarve2 2 3 5 7" xfId="15746"/>
    <cellStyle name="40 % - Markeringsfarve2 2 3 6" xfId="5478"/>
    <cellStyle name="40 % - Markeringsfarve2 2 3 6 2" xfId="5479"/>
    <cellStyle name="40 % - Markeringsfarve2 2 3 6 2 2" xfId="15753"/>
    <cellStyle name="40 % - Markeringsfarve2 2 3 6 3" xfId="5480"/>
    <cellStyle name="40 % - Markeringsfarve2 2 3 6 3 2" xfId="15754"/>
    <cellStyle name="40 % - Markeringsfarve2 2 3 6 4" xfId="5481"/>
    <cellStyle name="40 % - Markeringsfarve2 2 3 6 4 2" xfId="15755"/>
    <cellStyle name="40 % - Markeringsfarve2 2 3 6 5" xfId="5482"/>
    <cellStyle name="40 % - Markeringsfarve2 2 3 6 5 2" xfId="15756"/>
    <cellStyle name="40 % - Markeringsfarve2 2 3 6 6" xfId="5483"/>
    <cellStyle name="40 % - Markeringsfarve2 2 3 6 6 2" xfId="15757"/>
    <cellStyle name="40 % - Markeringsfarve2 2 3 6 7" xfId="15752"/>
    <cellStyle name="40 % - Markeringsfarve2 2 3 7" xfId="5484"/>
    <cellStyle name="40 % - Markeringsfarve2 2 3 7 2" xfId="5485"/>
    <cellStyle name="40 % - Markeringsfarve2 2 3 7 2 2" xfId="15759"/>
    <cellStyle name="40 % - Markeringsfarve2 2 3 7 3" xfId="5486"/>
    <cellStyle name="40 % - Markeringsfarve2 2 3 7 3 2" xfId="15760"/>
    <cellStyle name="40 % - Markeringsfarve2 2 3 7 4" xfId="5487"/>
    <cellStyle name="40 % - Markeringsfarve2 2 3 7 4 2" xfId="15761"/>
    <cellStyle name="40 % - Markeringsfarve2 2 3 7 5" xfId="5488"/>
    <cellStyle name="40 % - Markeringsfarve2 2 3 7 5 2" xfId="15762"/>
    <cellStyle name="40 % - Markeringsfarve2 2 3 7 6" xfId="5489"/>
    <cellStyle name="40 % - Markeringsfarve2 2 3 7 6 2" xfId="15763"/>
    <cellStyle name="40 % - Markeringsfarve2 2 3 7 7" xfId="15758"/>
    <cellStyle name="40 % - Markeringsfarve2 2 3 8" xfId="5490"/>
    <cellStyle name="40 % - Markeringsfarve2 2 3 8 2" xfId="15764"/>
    <cellStyle name="40 % - Markeringsfarve2 2 3 9" xfId="5491"/>
    <cellStyle name="40 % - Markeringsfarve2 2 3 9 2" xfId="15765"/>
    <cellStyle name="40 % - Markeringsfarve2 2 4" xfId="5492"/>
    <cellStyle name="40 % - Markeringsfarve2 2 4 10" xfId="5493"/>
    <cellStyle name="40 % - Markeringsfarve2 2 4 10 2" xfId="15767"/>
    <cellStyle name="40 % - Markeringsfarve2 2 4 11" xfId="5494"/>
    <cellStyle name="40 % - Markeringsfarve2 2 4 11 2" xfId="15768"/>
    <cellStyle name="40 % - Markeringsfarve2 2 4 12" xfId="15766"/>
    <cellStyle name="40 % - Markeringsfarve2 2 4 2" xfId="5495"/>
    <cellStyle name="40 % - Markeringsfarve2 2 4 2 10" xfId="5496"/>
    <cellStyle name="40 % - Markeringsfarve2 2 4 2 10 2" xfId="15770"/>
    <cellStyle name="40 % - Markeringsfarve2 2 4 2 11" xfId="15769"/>
    <cellStyle name="40 % - Markeringsfarve2 2 4 2 2" xfId="5497"/>
    <cellStyle name="40 % - Markeringsfarve2 2 4 2 2 10" xfId="15771"/>
    <cellStyle name="40 % - Markeringsfarve2 2 4 2 2 2" xfId="5498"/>
    <cellStyle name="40 % - Markeringsfarve2 2 4 2 2 2 2" xfId="5499"/>
    <cellStyle name="40 % - Markeringsfarve2 2 4 2 2 2 2 2" xfId="15773"/>
    <cellStyle name="40 % - Markeringsfarve2 2 4 2 2 2 3" xfId="5500"/>
    <cellStyle name="40 % - Markeringsfarve2 2 4 2 2 2 3 2" xfId="15774"/>
    <cellStyle name="40 % - Markeringsfarve2 2 4 2 2 2 4" xfId="5501"/>
    <cellStyle name="40 % - Markeringsfarve2 2 4 2 2 2 4 2" xfId="15775"/>
    <cellStyle name="40 % - Markeringsfarve2 2 4 2 2 2 5" xfId="5502"/>
    <cellStyle name="40 % - Markeringsfarve2 2 4 2 2 2 5 2" xfId="15776"/>
    <cellStyle name="40 % - Markeringsfarve2 2 4 2 2 2 6" xfId="5503"/>
    <cellStyle name="40 % - Markeringsfarve2 2 4 2 2 2 6 2" xfId="15777"/>
    <cellStyle name="40 % - Markeringsfarve2 2 4 2 2 2 7" xfId="15772"/>
    <cellStyle name="40 % - Markeringsfarve2 2 4 2 2 3" xfId="5504"/>
    <cellStyle name="40 % - Markeringsfarve2 2 4 2 2 3 2" xfId="5505"/>
    <cellStyle name="40 % - Markeringsfarve2 2 4 2 2 3 2 2" xfId="15779"/>
    <cellStyle name="40 % - Markeringsfarve2 2 4 2 2 3 3" xfId="5506"/>
    <cellStyle name="40 % - Markeringsfarve2 2 4 2 2 3 3 2" xfId="15780"/>
    <cellStyle name="40 % - Markeringsfarve2 2 4 2 2 3 4" xfId="5507"/>
    <cellStyle name="40 % - Markeringsfarve2 2 4 2 2 3 4 2" xfId="15781"/>
    <cellStyle name="40 % - Markeringsfarve2 2 4 2 2 3 5" xfId="5508"/>
    <cellStyle name="40 % - Markeringsfarve2 2 4 2 2 3 5 2" xfId="15782"/>
    <cellStyle name="40 % - Markeringsfarve2 2 4 2 2 3 6" xfId="5509"/>
    <cellStyle name="40 % - Markeringsfarve2 2 4 2 2 3 6 2" xfId="15783"/>
    <cellStyle name="40 % - Markeringsfarve2 2 4 2 2 3 7" xfId="15778"/>
    <cellStyle name="40 % - Markeringsfarve2 2 4 2 2 4" xfId="5510"/>
    <cellStyle name="40 % - Markeringsfarve2 2 4 2 2 4 2" xfId="5511"/>
    <cellStyle name="40 % - Markeringsfarve2 2 4 2 2 4 2 2" xfId="15785"/>
    <cellStyle name="40 % - Markeringsfarve2 2 4 2 2 4 3" xfId="5512"/>
    <cellStyle name="40 % - Markeringsfarve2 2 4 2 2 4 3 2" xfId="15786"/>
    <cellStyle name="40 % - Markeringsfarve2 2 4 2 2 4 4" xfId="5513"/>
    <cellStyle name="40 % - Markeringsfarve2 2 4 2 2 4 4 2" xfId="15787"/>
    <cellStyle name="40 % - Markeringsfarve2 2 4 2 2 4 5" xfId="5514"/>
    <cellStyle name="40 % - Markeringsfarve2 2 4 2 2 4 5 2" xfId="15788"/>
    <cellStyle name="40 % - Markeringsfarve2 2 4 2 2 4 6" xfId="5515"/>
    <cellStyle name="40 % - Markeringsfarve2 2 4 2 2 4 6 2" xfId="15789"/>
    <cellStyle name="40 % - Markeringsfarve2 2 4 2 2 4 7" xfId="15784"/>
    <cellStyle name="40 % - Markeringsfarve2 2 4 2 2 5" xfId="5516"/>
    <cellStyle name="40 % - Markeringsfarve2 2 4 2 2 5 2" xfId="15790"/>
    <cellStyle name="40 % - Markeringsfarve2 2 4 2 2 6" xfId="5517"/>
    <cellStyle name="40 % - Markeringsfarve2 2 4 2 2 6 2" xfId="15791"/>
    <cellStyle name="40 % - Markeringsfarve2 2 4 2 2 7" xfId="5518"/>
    <cellStyle name="40 % - Markeringsfarve2 2 4 2 2 7 2" xfId="15792"/>
    <cellStyle name="40 % - Markeringsfarve2 2 4 2 2 8" xfId="5519"/>
    <cellStyle name="40 % - Markeringsfarve2 2 4 2 2 8 2" xfId="15793"/>
    <cellStyle name="40 % - Markeringsfarve2 2 4 2 2 9" xfId="5520"/>
    <cellStyle name="40 % - Markeringsfarve2 2 4 2 2 9 2" xfId="15794"/>
    <cellStyle name="40 % - Markeringsfarve2 2 4 2 3" xfId="5521"/>
    <cellStyle name="40 % - Markeringsfarve2 2 4 2 3 2" xfId="5522"/>
    <cellStyle name="40 % - Markeringsfarve2 2 4 2 3 2 2" xfId="15796"/>
    <cellStyle name="40 % - Markeringsfarve2 2 4 2 3 3" xfId="5523"/>
    <cellStyle name="40 % - Markeringsfarve2 2 4 2 3 3 2" xfId="15797"/>
    <cellStyle name="40 % - Markeringsfarve2 2 4 2 3 4" xfId="5524"/>
    <cellStyle name="40 % - Markeringsfarve2 2 4 2 3 4 2" xfId="15798"/>
    <cellStyle name="40 % - Markeringsfarve2 2 4 2 3 5" xfId="5525"/>
    <cellStyle name="40 % - Markeringsfarve2 2 4 2 3 5 2" xfId="15799"/>
    <cellStyle name="40 % - Markeringsfarve2 2 4 2 3 6" xfId="5526"/>
    <cellStyle name="40 % - Markeringsfarve2 2 4 2 3 6 2" xfId="15800"/>
    <cellStyle name="40 % - Markeringsfarve2 2 4 2 3 7" xfId="15795"/>
    <cellStyle name="40 % - Markeringsfarve2 2 4 2 4" xfId="5527"/>
    <cellStyle name="40 % - Markeringsfarve2 2 4 2 4 2" xfId="5528"/>
    <cellStyle name="40 % - Markeringsfarve2 2 4 2 4 2 2" xfId="15802"/>
    <cellStyle name="40 % - Markeringsfarve2 2 4 2 4 3" xfId="5529"/>
    <cellStyle name="40 % - Markeringsfarve2 2 4 2 4 3 2" xfId="15803"/>
    <cellStyle name="40 % - Markeringsfarve2 2 4 2 4 4" xfId="5530"/>
    <cellStyle name="40 % - Markeringsfarve2 2 4 2 4 4 2" xfId="15804"/>
    <cellStyle name="40 % - Markeringsfarve2 2 4 2 4 5" xfId="5531"/>
    <cellStyle name="40 % - Markeringsfarve2 2 4 2 4 5 2" xfId="15805"/>
    <cellStyle name="40 % - Markeringsfarve2 2 4 2 4 6" xfId="5532"/>
    <cellStyle name="40 % - Markeringsfarve2 2 4 2 4 6 2" xfId="15806"/>
    <cellStyle name="40 % - Markeringsfarve2 2 4 2 4 7" xfId="15801"/>
    <cellStyle name="40 % - Markeringsfarve2 2 4 2 5" xfId="5533"/>
    <cellStyle name="40 % - Markeringsfarve2 2 4 2 5 2" xfId="5534"/>
    <cellStyle name="40 % - Markeringsfarve2 2 4 2 5 2 2" xfId="15808"/>
    <cellStyle name="40 % - Markeringsfarve2 2 4 2 5 3" xfId="5535"/>
    <cellStyle name="40 % - Markeringsfarve2 2 4 2 5 3 2" xfId="15809"/>
    <cellStyle name="40 % - Markeringsfarve2 2 4 2 5 4" xfId="5536"/>
    <cellStyle name="40 % - Markeringsfarve2 2 4 2 5 4 2" xfId="15810"/>
    <cellStyle name="40 % - Markeringsfarve2 2 4 2 5 5" xfId="5537"/>
    <cellStyle name="40 % - Markeringsfarve2 2 4 2 5 5 2" xfId="15811"/>
    <cellStyle name="40 % - Markeringsfarve2 2 4 2 5 6" xfId="5538"/>
    <cellStyle name="40 % - Markeringsfarve2 2 4 2 5 6 2" xfId="15812"/>
    <cellStyle name="40 % - Markeringsfarve2 2 4 2 5 7" xfId="15807"/>
    <cellStyle name="40 % - Markeringsfarve2 2 4 2 6" xfId="5539"/>
    <cellStyle name="40 % - Markeringsfarve2 2 4 2 6 2" xfId="15813"/>
    <cellStyle name="40 % - Markeringsfarve2 2 4 2 7" xfId="5540"/>
    <cellStyle name="40 % - Markeringsfarve2 2 4 2 7 2" xfId="15814"/>
    <cellStyle name="40 % - Markeringsfarve2 2 4 2 8" xfId="5541"/>
    <cellStyle name="40 % - Markeringsfarve2 2 4 2 8 2" xfId="15815"/>
    <cellStyle name="40 % - Markeringsfarve2 2 4 2 9" xfId="5542"/>
    <cellStyle name="40 % - Markeringsfarve2 2 4 2 9 2" xfId="15816"/>
    <cellStyle name="40 % - Markeringsfarve2 2 4 3" xfId="5543"/>
    <cellStyle name="40 % - Markeringsfarve2 2 4 3 10" xfId="15817"/>
    <cellStyle name="40 % - Markeringsfarve2 2 4 3 2" xfId="5544"/>
    <cellStyle name="40 % - Markeringsfarve2 2 4 3 2 2" xfId="5545"/>
    <cellStyle name="40 % - Markeringsfarve2 2 4 3 2 2 2" xfId="15819"/>
    <cellStyle name="40 % - Markeringsfarve2 2 4 3 2 3" xfId="5546"/>
    <cellStyle name="40 % - Markeringsfarve2 2 4 3 2 3 2" xfId="15820"/>
    <cellStyle name="40 % - Markeringsfarve2 2 4 3 2 4" xfId="5547"/>
    <cellStyle name="40 % - Markeringsfarve2 2 4 3 2 4 2" xfId="15821"/>
    <cellStyle name="40 % - Markeringsfarve2 2 4 3 2 5" xfId="5548"/>
    <cellStyle name="40 % - Markeringsfarve2 2 4 3 2 5 2" xfId="15822"/>
    <cellStyle name="40 % - Markeringsfarve2 2 4 3 2 6" xfId="5549"/>
    <cellStyle name="40 % - Markeringsfarve2 2 4 3 2 6 2" xfId="15823"/>
    <cellStyle name="40 % - Markeringsfarve2 2 4 3 2 7" xfId="15818"/>
    <cellStyle name="40 % - Markeringsfarve2 2 4 3 3" xfId="5550"/>
    <cellStyle name="40 % - Markeringsfarve2 2 4 3 3 2" xfId="5551"/>
    <cellStyle name="40 % - Markeringsfarve2 2 4 3 3 2 2" xfId="15825"/>
    <cellStyle name="40 % - Markeringsfarve2 2 4 3 3 3" xfId="5552"/>
    <cellStyle name="40 % - Markeringsfarve2 2 4 3 3 3 2" xfId="15826"/>
    <cellStyle name="40 % - Markeringsfarve2 2 4 3 3 4" xfId="5553"/>
    <cellStyle name="40 % - Markeringsfarve2 2 4 3 3 4 2" xfId="15827"/>
    <cellStyle name="40 % - Markeringsfarve2 2 4 3 3 5" xfId="5554"/>
    <cellStyle name="40 % - Markeringsfarve2 2 4 3 3 5 2" xfId="15828"/>
    <cellStyle name="40 % - Markeringsfarve2 2 4 3 3 6" xfId="5555"/>
    <cellStyle name="40 % - Markeringsfarve2 2 4 3 3 6 2" xfId="15829"/>
    <cellStyle name="40 % - Markeringsfarve2 2 4 3 3 7" xfId="15824"/>
    <cellStyle name="40 % - Markeringsfarve2 2 4 3 4" xfId="5556"/>
    <cellStyle name="40 % - Markeringsfarve2 2 4 3 4 2" xfId="5557"/>
    <cellStyle name="40 % - Markeringsfarve2 2 4 3 4 2 2" xfId="15831"/>
    <cellStyle name="40 % - Markeringsfarve2 2 4 3 4 3" xfId="5558"/>
    <cellStyle name="40 % - Markeringsfarve2 2 4 3 4 3 2" xfId="15832"/>
    <cellStyle name="40 % - Markeringsfarve2 2 4 3 4 4" xfId="5559"/>
    <cellStyle name="40 % - Markeringsfarve2 2 4 3 4 4 2" xfId="15833"/>
    <cellStyle name="40 % - Markeringsfarve2 2 4 3 4 5" xfId="5560"/>
    <cellStyle name="40 % - Markeringsfarve2 2 4 3 4 5 2" xfId="15834"/>
    <cellStyle name="40 % - Markeringsfarve2 2 4 3 4 6" xfId="5561"/>
    <cellStyle name="40 % - Markeringsfarve2 2 4 3 4 6 2" xfId="15835"/>
    <cellStyle name="40 % - Markeringsfarve2 2 4 3 4 7" xfId="15830"/>
    <cellStyle name="40 % - Markeringsfarve2 2 4 3 5" xfId="5562"/>
    <cellStyle name="40 % - Markeringsfarve2 2 4 3 5 2" xfId="15836"/>
    <cellStyle name="40 % - Markeringsfarve2 2 4 3 6" xfId="5563"/>
    <cellStyle name="40 % - Markeringsfarve2 2 4 3 6 2" xfId="15837"/>
    <cellStyle name="40 % - Markeringsfarve2 2 4 3 7" xfId="5564"/>
    <cellStyle name="40 % - Markeringsfarve2 2 4 3 7 2" xfId="15838"/>
    <cellStyle name="40 % - Markeringsfarve2 2 4 3 8" xfId="5565"/>
    <cellStyle name="40 % - Markeringsfarve2 2 4 3 8 2" xfId="15839"/>
    <cellStyle name="40 % - Markeringsfarve2 2 4 3 9" xfId="5566"/>
    <cellStyle name="40 % - Markeringsfarve2 2 4 3 9 2" xfId="15840"/>
    <cellStyle name="40 % - Markeringsfarve2 2 4 4" xfId="5567"/>
    <cellStyle name="40 % - Markeringsfarve2 2 4 4 2" xfId="5568"/>
    <cellStyle name="40 % - Markeringsfarve2 2 4 4 2 2" xfId="15842"/>
    <cellStyle name="40 % - Markeringsfarve2 2 4 4 3" xfId="5569"/>
    <cellStyle name="40 % - Markeringsfarve2 2 4 4 3 2" xfId="15843"/>
    <cellStyle name="40 % - Markeringsfarve2 2 4 4 4" xfId="5570"/>
    <cellStyle name="40 % - Markeringsfarve2 2 4 4 4 2" xfId="15844"/>
    <cellStyle name="40 % - Markeringsfarve2 2 4 4 5" xfId="5571"/>
    <cellStyle name="40 % - Markeringsfarve2 2 4 4 5 2" xfId="15845"/>
    <cellStyle name="40 % - Markeringsfarve2 2 4 4 6" xfId="5572"/>
    <cellStyle name="40 % - Markeringsfarve2 2 4 4 6 2" xfId="15846"/>
    <cellStyle name="40 % - Markeringsfarve2 2 4 4 7" xfId="15841"/>
    <cellStyle name="40 % - Markeringsfarve2 2 4 5" xfId="5573"/>
    <cellStyle name="40 % - Markeringsfarve2 2 4 5 2" xfId="5574"/>
    <cellStyle name="40 % - Markeringsfarve2 2 4 5 2 2" xfId="15848"/>
    <cellStyle name="40 % - Markeringsfarve2 2 4 5 3" xfId="5575"/>
    <cellStyle name="40 % - Markeringsfarve2 2 4 5 3 2" xfId="15849"/>
    <cellStyle name="40 % - Markeringsfarve2 2 4 5 4" xfId="5576"/>
    <cellStyle name="40 % - Markeringsfarve2 2 4 5 4 2" xfId="15850"/>
    <cellStyle name="40 % - Markeringsfarve2 2 4 5 5" xfId="5577"/>
    <cellStyle name="40 % - Markeringsfarve2 2 4 5 5 2" xfId="15851"/>
    <cellStyle name="40 % - Markeringsfarve2 2 4 5 6" xfId="5578"/>
    <cellStyle name="40 % - Markeringsfarve2 2 4 5 6 2" xfId="15852"/>
    <cellStyle name="40 % - Markeringsfarve2 2 4 5 7" xfId="15847"/>
    <cellStyle name="40 % - Markeringsfarve2 2 4 6" xfId="5579"/>
    <cellStyle name="40 % - Markeringsfarve2 2 4 6 2" xfId="5580"/>
    <cellStyle name="40 % - Markeringsfarve2 2 4 6 2 2" xfId="15854"/>
    <cellStyle name="40 % - Markeringsfarve2 2 4 6 3" xfId="5581"/>
    <cellStyle name="40 % - Markeringsfarve2 2 4 6 3 2" xfId="15855"/>
    <cellStyle name="40 % - Markeringsfarve2 2 4 6 4" xfId="5582"/>
    <cellStyle name="40 % - Markeringsfarve2 2 4 6 4 2" xfId="15856"/>
    <cellStyle name="40 % - Markeringsfarve2 2 4 6 5" xfId="5583"/>
    <cellStyle name="40 % - Markeringsfarve2 2 4 6 5 2" xfId="15857"/>
    <cellStyle name="40 % - Markeringsfarve2 2 4 6 6" xfId="5584"/>
    <cellStyle name="40 % - Markeringsfarve2 2 4 6 6 2" xfId="15858"/>
    <cellStyle name="40 % - Markeringsfarve2 2 4 6 7" xfId="15853"/>
    <cellStyle name="40 % - Markeringsfarve2 2 4 7" xfId="5585"/>
    <cellStyle name="40 % - Markeringsfarve2 2 4 7 2" xfId="15859"/>
    <cellStyle name="40 % - Markeringsfarve2 2 4 8" xfId="5586"/>
    <cellStyle name="40 % - Markeringsfarve2 2 4 8 2" xfId="15860"/>
    <cellStyle name="40 % - Markeringsfarve2 2 4 9" xfId="5587"/>
    <cellStyle name="40 % - Markeringsfarve2 2 4 9 2" xfId="15861"/>
    <cellStyle name="40 % - Markeringsfarve2 2 5" xfId="5588"/>
    <cellStyle name="40 % - Markeringsfarve2 2 5 10" xfId="5589"/>
    <cellStyle name="40 % - Markeringsfarve2 2 5 10 2" xfId="15863"/>
    <cellStyle name="40 % - Markeringsfarve2 2 5 11" xfId="15862"/>
    <cellStyle name="40 % - Markeringsfarve2 2 5 2" xfId="5590"/>
    <cellStyle name="40 % - Markeringsfarve2 2 5 2 10" xfId="15864"/>
    <cellStyle name="40 % - Markeringsfarve2 2 5 2 2" xfId="5591"/>
    <cellStyle name="40 % - Markeringsfarve2 2 5 2 2 2" xfId="5592"/>
    <cellStyle name="40 % - Markeringsfarve2 2 5 2 2 2 2" xfId="15866"/>
    <cellStyle name="40 % - Markeringsfarve2 2 5 2 2 3" xfId="5593"/>
    <cellStyle name="40 % - Markeringsfarve2 2 5 2 2 3 2" xfId="15867"/>
    <cellStyle name="40 % - Markeringsfarve2 2 5 2 2 4" xfId="5594"/>
    <cellStyle name="40 % - Markeringsfarve2 2 5 2 2 4 2" xfId="15868"/>
    <cellStyle name="40 % - Markeringsfarve2 2 5 2 2 5" xfId="5595"/>
    <cellStyle name="40 % - Markeringsfarve2 2 5 2 2 5 2" xfId="15869"/>
    <cellStyle name="40 % - Markeringsfarve2 2 5 2 2 6" xfId="5596"/>
    <cellStyle name="40 % - Markeringsfarve2 2 5 2 2 6 2" xfId="15870"/>
    <cellStyle name="40 % - Markeringsfarve2 2 5 2 2 7" xfId="15865"/>
    <cellStyle name="40 % - Markeringsfarve2 2 5 2 3" xfId="5597"/>
    <cellStyle name="40 % - Markeringsfarve2 2 5 2 3 2" xfId="5598"/>
    <cellStyle name="40 % - Markeringsfarve2 2 5 2 3 2 2" xfId="15872"/>
    <cellStyle name="40 % - Markeringsfarve2 2 5 2 3 3" xfId="5599"/>
    <cellStyle name="40 % - Markeringsfarve2 2 5 2 3 3 2" xfId="15873"/>
    <cellStyle name="40 % - Markeringsfarve2 2 5 2 3 4" xfId="5600"/>
    <cellStyle name="40 % - Markeringsfarve2 2 5 2 3 4 2" xfId="15874"/>
    <cellStyle name="40 % - Markeringsfarve2 2 5 2 3 5" xfId="5601"/>
    <cellStyle name="40 % - Markeringsfarve2 2 5 2 3 5 2" xfId="15875"/>
    <cellStyle name="40 % - Markeringsfarve2 2 5 2 3 6" xfId="5602"/>
    <cellStyle name="40 % - Markeringsfarve2 2 5 2 3 6 2" xfId="15876"/>
    <cellStyle name="40 % - Markeringsfarve2 2 5 2 3 7" xfId="15871"/>
    <cellStyle name="40 % - Markeringsfarve2 2 5 2 4" xfId="5603"/>
    <cellStyle name="40 % - Markeringsfarve2 2 5 2 4 2" xfId="5604"/>
    <cellStyle name="40 % - Markeringsfarve2 2 5 2 4 2 2" xfId="15878"/>
    <cellStyle name="40 % - Markeringsfarve2 2 5 2 4 3" xfId="5605"/>
    <cellStyle name="40 % - Markeringsfarve2 2 5 2 4 3 2" xfId="15879"/>
    <cellStyle name="40 % - Markeringsfarve2 2 5 2 4 4" xfId="5606"/>
    <cellStyle name="40 % - Markeringsfarve2 2 5 2 4 4 2" xfId="15880"/>
    <cellStyle name="40 % - Markeringsfarve2 2 5 2 4 5" xfId="5607"/>
    <cellStyle name="40 % - Markeringsfarve2 2 5 2 4 5 2" xfId="15881"/>
    <cellStyle name="40 % - Markeringsfarve2 2 5 2 4 6" xfId="5608"/>
    <cellStyle name="40 % - Markeringsfarve2 2 5 2 4 6 2" xfId="15882"/>
    <cellStyle name="40 % - Markeringsfarve2 2 5 2 4 7" xfId="15877"/>
    <cellStyle name="40 % - Markeringsfarve2 2 5 2 5" xfId="5609"/>
    <cellStyle name="40 % - Markeringsfarve2 2 5 2 5 2" xfId="15883"/>
    <cellStyle name="40 % - Markeringsfarve2 2 5 2 6" xfId="5610"/>
    <cellStyle name="40 % - Markeringsfarve2 2 5 2 6 2" xfId="15884"/>
    <cellStyle name="40 % - Markeringsfarve2 2 5 2 7" xfId="5611"/>
    <cellStyle name="40 % - Markeringsfarve2 2 5 2 7 2" xfId="15885"/>
    <cellStyle name="40 % - Markeringsfarve2 2 5 2 8" xfId="5612"/>
    <cellStyle name="40 % - Markeringsfarve2 2 5 2 8 2" xfId="15886"/>
    <cellStyle name="40 % - Markeringsfarve2 2 5 2 9" xfId="5613"/>
    <cellStyle name="40 % - Markeringsfarve2 2 5 2 9 2" xfId="15887"/>
    <cellStyle name="40 % - Markeringsfarve2 2 5 3" xfId="5614"/>
    <cellStyle name="40 % - Markeringsfarve2 2 5 3 2" xfId="5615"/>
    <cellStyle name="40 % - Markeringsfarve2 2 5 3 2 2" xfId="15889"/>
    <cellStyle name="40 % - Markeringsfarve2 2 5 3 3" xfId="5616"/>
    <cellStyle name="40 % - Markeringsfarve2 2 5 3 3 2" xfId="15890"/>
    <cellStyle name="40 % - Markeringsfarve2 2 5 3 4" xfId="5617"/>
    <cellStyle name="40 % - Markeringsfarve2 2 5 3 4 2" xfId="15891"/>
    <cellStyle name="40 % - Markeringsfarve2 2 5 3 5" xfId="5618"/>
    <cellStyle name="40 % - Markeringsfarve2 2 5 3 5 2" xfId="15892"/>
    <cellStyle name="40 % - Markeringsfarve2 2 5 3 6" xfId="5619"/>
    <cellStyle name="40 % - Markeringsfarve2 2 5 3 6 2" xfId="15893"/>
    <cellStyle name="40 % - Markeringsfarve2 2 5 3 7" xfId="15888"/>
    <cellStyle name="40 % - Markeringsfarve2 2 5 4" xfId="5620"/>
    <cellStyle name="40 % - Markeringsfarve2 2 5 4 2" xfId="5621"/>
    <cellStyle name="40 % - Markeringsfarve2 2 5 4 2 2" xfId="15895"/>
    <cellStyle name="40 % - Markeringsfarve2 2 5 4 3" xfId="5622"/>
    <cellStyle name="40 % - Markeringsfarve2 2 5 4 3 2" xfId="15896"/>
    <cellStyle name="40 % - Markeringsfarve2 2 5 4 4" xfId="5623"/>
    <cellStyle name="40 % - Markeringsfarve2 2 5 4 4 2" xfId="15897"/>
    <cellStyle name="40 % - Markeringsfarve2 2 5 4 5" xfId="5624"/>
    <cellStyle name="40 % - Markeringsfarve2 2 5 4 5 2" xfId="15898"/>
    <cellStyle name="40 % - Markeringsfarve2 2 5 4 6" xfId="5625"/>
    <cellStyle name="40 % - Markeringsfarve2 2 5 4 6 2" xfId="15899"/>
    <cellStyle name="40 % - Markeringsfarve2 2 5 4 7" xfId="15894"/>
    <cellStyle name="40 % - Markeringsfarve2 2 5 5" xfId="5626"/>
    <cellStyle name="40 % - Markeringsfarve2 2 5 5 2" xfId="5627"/>
    <cellStyle name="40 % - Markeringsfarve2 2 5 5 2 2" xfId="15901"/>
    <cellStyle name="40 % - Markeringsfarve2 2 5 5 3" xfId="5628"/>
    <cellStyle name="40 % - Markeringsfarve2 2 5 5 3 2" xfId="15902"/>
    <cellStyle name="40 % - Markeringsfarve2 2 5 5 4" xfId="5629"/>
    <cellStyle name="40 % - Markeringsfarve2 2 5 5 4 2" xfId="15903"/>
    <cellStyle name="40 % - Markeringsfarve2 2 5 5 5" xfId="5630"/>
    <cellStyle name="40 % - Markeringsfarve2 2 5 5 5 2" xfId="15904"/>
    <cellStyle name="40 % - Markeringsfarve2 2 5 5 6" xfId="5631"/>
    <cellStyle name="40 % - Markeringsfarve2 2 5 5 6 2" xfId="15905"/>
    <cellStyle name="40 % - Markeringsfarve2 2 5 5 7" xfId="15900"/>
    <cellStyle name="40 % - Markeringsfarve2 2 5 6" xfId="5632"/>
    <cellStyle name="40 % - Markeringsfarve2 2 5 6 2" xfId="15906"/>
    <cellStyle name="40 % - Markeringsfarve2 2 5 7" xfId="5633"/>
    <cellStyle name="40 % - Markeringsfarve2 2 5 7 2" xfId="15907"/>
    <cellStyle name="40 % - Markeringsfarve2 2 5 8" xfId="5634"/>
    <cellStyle name="40 % - Markeringsfarve2 2 5 8 2" xfId="15908"/>
    <cellStyle name="40 % - Markeringsfarve2 2 5 9" xfId="5635"/>
    <cellStyle name="40 % - Markeringsfarve2 2 5 9 2" xfId="15909"/>
    <cellStyle name="40 % - Markeringsfarve2 2 6" xfId="5636"/>
    <cellStyle name="40 % - Markeringsfarve2 2 6 10" xfId="15910"/>
    <cellStyle name="40 % - Markeringsfarve2 2 6 2" xfId="5637"/>
    <cellStyle name="40 % - Markeringsfarve2 2 6 2 2" xfId="5638"/>
    <cellStyle name="40 % - Markeringsfarve2 2 6 2 2 2" xfId="15912"/>
    <cellStyle name="40 % - Markeringsfarve2 2 6 2 3" xfId="5639"/>
    <cellStyle name="40 % - Markeringsfarve2 2 6 2 3 2" xfId="15913"/>
    <cellStyle name="40 % - Markeringsfarve2 2 6 2 4" xfId="5640"/>
    <cellStyle name="40 % - Markeringsfarve2 2 6 2 4 2" xfId="15914"/>
    <cellStyle name="40 % - Markeringsfarve2 2 6 2 5" xfId="5641"/>
    <cellStyle name="40 % - Markeringsfarve2 2 6 2 5 2" xfId="15915"/>
    <cellStyle name="40 % - Markeringsfarve2 2 6 2 6" xfId="5642"/>
    <cellStyle name="40 % - Markeringsfarve2 2 6 2 6 2" xfId="15916"/>
    <cellStyle name="40 % - Markeringsfarve2 2 6 2 7" xfId="15911"/>
    <cellStyle name="40 % - Markeringsfarve2 2 6 3" xfId="5643"/>
    <cellStyle name="40 % - Markeringsfarve2 2 6 3 2" xfId="5644"/>
    <cellStyle name="40 % - Markeringsfarve2 2 6 3 2 2" xfId="15918"/>
    <cellStyle name="40 % - Markeringsfarve2 2 6 3 3" xfId="5645"/>
    <cellStyle name="40 % - Markeringsfarve2 2 6 3 3 2" xfId="15919"/>
    <cellStyle name="40 % - Markeringsfarve2 2 6 3 4" xfId="5646"/>
    <cellStyle name="40 % - Markeringsfarve2 2 6 3 4 2" xfId="15920"/>
    <cellStyle name="40 % - Markeringsfarve2 2 6 3 5" xfId="5647"/>
    <cellStyle name="40 % - Markeringsfarve2 2 6 3 5 2" xfId="15921"/>
    <cellStyle name="40 % - Markeringsfarve2 2 6 3 6" xfId="5648"/>
    <cellStyle name="40 % - Markeringsfarve2 2 6 3 6 2" xfId="15922"/>
    <cellStyle name="40 % - Markeringsfarve2 2 6 3 7" xfId="15917"/>
    <cellStyle name="40 % - Markeringsfarve2 2 6 4" xfId="5649"/>
    <cellStyle name="40 % - Markeringsfarve2 2 6 4 2" xfId="5650"/>
    <cellStyle name="40 % - Markeringsfarve2 2 6 4 2 2" xfId="15924"/>
    <cellStyle name="40 % - Markeringsfarve2 2 6 4 3" xfId="5651"/>
    <cellStyle name="40 % - Markeringsfarve2 2 6 4 3 2" xfId="15925"/>
    <cellStyle name="40 % - Markeringsfarve2 2 6 4 4" xfId="5652"/>
    <cellStyle name="40 % - Markeringsfarve2 2 6 4 4 2" xfId="15926"/>
    <cellStyle name="40 % - Markeringsfarve2 2 6 4 5" xfId="5653"/>
    <cellStyle name="40 % - Markeringsfarve2 2 6 4 5 2" xfId="15927"/>
    <cellStyle name="40 % - Markeringsfarve2 2 6 4 6" xfId="5654"/>
    <cellStyle name="40 % - Markeringsfarve2 2 6 4 6 2" xfId="15928"/>
    <cellStyle name="40 % - Markeringsfarve2 2 6 4 7" xfId="15923"/>
    <cellStyle name="40 % - Markeringsfarve2 2 6 5" xfId="5655"/>
    <cellStyle name="40 % - Markeringsfarve2 2 6 5 2" xfId="15929"/>
    <cellStyle name="40 % - Markeringsfarve2 2 6 6" xfId="5656"/>
    <cellStyle name="40 % - Markeringsfarve2 2 6 6 2" xfId="15930"/>
    <cellStyle name="40 % - Markeringsfarve2 2 6 7" xfId="5657"/>
    <cellStyle name="40 % - Markeringsfarve2 2 6 7 2" xfId="15931"/>
    <cellStyle name="40 % - Markeringsfarve2 2 6 8" xfId="5658"/>
    <cellStyle name="40 % - Markeringsfarve2 2 6 8 2" xfId="15932"/>
    <cellStyle name="40 % - Markeringsfarve2 2 6 9" xfId="5659"/>
    <cellStyle name="40 % - Markeringsfarve2 2 6 9 2" xfId="15933"/>
    <cellStyle name="40 % - Markeringsfarve2 2 7" xfId="5660"/>
    <cellStyle name="40 % - Markeringsfarve2 2 7 2" xfId="5661"/>
    <cellStyle name="40 % - Markeringsfarve2 2 7 2 2" xfId="15935"/>
    <cellStyle name="40 % - Markeringsfarve2 2 7 3" xfId="5662"/>
    <cellStyle name="40 % - Markeringsfarve2 2 7 3 2" xfId="15936"/>
    <cellStyle name="40 % - Markeringsfarve2 2 7 4" xfId="5663"/>
    <cellStyle name="40 % - Markeringsfarve2 2 7 4 2" xfId="15937"/>
    <cellStyle name="40 % - Markeringsfarve2 2 7 5" xfId="5664"/>
    <cellStyle name="40 % - Markeringsfarve2 2 7 5 2" xfId="15938"/>
    <cellStyle name="40 % - Markeringsfarve2 2 7 6" xfId="5665"/>
    <cellStyle name="40 % - Markeringsfarve2 2 7 6 2" xfId="15939"/>
    <cellStyle name="40 % - Markeringsfarve2 2 7 7" xfId="15934"/>
    <cellStyle name="40 % - Markeringsfarve2 2 8" xfId="5666"/>
    <cellStyle name="40 % - Markeringsfarve2 2 8 2" xfId="5667"/>
    <cellStyle name="40 % - Markeringsfarve2 2 8 2 2" xfId="15941"/>
    <cellStyle name="40 % - Markeringsfarve2 2 8 3" xfId="5668"/>
    <cellStyle name="40 % - Markeringsfarve2 2 8 3 2" xfId="15942"/>
    <cellStyle name="40 % - Markeringsfarve2 2 8 4" xfId="5669"/>
    <cellStyle name="40 % - Markeringsfarve2 2 8 4 2" xfId="15943"/>
    <cellStyle name="40 % - Markeringsfarve2 2 8 5" xfId="5670"/>
    <cellStyle name="40 % - Markeringsfarve2 2 8 5 2" xfId="15944"/>
    <cellStyle name="40 % - Markeringsfarve2 2 8 6" xfId="5671"/>
    <cellStyle name="40 % - Markeringsfarve2 2 8 6 2" xfId="15945"/>
    <cellStyle name="40 % - Markeringsfarve2 2 8 7" xfId="15940"/>
    <cellStyle name="40 % - Markeringsfarve2 2 9" xfId="5672"/>
    <cellStyle name="40 % - Markeringsfarve2 2 9 2" xfId="5673"/>
    <cellStyle name="40 % - Markeringsfarve2 2 9 2 2" xfId="15947"/>
    <cellStyle name="40 % - Markeringsfarve2 2 9 3" xfId="5674"/>
    <cellStyle name="40 % - Markeringsfarve2 2 9 3 2" xfId="15948"/>
    <cellStyle name="40 % - Markeringsfarve2 2 9 4" xfId="5675"/>
    <cellStyle name="40 % - Markeringsfarve2 2 9 4 2" xfId="15949"/>
    <cellStyle name="40 % - Markeringsfarve2 2 9 5" xfId="5676"/>
    <cellStyle name="40 % - Markeringsfarve2 2 9 5 2" xfId="15950"/>
    <cellStyle name="40 % - Markeringsfarve2 2 9 6" xfId="5677"/>
    <cellStyle name="40 % - Markeringsfarve2 2 9 6 2" xfId="15951"/>
    <cellStyle name="40 % - Markeringsfarve2 2 9 7" xfId="15946"/>
    <cellStyle name="40 % - Markeringsfarve2 2_Budget" xfId="5678"/>
    <cellStyle name="40 % - Markeringsfarve2 20" xfId="10297"/>
    <cellStyle name="40 % - Markeringsfarve2 3" xfId="5679"/>
    <cellStyle name="40 % - Markeringsfarve2 3 2" xfId="5680"/>
    <cellStyle name="40 % - Markeringsfarve2 3 2 10" xfId="15953"/>
    <cellStyle name="40 % - Markeringsfarve2 3 2 2" xfId="5681"/>
    <cellStyle name="40 % - Markeringsfarve2 3 2 2 2" xfId="5682"/>
    <cellStyle name="40 % - Markeringsfarve2 3 2 2 2 2" xfId="5683"/>
    <cellStyle name="40 % - Markeringsfarve2 3 2 2 2 2 2" xfId="15956"/>
    <cellStyle name="40 % - Markeringsfarve2 3 2 2 2 3" xfId="5684"/>
    <cellStyle name="40 % - Markeringsfarve2 3 2 2 2 3 2" xfId="15957"/>
    <cellStyle name="40 % - Markeringsfarve2 3 2 2 2 4" xfId="5685"/>
    <cellStyle name="40 % - Markeringsfarve2 3 2 2 2 4 2" xfId="15958"/>
    <cellStyle name="40 % - Markeringsfarve2 3 2 2 2 5" xfId="5686"/>
    <cellStyle name="40 % - Markeringsfarve2 3 2 2 2 5 2" xfId="15959"/>
    <cellStyle name="40 % - Markeringsfarve2 3 2 2 2 6" xfId="5687"/>
    <cellStyle name="40 % - Markeringsfarve2 3 2 2 2 6 2" xfId="15960"/>
    <cellStyle name="40 % - Markeringsfarve2 3 2 2 2 7" xfId="15955"/>
    <cellStyle name="40 % - Markeringsfarve2 3 2 2 3" xfId="5688"/>
    <cellStyle name="40 % - Markeringsfarve2 3 2 2 3 2" xfId="15961"/>
    <cellStyle name="40 % - Markeringsfarve2 3 2 2 4" xfId="5689"/>
    <cellStyle name="40 % - Markeringsfarve2 3 2 2 4 2" xfId="15962"/>
    <cellStyle name="40 % - Markeringsfarve2 3 2 2 5" xfId="5690"/>
    <cellStyle name="40 % - Markeringsfarve2 3 2 2 5 2" xfId="15963"/>
    <cellStyle name="40 % - Markeringsfarve2 3 2 2 6" xfId="5691"/>
    <cellStyle name="40 % - Markeringsfarve2 3 2 2 6 2" xfId="15964"/>
    <cellStyle name="40 % - Markeringsfarve2 3 2 2 7" xfId="5692"/>
    <cellStyle name="40 % - Markeringsfarve2 3 2 2 7 2" xfId="15965"/>
    <cellStyle name="40 % - Markeringsfarve2 3 2 2 8" xfId="15954"/>
    <cellStyle name="40 % - Markeringsfarve2 3 2 3" xfId="5693"/>
    <cellStyle name="40 % - Markeringsfarve2 3 2 3 2" xfId="5694"/>
    <cellStyle name="40 % - Markeringsfarve2 3 2 3 2 2" xfId="15967"/>
    <cellStyle name="40 % - Markeringsfarve2 3 2 3 3" xfId="5695"/>
    <cellStyle name="40 % - Markeringsfarve2 3 2 3 3 2" xfId="15968"/>
    <cellStyle name="40 % - Markeringsfarve2 3 2 3 4" xfId="5696"/>
    <cellStyle name="40 % - Markeringsfarve2 3 2 3 4 2" xfId="15969"/>
    <cellStyle name="40 % - Markeringsfarve2 3 2 3 5" xfId="5697"/>
    <cellStyle name="40 % - Markeringsfarve2 3 2 3 5 2" xfId="15970"/>
    <cellStyle name="40 % - Markeringsfarve2 3 2 3 6" xfId="5698"/>
    <cellStyle name="40 % - Markeringsfarve2 3 2 3 6 2" xfId="15971"/>
    <cellStyle name="40 % - Markeringsfarve2 3 2 3 7" xfId="15966"/>
    <cellStyle name="40 % - Markeringsfarve2 3 2 4" xfId="5699"/>
    <cellStyle name="40 % - Markeringsfarve2 3 2 4 2" xfId="15972"/>
    <cellStyle name="40 % - Markeringsfarve2 3 2 5" xfId="5700"/>
    <cellStyle name="40 % - Markeringsfarve2 3 2 5 2" xfId="15973"/>
    <cellStyle name="40 % - Markeringsfarve2 3 2 6" xfId="5701"/>
    <cellStyle name="40 % - Markeringsfarve2 3 2 6 2" xfId="15974"/>
    <cellStyle name="40 % - Markeringsfarve2 3 2 7" xfId="5702"/>
    <cellStyle name="40 % - Markeringsfarve2 3 2 7 2" xfId="15975"/>
    <cellStyle name="40 % - Markeringsfarve2 3 2 8" xfId="5703"/>
    <cellStyle name="40 % - Markeringsfarve2 3 2 8 2" xfId="15976"/>
    <cellStyle name="40 % - Markeringsfarve2 3 2 9" xfId="5704"/>
    <cellStyle name="40 % - Markeringsfarve2 3 2 9 2" xfId="15977"/>
    <cellStyle name="40 % - Markeringsfarve2 3 3" xfId="5705"/>
    <cellStyle name="40 % - Markeringsfarve2 3 3 2" xfId="15978"/>
    <cellStyle name="40 % - Markeringsfarve2 3 4" xfId="15952"/>
    <cellStyle name="40 % - Markeringsfarve2 3_Budget" xfId="5706"/>
    <cellStyle name="40 % - Markeringsfarve2 4" xfId="5707"/>
    <cellStyle name="40 % - Markeringsfarve2 4 2" xfId="5708"/>
    <cellStyle name="40 % - Markeringsfarve2 4 2 2" xfId="15980"/>
    <cellStyle name="40 % - Markeringsfarve2 4 3" xfId="15979"/>
    <cellStyle name="40 % - Markeringsfarve2 5" xfId="5709"/>
    <cellStyle name="40 % - Markeringsfarve2 5 2" xfId="15981"/>
    <cellStyle name="40 % - Markeringsfarve2 6" xfId="5710"/>
    <cellStyle name="40 % - Markeringsfarve2 6 10" xfId="5711"/>
    <cellStyle name="40 % - Markeringsfarve2 6 10 2" xfId="15983"/>
    <cellStyle name="40 % - Markeringsfarve2 6 11" xfId="15982"/>
    <cellStyle name="40 % - Markeringsfarve2 6 2" xfId="5712"/>
    <cellStyle name="40 % - Markeringsfarve2 6 2 2" xfId="5713"/>
    <cellStyle name="40 % - Markeringsfarve2 6 2 2 2" xfId="5714"/>
    <cellStyle name="40 % - Markeringsfarve2 6 2 2 2 2" xfId="15986"/>
    <cellStyle name="40 % - Markeringsfarve2 6 2 2 3" xfId="5715"/>
    <cellStyle name="40 % - Markeringsfarve2 6 2 2 3 2" xfId="15987"/>
    <cellStyle name="40 % - Markeringsfarve2 6 2 2 4" xfId="5716"/>
    <cellStyle name="40 % - Markeringsfarve2 6 2 2 4 2" xfId="15988"/>
    <cellStyle name="40 % - Markeringsfarve2 6 2 2 5" xfId="5717"/>
    <cellStyle name="40 % - Markeringsfarve2 6 2 2 5 2" xfId="15989"/>
    <cellStyle name="40 % - Markeringsfarve2 6 2 2 6" xfId="5718"/>
    <cellStyle name="40 % - Markeringsfarve2 6 2 2 6 2" xfId="15990"/>
    <cellStyle name="40 % - Markeringsfarve2 6 2 2 7" xfId="15985"/>
    <cellStyle name="40 % - Markeringsfarve2 6 2 3" xfId="5719"/>
    <cellStyle name="40 % - Markeringsfarve2 6 2 3 2" xfId="5720"/>
    <cellStyle name="40 % - Markeringsfarve2 6 2 3 2 2" xfId="15992"/>
    <cellStyle name="40 % - Markeringsfarve2 6 2 3 3" xfId="5721"/>
    <cellStyle name="40 % - Markeringsfarve2 6 2 3 3 2" xfId="15993"/>
    <cellStyle name="40 % - Markeringsfarve2 6 2 3 4" xfId="5722"/>
    <cellStyle name="40 % - Markeringsfarve2 6 2 3 4 2" xfId="15994"/>
    <cellStyle name="40 % - Markeringsfarve2 6 2 3 5" xfId="5723"/>
    <cellStyle name="40 % - Markeringsfarve2 6 2 3 5 2" xfId="15995"/>
    <cellStyle name="40 % - Markeringsfarve2 6 2 3 6" xfId="5724"/>
    <cellStyle name="40 % - Markeringsfarve2 6 2 3 6 2" xfId="15996"/>
    <cellStyle name="40 % - Markeringsfarve2 6 2 3 7" xfId="15991"/>
    <cellStyle name="40 % - Markeringsfarve2 6 2 4" xfId="5725"/>
    <cellStyle name="40 % - Markeringsfarve2 6 2 4 2" xfId="15997"/>
    <cellStyle name="40 % - Markeringsfarve2 6 2 5" xfId="5726"/>
    <cellStyle name="40 % - Markeringsfarve2 6 2 5 2" xfId="15998"/>
    <cellStyle name="40 % - Markeringsfarve2 6 2 6" xfId="5727"/>
    <cellStyle name="40 % - Markeringsfarve2 6 2 6 2" xfId="15999"/>
    <cellStyle name="40 % - Markeringsfarve2 6 2 7" xfId="5728"/>
    <cellStyle name="40 % - Markeringsfarve2 6 2 7 2" xfId="16000"/>
    <cellStyle name="40 % - Markeringsfarve2 6 2 8" xfId="5729"/>
    <cellStyle name="40 % - Markeringsfarve2 6 2 8 2" xfId="16001"/>
    <cellStyle name="40 % - Markeringsfarve2 6 2 9" xfId="15984"/>
    <cellStyle name="40 % - Markeringsfarve2 6 3" xfId="5730"/>
    <cellStyle name="40 % - Markeringsfarve2 6 3 2" xfId="16002"/>
    <cellStyle name="40 % - Markeringsfarve2 6 4" xfId="5731"/>
    <cellStyle name="40 % - Markeringsfarve2 6 4 2" xfId="5732"/>
    <cellStyle name="40 % - Markeringsfarve2 6 4 2 2" xfId="16004"/>
    <cellStyle name="40 % - Markeringsfarve2 6 4 3" xfId="5733"/>
    <cellStyle name="40 % - Markeringsfarve2 6 4 3 2" xfId="16005"/>
    <cellStyle name="40 % - Markeringsfarve2 6 4 4" xfId="5734"/>
    <cellStyle name="40 % - Markeringsfarve2 6 4 4 2" xfId="16006"/>
    <cellStyle name="40 % - Markeringsfarve2 6 4 5" xfId="5735"/>
    <cellStyle name="40 % - Markeringsfarve2 6 4 5 2" xfId="16007"/>
    <cellStyle name="40 % - Markeringsfarve2 6 4 6" xfId="5736"/>
    <cellStyle name="40 % - Markeringsfarve2 6 4 6 2" xfId="16008"/>
    <cellStyle name="40 % - Markeringsfarve2 6 4 7" xfId="16003"/>
    <cellStyle name="40 % - Markeringsfarve2 6 5" xfId="5737"/>
    <cellStyle name="40 % - Markeringsfarve2 6 5 2" xfId="5738"/>
    <cellStyle name="40 % - Markeringsfarve2 6 5 2 2" xfId="16010"/>
    <cellStyle name="40 % - Markeringsfarve2 6 5 3" xfId="5739"/>
    <cellStyle name="40 % - Markeringsfarve2 6 5 3 2" xfId="16011"/>
    <cellStyle name="40 % - Markeringsfarve2 6 5 4" xfId="5740"/>
    <cellStyle name="40 % - Markeringsfarve2 6 5 4 2" xfId="16012"/>
    <cellStyle name="40 % - Markeringsfarve2 6 5 5" xfId="5741"/>
    <cellStyle name="40 % - Markeringsfarve2 6 5 5 2" xfId="16013"/>
    <cellStyle name="40 % - Markeringsfarve2 6 5 6" xfId="5742"/>
    <cellStyle name="40 % - Markeringsfarve2 6 5 6 2" xfId="16014"/>
    <cellStyle name="40 % - Markeringsfarve2 6 5 7" xfId="16009"/>
    <cellStyle name="40 % - Markeringsfarve2 6 6" xfId="5743"/>
    <cellStyle name="40 % - Markeringsfarve2 6 6 2" xfId="16015"/>
    <cellStyle name="40 % - Markeringsfarve2 6 7" xfId="5744"/>
    <cellStyle name="40 % - Markeringsfarve2 6 7 2" xfId="16016"/>
    <cellStyle name="40 % - Markeringsfarve2 6 8" xfId="5745"/>
    <cellStyle name="40 % - Markeringsfarve2 6 8 2" xfId="16017"/>
    <cellStyle name="40 % - Markeringsfarve2 6 9" xfId="5746"/>
    <cellStyle name="40 % - Markeringsfarve2 6 9 2" xfId="16018"/>
    <cellStyle name="40 % - Markeringsfarve2 7" xfId="5747"/>
    <cellStyle name="40 % - Markeringsfarve2 7 2" xfId="16019"/>
    <cellStyle name="40 % - Markeringsfarve2 8" xfId="5748"/>
    <cellStyle name="40 % - Markeringsfarve2 8 2" xfId="16020"/>
    <cellStyle name="40 % - Markeringsfarve2 9" xfId="5749"/>
    <cellStyle name="40 % - Markeringsfarve2 9 2" xfId="16021"/>
    <cellStyle name="40 % - Markeringsfarve3 10" xfId="5751"/>
    <cellStyle name="40 % - Markeringsfarve3 10 2" xfId="16022"/>
    <cellStyle name="40 % - Markeringsfarve3 11" xfId="5752"/>
    <cellStyle name="40 % - Markeringsfarve3 11 2" xfId="5753"/>
    <cellStyle name="40 % - Markeringsfarve3 11 2 2" xfId="16024"/>
    <cellStyle name="40 % - Markeringsfarve3 11 3" xfId="16023"/>
    <cellStyle name="40 % - Markeringsfarve3 12" xfId="5754"/>
    <cellStyle name="40 % - Markeringsfarve3 12 2" xfId="16025"/>
    <cellStyle name="40 % - Markeringsfarve3 13" xfId="5755"/>
    <cellStyle name="40 % - Markeringsfarve3 13 2" xfId="16026"/>
    <cellStyle name="40 % - Markeringsfarve3 14" xfId="5756"/>
    <cellStyle name="40 % - Markeringsfarve3 14 2" xfId="16027"/>
    <cellStyle name="40 % - Markeringsfarve3 15" xfId="5757"/>
    <cellStyle name="40 % - Markeringsfarve3 15 2" xfId="16028"/>
    <cellStyle name="40 % - Markeringsfarve3 16" xfId="5758"/>
    <cellStyle name="40 % - Markeringsfarve3 16 2" xfId="16029"/>
    <cellStyle name="40 % - Markeringsfarve3 17" xfId="5759"/>
    <cellStyle name="40 % - Markeringsfarve3 17 2" xfId="16030"/>
    <cellStyle name="40 % - Markeringsfarve3 18" xfId="5760"/>
    <cellStyle name="40 % - Markeringsfarve3 18 2" xfId="16031"/>
    <cellStyle name="40 % - Markeringsfarve3 19" xfId="5761"/>
    <cellStyle name="40 % - Markeringsfarve3 19 2" xfId="16032"/>
    <cellStyle name="40 % - Markeringsfarve3 2" xfId="5762"/>
    <cellStyle name="40 % - Markeringsfarve3 2 10" xfId="5763"/>
    <cellStyle name="40 % - Markeringsfarve3 2 10 2" xfId="16034"/>
    <cellStyle name="40 % - Markeringsfarve3 2 11" xfId="5764"/>
    <cellStyle name="40 % - Markeringsfarve3 2 11 2" xfId="16035"/>
    <cellStyle name="40 % - Markeringsfarve3 2 12" xfId="5765"/>
    <cellStyle name="40 % - Markeringsfarve3 2 12 2" xfId="16036"/>
    <cellStyle name="40 % - Markeringsfarve3 2 13" xfId="5766"/>
    <cellStyle name="40 % - Markeringsfarve3 2 13 2" xfId="16037"/>
    <cellStyle name="40 % - Markeringsfarve3 2 14" xfId="5767"/>
    <cellStyle name="40 % - Markeringsfarve3 2 14 2" xfId="16038"/>
    <cellStyle name="40 % - Markeringsfarve3 2 15" xfId="5768"/>
    <cellStyle name="40 % - Markeringsfarve3 2 15 2" xfId="16039"/>
    <cellStyle name="40 % - Markeringsfarve3 2 16" xfId="5769"/>
    <cellStyle name="40 % - Markeringsfarve3 2 16 2" xfId="16040"/>
    <cellStyle name="40 % - Markeringsfarve3 2 17" xfId="5770"/>
    <cellStyle name="40 % - Markeringsfarve3 2 17 2" xfId="16041"/>
    <cellStyle name="40 % - Markeringsfarve3 2 18" xfId="10300"/>
    <cellStyle name="40 % - Markeringsfarve3 2 19" xfId="16033"/>
    <cellStyle name="40 % - Markeringsfarve3 2 2" xfId="5771"/>
    <cellStyle name="40 % - Markeringsfarve3 2 2 10" xfId="5772"/>
    <cellStyle name="40 % - Markeringsfarve3 2 2 10 2" xfId="16043"/>
    <cellStyle name="40 % - Markeringsfarve3 2 2 11" xfId="5773"/>
    <cellStyle name="40 % - Markeringsfarve3 2 2 11 2" xfId="16044"/>
    <cellStyle name="40 % - Markeringsfarve3 2 2 12" xfId="5774"/>
    <cellStyle name="40 % - Markeringsfarve3 2 2 12 2" xfId="16045"/>
    <cellStyle name="40 % - Markeringsfarve3 2 2 13" xfId="5775"/>
    <cellStyle name="40 % - Markeringsfarve3 2 2 13 2" xfId="16046"/>
    <cellStyle name="40 % - Markeringsfarve3 2 2 14" xfId="5776"/>
    <cellStyle name="40 % - Markeringsfarve3 2 2 14 2" xfId="16047"/>
    <cellStyle name="40 % - Markeringsfarve3 2 2 15" xfId="16042"/>
    <cellStyle name="40 % - Markeringsfarve3 2 2 2" xfId="5777"/>
    <cellStyle name="40 % - Markeringsfarve3 2 2 2 10" xfId="5778"/>
    <cellStyle name="40 % - Markeringsfarve3 2 2 2 10 2" xfId="16049"/>
    <cellStyle name="40 % - Markeringsfarve3 2 2 2 11" xfId="5779"/>
    <cellStyle name="40 % - Markeringsfarve3 2 2 2 11 2" xfId="16050"/>
    <cellStyle name="40 % - Markeringsfarve3 2 2 2 12" xfId="5780"/>
    <cellStyle name="40 % - Markeringsfarve3 2 2 2 12 2" xfId="16051"/>
    <cellStyle name="40 % - Markeringsfarve3 2 2 2 13" xfId="16048"/>
    <cellStyle name="40 % - Markeringsfarve3 2 2 2 2" xfId="5781"/>
    <cellStyle name="40 % - Markeringsfarve3 2 2 2 2 10" xfId="5782"/>
    <cellStyle name="40 % - Markeringsfarve3 2 2 2 2 10 2" xfId="16053"/>
    <cellStyle name="40 % - Markeringsfarve3 2 2 2 2 11" xfId="5783"/>
    <cellStyle name="40 % - Markeringsfarve3 2 2 2 2 11 2" xfId="16054"/>
    <cellStyle name="40 % - Markeringsfarve3 2 2 2 2 12" xfId="16052"/>
    <cellStyle name="40 % - Markeringsfarve3 2 2 2 2 2" xfId="5784"/>
    <cellStyle name="40 % - Markeringsfarve3 2 2 2 2 2 10" xfId="5785"/>
    <cellStyle name="40 % - Markeringsfarve3 2 2 2 2 2 10 2" xfId="16056"/>
    <cellStyle name="40 % - Markeringsfarve3 2 2 2 2 2 11" xfId="16055"/>
    <cellStyle name="40 % - Markeringsfarve3 2 2 2 2 2 2" xfId="5786"/>
    <cellStyle name="40 % - Markeringsfarve3 2 2 2 2 2 2 2" xfId="5787"/>
    <cellStyle name="40 % - Markeringsfarve3 2 2 2 2 2 2 2 2" xfId="16058"/>
    <cellStyle name="40 % - Markeringsfarve3 2 2 2 2 2 2 3" xfId="5788"/>
    <cellStyle name="40 % - Markeringsfarve3 2 2 2 2 2 2 3 2" xfId="16059"/>
    <cellStyle name="40 % - Markeringsfarve3 2 2 2 2 2 2 4" xfId="5789"/>
    <cellStyle name="40 % - Markeringsfarve3 2 2 2 2 2 2 4 2" xfId="16060"/>
    <cellStyle name="40 % - Markeringsfarve3 2 2 2 2 2 2 5" xfId="5790"/>
    <cellStyle name="40 % - Markeringsfarve3 2 2 2 2 2 2 5 2" xfId="16061"/>
    <cellStyle name="40 % - Markeringsfarve3 2 2 2 2 2 2 6" xfId="5791"/>
    <cellStyle name="40 % - Markeringsfarve3 2 2 2 2 2 2 6 2" xfId="16062"/>
    <cellStyle name="40 % - Markeringsfarve3 2 2 2 2 2 2 7" xfId="16057"/>
    <cellStyle name="40 % - Markeringsfarve3 2 2 2 2 2 3" xfId="5792"/>
    <cellStyle name="40 % - Markeringsfarve3 2 2 2 2 2 3 2" xfId="5793"/>
    <cellStyle name="40 % - Markeringsfarve3 2 2 2 2 2 3 2 2" xfId="16064"/>
    <cellStyle name="40 % - Markeringsfarve3 2 2 2 2 2 3 3" xfId="5794"/>
    <cellStyle name="40 % - Markeringsfarve3 2 2 2 2 2 3 3 2" xfId="16065"/>
    <cellStyle name="40 % - Markeringsfarve3 2 2 2 2 2 3 4" xfId="5795"/>
    <cellStyle name="40 % - Markeringsfarve3 2 2 2 2 2 3 4 2" xfId="16066"/>
    <cellStyle name="40 % - Markeringsfarve3 2 2 2 2 2 3 5" xfId="5796"/>
    <cellStyle name="40 % - Markeringsfarve3 2 2 2 2 2 3 5 2" xfId="16067"/>
    <cellStyle name="40 % - Markeringsfarve3 2 2 2 2 2 3 6" xfId="5797"/>
    <cellStyle name="40 % - Markeringsfarve3 2 2 2 2 2 3 6 2" xfId="16068"/>
    <cellStyle name="40 % - Markeringsfarve3 2 2 2 2 2 3 7" xfId="16063"/>
    <cellStyle name="40 % - Markeringsfarve3 2 2 2 2 2 4" xfId="5798"/>
    <cellStyle name="40 % - Markeringsfarve3 2 2 2 2 2 4 2" xfId="5799"/>
    <cellStyle name="40 % - Markeringsfarve3 2 2 2 2 2 4 2 2" xfId="16070"/>
    <cellStyle name="40 % - Markeringsfarve3 2 2 2 2 2 4 3" xfId="5800"/>
    <cellStyle name="40 % - Markeringsfarve3 2 2 2 2 2 4 3 2" xfId="16071"/>
    <cellStyle name="40 % - Markeringsfarve3 2 2 2 2 2 4 4" xfId="5801"/>
    <cellStyle name="40 % - Markeringsfarve3 2 2 2 2 2 4 4 2" xfId="16072"/>
    <cellStyle name="40 % - Markeringsfarve3 2 2 2 2 2 4 5" xfId="5802"/>
    <cellStyle name="40 % - Markeringsfarve3 2 2 2 2 2 4 5 2" xfId="16073"/>
    <cellStyle name="40 % - Markeringsfarve3 2 2 2 2 2 4 6" xfId="5803"/>
    <cellStyle name="40 % - Markeringsfarve3 2 2 2 2 2 4 6 2" xfId="16074"/>
    <cellStyle name="40 % - Markeringsfarve3 2 2 2 2 2 4 7" xfId="16069"/>
    <cellStyle name="40 % - Markeringsfarve3 2 2 2 2 2 5" xfId="5804"/>
    <cellStyle name="40 % - Markeringsfarve3 2 2 2 2 2 5 2" xfId="5805"/>
    <cellStyle name="40 % - Markeringsfarve3 2 2 2 2 2 5 2 2" xfId="16076"/>
    <cellStyle name="40 % - Markeringsfarve3 2 2 2 2 2 5 3" xfId="5806"/>
    <cellStyle name="40 % - Markeringsfarve3 2 2 2 2 2 5 3 2" xfId="16077"/>
    <cellStyle name="40 % - Markeringsfarve3 2 2 2 2 2 5 4" xfId="5807"/>
    <cellStyle name="40 % - Markeringsfarve3 2 2 2 2 2 5 4 2" xfId="16078"/>
    <cellStyle name="40 % - Markeringsfarve3 2 2 2 2 2 5 5" xfId="5808"/>
    <cellStyle name="40 % - Markeringsfarve3 2 2 2 2 2 5 5 2" xfId="16079"/>
    <cellStyle name="40 % - Markeringsfarve3 2 2 2 2 2 5 6" xfId="5809"/>
    <cellStyle name="40 % - Markeringsfarve3 2 2 2 2 2 5 6 2" xfId="16080"/>
    <cellStyle name="40 % - Markeringsfarve3 2 2 2 2 2 5 7" xfId="16075"/>
    <cellStyle name="40 % - Markeringsfarve3 2 2 2 2 2 6" xfId="5810"/>
    <cellStyle name="40 % - Markeringsfarve3 2 2 2 2 2 6 2" xfId="16081"/>
    <cellStyle name="40 % - Markeringsfarve3 2 2 2 2 2 7" xfId="5811"/>
    <cellStyle name="40 % - Markeringsfarve3 2 2 2 2 2 7 2" xfId="16082"/>
    <cellStyle name="40 % - Markeringsfarve3 2 2 2 2 2 8" xfId="5812"/>
    <cellStyle name="40 % - Markeringsfarve3 2 2 2 2 2 8 2" xfId="16083"/>
    <cellStyle name="40 % - Markeringsfarve3 2 2 2 2 2 9" xfId="5813"/>
    <cellStyle name="40 % - Markeringsfarve3 2 2 2 2 2 9 2" xfId="16084"/>
    <cellStyle name="40 % - Markeringsfarve3 2 2 2 2 3" xfId="5814"/>
    <cellStyle name="40 % - Markeringsfarve3 2 2 2 2 3 2" xfId="5815"/>
    <cellStyle name="40 % - Markeringsfarve3 2 2 2 2 3 2 2" xfId="16086"/>
    <cellStyle name="40 % - Markeringsfarve3 2 2 2 2 3 3" xfId="5816"/>
    <cellStyle name="40 % - Markeringsfarve3 2 2 2 2 3 3 2" xfId="16087"/>
    <cellStyle name="40 % - Markeringsfarve3 2 2 2 2 3 4" xfId="5817"/>
    <cellStyle name="40 % - Markeringsfarve3 2 2 2 2 3 4 2" xfId="16088"/>
    <cellStyle name="40 % - Markeringsfarve3 2 2 2 2 3 5" xfId="5818"/>
    <cellStyle name="40 % - Markeringsfarve3 2 2 2 2 3 5 2" xfId="16089"/>
    <cellStyle name="40 % - Markeringsfarve3 2 2 2 2 3 6" xfId="5819"/>
    <cellStyle name="40 % - Markeringsfarve3 2 2 2 2 3 6 2" xfId="16090"/>
    <cellStyle name="40 % - Markeringsfarve3 2 2 2 2 3 7" xfId="16085"/>
    <cellStyle name="40 % - Markeringsfarve3 2 2 2 2 4" xfId="5820"/>
    <cellStyle name="40 % - Markeringsfarve3 2 2 2 2 4 2" xfId="5821"/>
    <cellStyle name="40 % - Markeringsfarve3 2 2 2 2 4 2 2" xfId="16092"/>
    <cellStyle name="40 % - Markeringsfarve3 2 2 2 2 4 3" xfId="5822"/>
    <cellStyle name="40 % - Markeringsfarve3 2 2 2 2 4 3 2" xfId="16093"/>
    <cellStyle name="40 % - Markeringsfarve3 2 2 2 2 4 4" xfId="5823"/>
    <cellStyle name="40 % - Markeringsfarve3 2 2 2 2 4 4 2" xfId="16094"/>
    <cellStyle name="40 % - Markeringsfarve3 2 2 2 2 4 5" xfId="5824"/>
    <cellStyle name="40 % - Markeringsfarve3 2 2 2 2 4 5 2" xfId="16095"/>
    <cellStyle name="40 % - Markeringsfarve3 2 2 2 2 4 6" xfId="5825"/>
    <cellStyle name="40 % - Markeringsfarve3 2 2 2 2 4 6 2" xfId="16096"/>
    <cellStyle name="40 % - Markeringsfarve3 2 2 2 2 4 7" xfId="16091"/>
    <cellStyle name="40 % - Markeringsfarve3 2 2 2 2 5" xfId="5826"/>
    <cellStyle name="40 % - Markeringsfarve3 2 2 2 2 5 2" xfId="5827"/>
    <cellStyle name="40 % - Markeringsfarve3 2 2 2 2 5 2 2" xfId="16098"/>
    <cellStyle name="40 % - Markeringsfarve3 2 2 2 2 5 3" xfId="5828"/>
    <cellStyle name="40 % - Markeringsfarve3 2 2 2 2 5 3 2" xfId="16099"/>
    <cellStyle name="40 % - Markeringsfarve3 2 2 2 2 5 4" xfId="5829"/>
    <cellStyle name="40 % - Markeringsfarve3 2 2 2 2 5 4 2" xfId="16100"/>
    <cellStyle name="40 % - Markeringsfarve3 2 2 2 2 5 5" xfId="5830"/>
    <cellStyle name="40 % - Markeringsfarve3 2 2 2 2 5 5 2" xfId="16101"/>
    <cellStyle name="40 % - Markeringsfarve3 2 2 2 2 5 6" xfId="5831"/>
    <cellStyle name="40 % - Markeringsfarve3 2 2 2 2 5 6 2" xfId="16102"/>
    <cellStyle name="40 % - Markeringsfarve3 2 2 2 2 5 7" xfId="16097"/>
    <cellStyle name="40 % - Markeringsfarve3 2 2 2 2 6" xfId="5832"/>
    <cellStyle name="40 % - Markeringsfarve3 2 2 2 2 6 2" xfId="5833"/>
    <cellStyle name="40 % - Markeringsfarve3 2 2 2 2 6 2 2" xfId="16104"/>
    <cellStyle name="40 % - Markeringsfarve3 2 2 2 2 6 3" xfId="5834"/>
    <cellStyle name="40 % - Markeringsfarve3 2 2 2 2 6 3 2" xfId="16105"/>
    <cellStyle name="40 % - Markeringsfarve3 2 2 2 2 6 4" xfId="5835"/>
    <cellStyle name="40 % - Markeringsfarve3 2 2 2 2 6 4 2" xfId="16106"/>
    <cellStyle name="40 % - Markeringsfarve3 2 2 2 2 6 5" xfId="5836"/>
    <cellStyle name="40 % - Markeringsfarve3 2 2 2 2 6 5 2" xfId="16107"/>
    <cellStyle name="40 % - Markeringsfarve3 2 2 2 2 6 6" xfId="5837"/>
    <cellStyle name="40 % - Markeringsfarve3 2 2 2 2 6 6 2" xfId="16108"/>
    <cellStyle name="40 % - Markeringsfarve3 2 2 2 2 6 7" xfId="16103"/>
    <cellStyle name="40 % - Markeringsfarve3 2 2 2 2 7" xfId="5838"/>
    <cellStyle name="40 % - Markeringsfarve3 2 2 2 2 7 2" xfId="16109"/>
    <cellStyle name="40 % - Markeringsfarve3 2 2 2 2 8" xfId="5839"/>
    <cellStyle name="40 % - Markeringsfarve3 2 2 2 2 8 2" xfId="16110"/>
    <cellStyle name="40 % - Markeringsfarve3 2 2 2 2 9" xfId="5840"/>
    <cellStyle name="40 % - Markeringsfarve3 2 2 2 2 9 2" xfId="16111"/>
    <cellStyle name="40 % - Markeringsfarve3 2 2 2 3" xfId="5841"/>
    <cellStyle name="40 % - Markeringsfarve3 2 2 2 3 10" xfId="5842"/>
    <cellStyle name="40 % - Markeringsfarve3 2 2 2 3 10 2" xfId="16113"/>
    <cellStyle name="40 % - Markeringsfarve3 2 2 2 3 11" xfId="16112"/>
    <cellStyle name="40 % - Markeringsfarve3 2 2 2 3 2" xfId="5843"/>
    <cellStyle name="40 % - Markeringsfarve3 2 2 2 3 2 2" xfId="5844"/>
    <cellStyle name="40 % - Markeringsfarve3 2 2 2 3 2 2 2" xfId="16115"/>
    <cellStyle name="40 % - Markeringsfarve3 2 2 2 3 2 3" xfId="5845"/>
    <cellStyle name="40 % - Markeringsfarve3 2 2 2 3 2 3 2" xfId="16116"/>
    <cellStyle name="40 % - Markeringsfarve3 2 2 2 3 2 4" xfId="5846"/>
    <cellStyle name="40 % - Markeringsfarve3 2 2 2 3 2 4 2" xfId="16117"/>
    <cellStyle name="40 % - Markeringsfarve3 2 2 2 3 2 5" xfId="5847"/>
    <cellStyle name="40 % - Markeringsfarve3 2 2 2 3 2 5 2" xfId="16118"/>
    <cellStyle name="40 % - Markeringsfarve3 2 2 2 3 2 6" xfId="5848"/>
    <cellStyle name="40 % - Markeringsfarve3 2 2 2 3 2 6 2" xfId="16119"/>
    <cellStyle name="40 % - Markeringsfarve3 2 2 2 3 2 7" xfId="16114"/>
    <cellStyle name="40 % - Markeringsfarve3 2 2 2 3 3" xfId="5849"/>
    <cellStyle name="40 % - Markeringsfarve3 2 2 2 3 3 2" xfId="5850"/>
    <cellStyle name="40 % - Markeringsfarve3 2 2 2 3 3 2 2" xfId="16121"/>
    <cellStyle name="40 % - Markeringsfarve3 2 2 2 3 3 3" xfId="5851"/>
    <cellStyle name="40 % - Markeringsfarve3 2 2 2 3 3 3 2" xfId="16122"/>
    <cellStyle name="40 % - Markeringsfarve3 2 2 2 3 3 4" xfId="5852"/>
    <cellStyle name="40 % - Markeringsfarve3 2 2 2 3 3 4 2" xfId="16123"/>
    <cellStyle name="40 % - Markeringsfarve3 2 2 2 3 3 5" xfId="5853"/>
    <cellStyle name="40 % - Markeringsfarve3 2 2 2 3 3 5 2" xfId="16124"/>
    <cellStyle name="40 % - Markeringsfarve3 2 2 2 3 3 6" xfId="5854"/>
    <cellStyle name="40 % - Markeringsfarve3 2 2 2 3 3 6 2" xfId="16125"/>
    <cellStyle name="40 % - Markeringsfarve3 2 2 2 3 3 7" xfId="16120"/>
    <cellStyle name="40 % - Markeringsfarve3 2 2 2 3 4" xfId="5855"/>
    <cellStyle name="40 % - Markeringsfarve3 2 2 2 3 4 2" xfId="5856"/>
    <cellStyle name="40 % - Markeringsfarve3 2 2 2 3 4 2 2" xfId="16127"/>
    <cellStyle name="40 % - Markeringsfarve3 2 2 2 3 4 3" xfId="5857"/>
    <cellStyle name="40 % - Markeringsfarve3 2 2 2 3 4 3 2" xfId="16128"/>
    <cellStyle name="40 % - Markeringsfarve3 2 2 2 3 4 4" xfId="5858"/>
    <cellStyle name="40 % - Markeringsfarve3 2 2 2 3 4 4 2" xfId="16129"/>
    <cellStyle name="40 % - Markeringsfarve3 2 2 2 3 4 5" xfId="5859"/>
    <cellStyle name="40 % - Markeringsfarve3 2 2 2 3 4 5 2" xfId="16130"/>
    <cellStyle name="40 % - Markeringsfarve3 2 2 2 3 4 6" xfId="5860"/>
    <cellStyle name="40 % - Markeringsfarve3 2 2 2 3 4 6 2" xfId="16131"/>
    <cellStyle name="40 % - Markeringsfarve3 2 2 2 3 4 7" xfId="16126"/>
    <cellStyle name="40 % - Markeringsfarve3 2 2 2 3 5" xfId="5861"/>
    <cellStyle name="40 % - Markeringsfarve3 2 2 2 3 5 2" xfId="5862"/>
    <cellStyle name="40 % - Markeringsfarve3 2 2 2 3 5 2 2" xfId="16133"/>
    <cellStyle name="40 % - Markeringsfarve3 2 2 2 3 5 3" xfId="5863"/>
    <cellStyle name="40 % - Markeringsfarve3 2 2 2 3 5 3 2" xfId="16134"/>
    <cellStyle name="40 % - Markeringsfarve3 2 2 2 3 5 4" xfId="5864"/>
    <cellStyle name="40 % - Markeringsfarve3 2 2 2 3 5 4 2" xfId="16135"/>
    <cellStyle name="40 % - Markeringsfarve3 2 2 2 3 5 5" xfId="5865"/>
    <cellStyle name="40 % - Markeringsfarve3 2 2 2 3 5 5 2" xfId="16136"/>
    <cellStyle name="40 % - Markeringsfarve3 2 2 2 3 5 6" xfId="5866"/>
    <cellStyle name="40 % - Markeringsfarve3 2 2 2 3 5 6 2" xfId="16137"/>
    <cellStyle name="40 % - Markeringsfarve3 2 2 2 3 5 7" xfId="16132"/>
    <cellStyle name="40 % - Markeringsfarve3 2 2 2 3 6" xfId="5867"/>
    <cellStyle name="40 % - Markeringsfarve3 2 2 2 3 6 2" xfId="16138"/>
    <cellStyle name="40 % - Markeringsfarve3 2 2 2 3 7" xfId="5868"/>
    <cellStyle name="40 % - Markeringsfarve3 2 2 2 3 7 2" xfId="16139"/>
    <cellStyle name="40 % - Markeringsfarve3 2 2 2 3 8" xfId="5869"/>
    <cellStyle name="40 % - Markeringsfarve3 2 2 2 3 8 2" xfId="16140"/>
    <cellStyle name="40 % - Markeringsfarve3 2 2 2 3 9" xfId="5870"/>
    <cellStyle name="40 % - Markeringsfarve3 2 2 2 3 9 2" xfId="16141"/>
    <cellStyle name="40 % - Markeringsfarve3 2 2 2 4" xfId="5871"/>
    <cellStyle name="40 % - Markeringsfarve3 2 2 2 4 2" xfId="5872"/>
    <cellStyle name="40 % - Markeringsfarve3 2 2 2 4 2 2" xfId="16143"/>
    <cellStyle name="40 % - Markeringsfarve3 2 2 2 4 3" xfId="5873"/>
    <cellStyle name="40 % - Markeringsfarve3 2 2 2 4 3 2" xfId="16144"/>
    <cellStyle name="40 % - Markeringsfarve3 2 2 2 4 4" xfId="5874"/>
    <cellStyle name="40 % - Markeringsfarve3 2 2 2 4 4 2" xfId="16145"/>
    <cellStyle name="40 % - Markeringsfarve3 2 2 2 4 5" xfId="5875"/>
    <cellStyle name="40 % - Markeringsfarve3 2 2 2 4 5 2" xfId="16146"/>
    <cellStyle name="40 % - Markeringsfarve3 2 2 2 4 6" xfId="5876"/>
    <cellStyle name="40 % - Markeringsfarve3 2 2 2 4 6 2" xfId="16147"/>
    <cellStyle name="40 % - Markeringsfarve3 2 2 2 4 7" xfId="16142"/>
    <cellStyle name="40 % - Markeringsfarve3 2 2 2 5" xfId="5877"/>
    <cellStyle name="40 % - Markeringsfarve3 2 2 2 5 2" xfId="5878"/>
    <cellStyle name="40 % - Markeringsfarve3 2 2 2 5 2 2" xfId="16149"/>
    <cellStyle name="40 % - Markeringsfarve3 2 2 2 5 3" xfId="5879"/>
    <cellStyle name="40 % - Markeringsfarve3 2 2 2 5 3 2" xfId="16150"/>
    <cellStyle name="40 % - Markeringsfarve3 2 2 2 5 4" xfId="5880"/>
    <cellStyle name="40 % - Markeringsfarve3 2 2 2 5 4 2" xfId="16151"/>
    <cellStyle name="40 % - Markeringsfarve3 2 2 2 5 5" xfId="5881"/>
    <cellStyle name="40 % - Markeringsfarve3 2 2 2 5 5 2" xfId="16152"/>
    <cellStyle name="40 % - Markeringsfarve3 2 2 2 5 6" xfId="5882"/>
    <cellStyle name="40 % - Markeringsfarve3 2 2 2 5 6 2" xfId="16153"/>
    <cellStyle name="40 % - Markeringsfarve3 2 2 2 5 7" xfId="16148"/>
    <cellStyle name="40 % - Markeringsfarve3 2 2 2 6" xfId="5883"/>
    <cellStyle name="40 % - Markeringsfarve3 2 2 2 6 2" xfId="5884"/>
    <cellStyle name="40 % - Markeringsfarve3 2 2 2 6 2 2" xfId="16155"/>
    <cellStyle name="40 % - Markeringsfarve3 2 2 2 6 3" xfId="5885"/>
    <cellStyle name="40 % - Markeringsfarve3 2 2 2 6 3 2" xfId="16156"/>
    <cellStyle name="40 % - Markeringsfarve3 2 2 2 6 4" xfId="5886"/>
    <cellStyle name="40 % - Markeringsfarve3 2 2 2 6 4 2" xfId="16157"/>
    <cellStyle name="40 % - Markeringsfarve3 2 2 2 6 5" xfId="5887"/>
    <cellStyle name="40 % - Markeringsfarve3 2 2 2 6 5 2" xfId="16158"/>
    <cellStyle name="40 % - Markeringsfarve3 2 2 2 6 6" xfId="5888"/>
    <cellStyle name="40 % - Markeringsfarve3 2 2 2 6 6 2" xfId="16159"/>
    <cellStyle name="40 % - Markeringsfarve3 2 2 2 6 7" xfId="16154"/>
    <cellStyle name="40 % - Markeringsfarve3 2 2 2 7" xfId="5889"/>
    <cellStyle name="40 % - Markeringsfarve3 2 2 2 7 2" xfId="5890"/>
    <cellStyle name="40 % - Markeringsfarve3 2 2 2 7 2 2" xfId="16161"/>
    <cellStyle name="40 % - Markeringsfarve3 2 2 2 7 3" xfId="5891"/>
    <cellStyle name="40 % - Markeringsfarve3 2 2 2 7 3 2" xfId="16162"/>
    <cellStyle name="40 % - Markeringsfarve3 2 2 2 7 4" xfId="5892"/>
    <cellStyle name="40 % - Markeringsfarve3 2 2 2 7 4 2" xfId="16163"/>
    <cellStyle name="40 % - Markeringsfarve3 2 2 2 7 5" xfId="5893"/>
    <cellStyle name="40 % - Markeringsfarve3 2 2 2 7 5 2" xfId="16164"/>
    <cellStyle name="40 % - Markeringsfarve3 2 2 2 7 6" xfId="5894"/>
    <cellStyle name="40 % - Markeringsfarve3 2 2 2 7 6 2" xfId="16165"/>
    <cellStyle name="40 % - Markeringsfarve3 2 2 2 7 7" xfId="16160"/>
    <cellStyle name="40 % - Markeringsfarve3 2 2 2 8" xfId="5895"/>
    <cellStyle name="40 % - Markeringsfarve3 2 2 2 8 2" xfId="16166"/>
    <cellStyle name="40 % - Markeringsfarve3 2 2 2 9" xfId="5896"/>
    <cellStyle name="40 % - Markeringsfarve3 2 2 2 9 2" xfId="16167"/>
    <cellStyle name="40 % - Markeringsfarve3 2 2 3" xfId="5897"/>
    <cellStyle name="40 % - Markeringsfarve3 2 2 3 10" xfId="5898"/>
    <cellStyle name="40 % - Markeringsfarve3 2 2 3 10 2" xfId="16169"/>
    <cellStyle name="40 % - Markeringsfarve3 2 2 3 11" xfId="5899"/>
    <cellStyle name="40 % - Markeringsfarve3 2 2 3 11 2" xfId="16170"/>
    <cellStyle name="40 % - Markeringsfarve3 2 2 3 12" xfId="16168"/>
    <cellStyle name="40 % - Markeringsfarve3 2 2 3 2" xfId="5900"/>
    <cellStyle name="40 % - Markeringsfarve3 2 2 3 2 10" xfId="5901"/>
    <cellStyle name="40 % - Markeringsfarve3 2 2 3 2 10 2" xfId="16172"/>
    <cellStyle name="40 % - Markeringsfarve3 2 2 3 2 11" xfId="16171"/>
    <cellStyle name="40 % - Markeringsfarve3 2 2 3 2 2" xfId="5902"/>
    <cellStyle name="40 % - Markeringsfarve3 2 2 3 2 2 10" xfId="16173"/>
    <cellStyle name="40 % - Markeringsfarve3 2 2 3 2 2 2" xfId="5903"/>
    <cellStyle name="40 % - Markeringsfarve3 2 2 3 2 2 2 2" xfId="5904"/>
    <cellStyle name="40 % - Markeringsfarve3 2 2 3 2 2 2 2 2" xfId="16175"/>
    <cellStyle name="40 % - Markeringsfarve3 2 2 3 2 2 2 3" xfId="5905"/>
    <cellStyle name="40 % - Markeringsfarve3 2 2 3 2 2 2 3 2" xfId="16176"/>
    <cellStyle name="40 % - Markeringsfarve3 2 2 3 2 2 2 4" xfId="5906"/>
    <cellStyle name="40 % - Markeringsfarve3 2 2 3 2 2 2 4 2" xfId="16177"/>
    <cellStyle name="40 % - Markeringsfarve3 2 2 3 2 2 2 5" xfId="5907"/>
    <cellStyle name="40 % - Markeringsfarve3 2 2 3 2 2 2 5 2" xfId="16178"/>
    <cellStyle name="40 % - Markeringsfarve3 2 2 3 2 2 2 6" xfId="5908"/>
    <cellStyle name="40 % - Markeringsfarve3 2 2 3 2 2 2 6 2" xfId="16179"/>
    <cellStyle name="40 % - Markeringsfarve3 2 2 3 2 2 2 7" xfId="16174"/>
    <cellStyle name="40 % - Markeringsfarve3 2 2 3 2 2 3" xfId="5909"/>
    <cellStyle name="40 % - Markeringsfarve3 2 2 3 2 2 3 2" xfId="5910"/>
    <cellStyle name="40 % - Markeringsfarve3 2 2 3 2 2 3 2 2" xfId="16181"/>
    <cellStyle name="40 % - Markeringsfarve3 2 2 3 2 2 3 3" xfId="5911"/>
    <cellStyle name="40 % - Markeringsfarve3 2 2 3 2 2 3 3 2" xfId="16182"/>
    <cellStyle name="40 % - Markeringsfarve3 2 2 3 2 2 3 4" xfId="5912"/>
    <cellStyle name="40 % - Markeringsfarve3 2 2 3 2 2 3 4 2" xfId="16183"/>
    <cellStyle name="40 % - Markeringsfarve3 2 2 3 2 2 3 5" xfId="5913"/>
    <cellStyle name="40 % - Markeringsfarve3 2 2 3 2 2 3 5 2" xfId="16184"/>
    <cellStyle name="40 % - Markeringsfarve3 2 2 3 2 2 3 6" xfId="5914"/>
    <cellStyle name="40 % - Markeringsfarve3 2 2 3 2 2 3 6 2" xfId="16185"/>
    <cellStyle name="40 % - Markeringsfarve3 2 2 3 2 2 3 7" xfId="16180"/>
    <cellStyle name="40 % - Markeringsfarve3 2 2 3 2 2 4" xfId="5915"/>
    <cellStyle name="40 % - Markeringsfarve3 2 2 3 2 2 4 2" xfId="5916"/>
    <cellStyle name="40 % - Markeringsfarve3 2 2 3 2 2 4 2 2" xfId="16187"/>
    <cellStyle name="40 % - Markeringsfarve3 2 2 3 2 2 4 3" xfId="5917"/>
    <cellStyle name="40 % - Markeringsfarve3 2 2 3 2 2 4 3 2" xfId="16188"/>
    <cellStyle name="40 % - Markeringsfarve3 2 2 3 2 2 4 4" xfId="5918"/>
    <cellStyle name="40 % - Markeringsfarve3 2 2 3 2 2 4 4 2" xfId="16189"/>
    <cellStyle name="40 % - Markeringsfarve3 2 2 3 2 2 4 5" xfId="5919"/>
    <cellStyle name="40 % - Markeringsfarve3 2 2 3 2 2 4 5 2" xfId="16190"/>
    <cellStyle name="40 % - Markeringsfarve3 2 2 3 2 2 4 6" xfId="5920"/>
    <cellStyle name="40 % - Markeringsfarve3 2 2 3 2 2 4 6 2" xfId="16191"/>
    <cellStyle name="40 % - Markeringsfarve3 2 2 3 2 2 4 7" xfId="16186"/>
    <cellStyle name="40 % - Markeringsfarve3 2 2 3 2 2 5" xfId="5921"/>
    <cellStyle name="40 % - Markeringsfarve3 2 2 3 2 2 5 2" xfId="16192"/>
    <cellStyle name="40 % - Markeringsfarve3 2 2 3 2 2 6" xfId="5922"/>
    <cellStyle name="40 % - Markeringsfarve3 2 2 3 2 2 6 2" xfId="16193"/>
    <cellStyle name="40 % - Markeringsfarve3 2 2 3 2 2 7" xfId="5923"/>
    <cellStyle name="40 % - Markeringsfarve3 2 2 3 2 2 7 2" xfId="16194"/>
    <cellStyle name="40 % - Markeringsfarve3 2 2 3 2 2 8" xfId="5924"/>
    <cellStyle name="40 % - Markeringsfarve3 2 2 3 2 2 8 2" xfId="16195"/>
    <cellStyle name="40 % - Markeringsfarve3 2 2 3 2 2 9" xfId="5925"/>
    <cellStyle name="40 % - Markeringsfarve3 2 2 3 2 2 9 2" xfId="16196"/>
    <cellStyle name="40 % - Markeringsfarve3 2 2 3 2 3" xfId="5926"/>
    <cellStyle name="40 % - Markeringsfarve3 2 2 3 2 3 2" xfId="5927"/>
    <cellStyle name="40 % - Markeringsfarve3 2 2 3 2 3 2 2" xfId="16198"/>
    <cellStyle name="40 % - Markeringsfarve3 2 2 3 2 3 3" xfId="5928"/>
    <cellStyle name="40 % - Markeringsfarve3 2 2 3 2 3 3 2" xfId="16199"/>
    <cellStyle name="40 % - Markeringsfarve3 2 2 3 2 3 4" xfId="5929"/>
    <cellStyle name="40 % - Markeringsfarve3 2 2 3 2 3 4 2" xfId="16200"/>
    <cellStyle name="40 % - Markeringsfarve3 2 2 3 2 3 5" xfId="5930"/>
    <cellStyle name="40 % - Markeringsfarve3 2 2 3 2 3 5 2" xfId="16201"/>
    <cellStyle name="40 % - Markeringsfarve3 2 2 3 2 3 6" xfId="5931"/>
    <cellStyle name="40 % - Markeringsfarve3 2 2 3 2 3 6 2" xfId="16202"/>
    <cellStyle name="40 % - Markeringsfarve3 2 2 3 2 3 7" xfId="16197"/>
    <cellStyle name="40 % - Markeringsfarve3 2 2 3 2 4" xfId="5932"/>
    <cellStyle name="40 % - Markeringsfarve3 2 2 3 2 4 2" xfId="5933"/>
    <cellStyle name="40 % - Markeringsfarve3 2 2 3 2 4 2 2" xfId="16204"/>
    <cellStyle name="40 % - Markeringsfarve3 2 2 3 2 4 3" xfId="5934"/>
    <cellStyle name="40 % - Markeringsfarve3 2 2 3 2 4 3 2" xfId="16205"/>
    <cellStyle name="40 % - Markeringsfarve3 2 2 3 2 4 4" xfId="5935"/>
    <cellStyle name="40 % - Markeringsfarve3 2 2 3 2 4 4 2" xfId="16206"/>
    <cellStyle name="40 % - Markeringsfarve3 2 2 3 2 4 5" xfId="5936"/>
    <cellStyle name="40 % - Markeringsfarve3 2 2 3 2 4 5 2" xfId="16207"/>
    <cellStyle name="40 % - Markeringsfarve3 2 2 3 2 4 6" xfId="5937"/>
    <cellStyle name="40 % - Markeringsfarve3 2 2 3 2 4 6 2" xfId="16208"/>
    <cellStyle name="40 % - Markeringsfarve3 2 2 3 2 4 7" xfId="16203"/>
    <cellStyle name="40 % - Markeringsfarve3 2 2 3 2 5" xfId="5938"/>
    <cellStyle name="40 % - Markeringsfarve3 2 2 3 2 5 2" xfId="5939"/>
    <cellStyle name="40 % - Markeringsfarve3 2 2 3 2 5 2 2" xfId="16210"/>
    <cellStyle name="40 % - Markeringsfarve3 2 2 3 2 5 3" xfId="5940"/>
    <cellStyle name="40 % - Markeringsfarve3 2 2 3 2 5 3 2" xfId="16211"/>
    <cellStyle name="40 % - Markeringsfarve3 2 2 3 2 5 4" xfId="5941"/>
    <cellStyle name="40 % - Markeringsfarve3 2 2 3 2 5 4 2" xfId="16212"/>
    <cellStyle name="40 % - Markeringsfarve3 2 2 3 2 5 5" xfId="5942"/>
    <cellStyle name="40 % - Markeringsfarve3 2 2 3 2 5 5 2" xfId="16213"/>
    <cellStyle name="40 % - Markeringsfarve3 2 2 3 2 5 6" xfId="5943"/>
    <cellStyle name="40 % - Markeringsfarve3 2 2 3 2 5 6 2" xfId="16214"/>
    <cellStyle name="40 % - Markeringsfarve3 2 2 3 2 5 7" xfId="16209"/>
    <cellStyle name="40 % - Markeringsfarve3 2 2 3 2 6" xfId="5944"/>
    <cellStyle name="40 % - Markeringsfarve3 2 2 3 2 6 2" xfId="16215"/>
    <cellStyle name="40 % - Markeringsfarve3 2 2 3 2 7" xfId="5945"/>
    <cellStyle name="40 % - Markeringsfarve3 2 2 3 2 7 2" xfId="16216"/>
    <cellStyle name="40 % - Markeringsfarve3 2 2 3 2 8" xfId="5946"/>
    <cellStyle name="40 % - Markeringsfarve3 2 2 3 2 8 2" xfId="16217"/>
    <cellStyle name="40 % - Markeringsfarve3 2 2 3 2 9" xfId="5947"/>
    <cellStyle name="40 % - Markeringsfarve3 2 2 3 2 9 2" xfId="16218"/>
    <cellStyle name="40 % - Markeringsfarve3 2 2 3 3" xfId="5948"/>
    <cellStyle name="40 % - Markeringsfarve3 2 2 3 3 10" xfId="16219"/>
    <cellStyle name="40 % - Markeringsfarve3 2 2 3 3 2" xfId="5949"/>
    <cellStyle name="40 % - Markeringsfarve3 2 2 3 3 2 2" xfId="5950"/>
    <cellStyle name="40 % - Markeringsfarve3 2 2 3 3 2 2 2" xfId="16221"/>
    <cellStyle name="40 % - Markeringsfarve3 2 2 3 3 2 3" xfId="5951"/>
    <cellStyle name="40 % - Markeringsfarve3 2 2 3 3 2 3 2" xfId="16222"/>
    <cellStyle name="40 % - Markeringsfarve3 2 2 3 3 2 4" xfId="5952"/>
    <cellStyle name="40 % - Markeringsfarve3 2 2 3 3 2 4 2" xfId="16223"/>
    <cellStyle name="40 % - Markeringsfarve3 2 2 3 3 2 5" xfId="5953"/>
    <cellStyle name="40 % - Markeringsfarve3 2 2 3 3 2 5 2" xfId="16224"/>
    <cellStyle name="40 % - Markeringsfarve3 2 2 3 3 2 6" xfId="5954"/>
    <cellStyle name="40 % - Markeringsfarve3 2 2 3 3 2 6 2" xfId="16225"/>
    <cellStyle name="40 % - Markeringsfarve3 2 2 3 3 2 7" xfId="16220"/>
    <cellStyle name="40 % - Markeringsfarve3 2 2 3 3 3" xfId="5955"/>
    <cellStyle name="40 % - Markeringsfarve3 2 2 3 3 3 2" xfId="5956"/>
    <cellStyle name="40 % - Markeringsfarve3 2 2 3 3 3 2 2" xfId="16227"/>
    <cellStyle name="40 % - Markeringsfarve3 2 2 3 3 3 3" xfId="5957"/>
    <cellStyle name="40 % - Markeringsfarve3 2 2 3 3 3 3 2" xfId="16228"/>
    <cellStyle name="40 % - Markeringsfarve3 2 2 3 3 3 4" xfId="5958"/>
    <cellStyle name="40 % - Markeringsfarve3 2 2 3 3 3 4 2" xfId="16229"/>
    <cellStyle name="40 % - Markeringsfarve3 2 2 3 3 3 5" xfId="5959"/>
    <cellStyle name="40 % - Markeringsfarve3 2 2 3 3 3 5 2" xfId="16230"/>
    <cellStyle name="40 % - Markeringsfarve3 2 2 3 3 3 6" xfId="5960"/>
    <cellStyle name="40 % - Markeringsfarve3 2 2 3 3 3 6 2" xfId="16231"/>
    <cellStyle name="40 % - Markeringsfarve3 2 2 3 3 3 7" xfId="16226"/>
    <cellStyle name="40 % - Markeringsfarve3 2 2 3 3 4" xfId="5961"/>
    <cellStyle name="40 % - Markeringsfarve3 2 2 3 3 4 2" xfId="5962"/>
    <cellStyle name="40 % - Markeringsfarve3 2 2 3 3 4 2 2" xfId="16233"/>
    <cellStyle name="40 % - Markeringsfarve3 2 2 3 3 4 3" xfId="5963"/>
    <cellStyle name="40 % - Markeringsfarve3 2 2 3 3 4 3 2" xfId="16234"/>
    <cellStyle name="40 % - Markeringsfarve3 2 2 3 3 4 4" xfId="5964"/>
    <cellStyle name="40 % - Markeringsfarve3 2 2 3 3 4 4 2" xfId="16235"/>
    <cellStyle name="40 % - Markeringsfarve3 2 2 3 3 4 5" xfId="5965"/>
    <cellStyle name="40 % - Markeringsfarve3 2 2 3 3 4 5 2" xfId="16236"/>
    <cellStyle name="40 % - Markeringsfarve3 2 2 3 3 4 6" xfId="5966"/>
    <cellStyle name="40 % - Markeringsfarve3 2 2 3 3 4 6 2" xfId="16237"/>
    <cellStyle name="40 % - Markeringsfarve3 2 2 3 3 4 7" xfId="16232"/>
    <cellStyle name="40 % - Markeringsfarve3 2 2 3 3 5" xfId="5967"/>
    <cellStyle name="40 % - Markeringsfarve3 2 2 3 3 5 2" xfId="16238"/>
    <cellStyle name="40 % - Markeringsfarve3 2 2 3 3 6" xfId="5968"/>
    <cellStyle name="40 % - Markeringsfarve3 2 2 3 3 6 2" xfId="16239"/>
    <cellStyle name="40 % - Markeringsfarve3 2 2 3 3 7" xfId="5969"/>
    <cellStyle name="40 % - Markeringsfarve3 2 2 3 3 7 2" xfId="16240"/>
    <cellStyle name="40 % - Markeringsfarve3 2 2 3 3 8" xfId="5970"/>
    <cellStyle name="40 % - Markeringsfarve3 2 2 3 3 8 2" xfId="16241"/>
    <cellStyle name="40 % - Markeringsfarve3 2 2 3 3 9" xfId="5971"/>
    <cellStyle name="40 % - Markeringsfarve3 2 2 3 3 9 2" xfId="16242"/>
    <cellStyle name="40 % - Markeringsfarve3 2 2 3 4" xfId="5972"/>
    <cellStyle name="40 % - Markeringsfarve3 2 2 3 4 2" xfId="5973"/>
    <cellStyle name="40 % - Markeringsfarve3 2 2 3 4 2 2" xfId="16244"/>
    <cellStyle name="40 % - Markeringsfarve3 2 2 3 4 3" xfId="5974"/>
    <cellStyle name="40 % - Markeringsfarve3 2 2 3 4 3 2" xfId="16245"/>
    <cellStyle name="40 % - Markeringsfarve3 2 2 3 4 4" xfId="5975"/>
    <cellStyle name="40 % - Markeringsfarve3 2 2 3 4 4 2" xfId="16246"/>
    <cellStyle name="40 % - Markeringsfarve3 2 2 3 4 5" xfId="5976"/>
    <cellStyle name="40 % - Markeringsfarve3 2 2 3 4 5 2" xfId="16247"/>
    <cellStyle name="40 % - Markeringsfarve3 2 2 3 4 6" xfId="5977"/>
    <cellStyle name="40 % - Markeringsfarve3 2 2 3 4 6 2" xfId="16248"/>
    <cellStyle name="40 % - Markeringsfarve3 2 2 3 4 7" xfId="16243"/>
    <cellStyle name="40 % - Markeringsfarve3 2 2 3 5" xfId="5978"/>
    <cellStyle name="40 % - Markeringsfarve3 2 2 3 5 2" xfId="5979"/>
    <cellStyle name="40 % - Markeringsfarve3 2 2 3 5 2 2" xfId="16250"/>
    <cellStyle name="40 % - Markeringsfarve3 2 2 3 5 3" xfId="5980"/>
    <cellStyle name="40 % - Markeringsfarve3 2 2 3 5 3 2" xfId="16251"/>
    <cellStyle name="40 % - Markeringsfarve3 2 2 3 5 4" xfId="5981"/>
    <cellStyle name="40 % - Markeringsfarve3 2 2 3 5 4 2" xfId="16252"/>
    <cellStyle name="40 % - Markeringsfarve3 2 2 3 5 5" xfId="5982"/>
    <cellStyle name="40 % - Markeringsfarve3 2 2 3 5 5 2" xfId="16253"/>
    <cellStyle name="40 % - Markeringsfarve3 2 2 3 5 6" xfId="5983"/>
    <cellStyle name="40 % - Markeringsfarve3 2 2 3 5 6 2" xfId="16254"/>
    <cellStyle name="40 % - Markeringsfarve3 2 2 3 5 7" xfId="16249"/>
    <cellStyle name="40 % - Markeringsfarve3 2 2 3 6" xfId="5984"/>
    <cellStyle name="40 % - Markeringsfarve3 2 2 3 6 2" xfId="5985"/>
    <cellStyle name="40 % - Markeringsfarve3 2 2 3 6 2 2" xfId="16256"/>
    <cellStyle name="40 % - Markeringsfarve3 2 2 3 6 3" xfId="5986"/>
    <cellStyle name="40 % - Markeringsfarve3 2 2 3 6 3 2" xfId="16257"/>
    <cellStyle name="40 % - Markeringsfarve3 2 2 3 6 4" xfId="5987"/>
    <cellStyle name="40 % - Markeringsfarve3 2 2 3 6 4 2" xfId="16258"/>
    <cellStyle name="40 % - Markeringsfarve3 2 2 3 6 5" xfId="5988"/>
    <cellStyle name="40 % - Markeringsfarve3 2 2 3 6 5 2" xfId="16259"/>
    <cellStyle name="40 % - Markeringsfarve3 2 2 3 6 6" xfId="5989"/>
    <cellStyle name="40 % - Markeringsfarve3 2 2 3 6 6 2" xfId="16260"/>
    <cellStyle name="40 % - Markeringsfarve3 2 2 3 6 7" xfId="16255"/>
    <cellStyle name="40 % - Markeringsfarve3 2 2 3 7" xfId="5990"/>
    <cellStyle name="40 % - Markeringsfarve3 2 2 3 7 2" xfId="16261"/>
    <cellStyle name="40 % - Markeringsfarve3 2 2 3 8" xfId="5991"/>
    <cellStyle name="40 % - Markeringsfarve3 2 2 3 8 2" xfId="16262"/>
    <cellStyle name="40 % - Markeringsfarve3 2 2 3 9" xfId="5992"/>
    <cellStyle name="40 % - Markeringsfarve3 2 2 3 9 2" xfId="16263"/>
    <cellStyle name="40 % - Markeringsfarve3 2 2 4" xfId="5993"/>
    <cellStyle name="40 % - Markeringsfarve3 2 2 4 10" xfId="5994"/>
    <cellStyle name="40 % - Markeringsfarve3 2 2 4 10 2" xfId="16265"/>
    <cellStyle name="40 % - Markeringsfarve3 2 2 4 11" xfId="16264"/>
    <cellStyle name="40 % - Markeringsfarve3 2 2 4 2" xfId="5995"/>
    <cellStyle name="40 % - Markeringsfarve3 2 2 4 2 10" xfId="16266"/>
    <cellStyle name="40 % - Markeringsfarve3 2 2 4 2 2" xfId="5996"/>
    <cellStyle name="40 % - Markeringsfarve3 2 2 4 2 2 2" xfId="5997"/>
    <cellStyle name="40 % - Markeringsfarve3 2 2 4 2 2 2 2" xfId="16268"/>
    <cellStyle name="40 % - Markeringsfarve3 2 2 4 2 2 3" xfId="5998"/>
    <cellStyle name="40 % - Markeringsfarve3 2 2 4 2 2 3 2" xfId="16269"/>
    <cellStyle name="40 % - Markeringsfarve3 2 2 4 2 2 4" xfId="5999"/>
    <cellStyle name="40 % - Markeringsfarve3 2 2 4 2 2 4 2" xfId="16270"/>
    <cellStyle name="40 % - Markeringsfarve3 2 2 4 2 2 5" xfId="6000"/>
    <cellStyle name="40 % - Markeringsfarve3 2 2 4 2 2 5 2" xfId="16271"/>
    <cellStyle name="40 % - Markeringsfarve3 2 2 4 2 2 6" xfId="6001"/>
    <cellStyle name="40 % - Markeringsfarve3 2 2 4 2 2 6 2" xfId="16272"/>
    <cellStyle name="40 % - Markeringsfarve3 2 2 4 2 2 7" xfId="16267"/>
    <cellStyle name="40 % - Markeringsfarve3 2 2 4 2 3" xfId="6002"/>
    <cellStyle name="40 % - Markeringsfarve3 2 2 4 2 3 2" xfId="6003"/>
    <cellStyle name="40 % - Markeringsfarve3 2 2 4 2 3 2 2" xfId="16274"/>
    <cellStyle name="40 % - Markeringsfarve3 2 2 4 2 3 3" xfId="6004"/>
    <cellStyle name="40 % - Markeringsfarve3 2 2 4 2 3 3 2" xfId="16275"/>
    <cellStyle name="40 % - Markeringsfarve3 2 2 4 2 3 4" xfId="6005"/>
    <cellStyle name="40 % - Markeringsfarve3 2 2 4 2 3 4 2" xfId="16276"/>
    <cellStyle name="40 % - Markeringsfarve3 2 2 4 2 3 5" xfId="6006"/>
    <cellStyle name="40 % - Markeringsfarve3 2 2 4 2 3 5 2" xfId="16277"/>
    <cellStyle name="40 % - Markeringsfarve3 2 2 4 2 3 6" xfId="6007"/>
    <cellStyle name="40 % - Markeringsfarve3 2 2 4 2 3 6 2" xfId="16278"/>
    <cellStyle name="40 % - Markeringsfarve3 2 2 4 2 3 7" xfId="16273"/>
    <cellStyle name="40 % - Markeringsfarve3 2 2 4 2 4" xfId="6008"/>
    <cellStyle name="40 % - Markeringsfarve3 2 2 4 2 4 2" xfId="6009"/>
    <cellStyle name="40 % - Markeringsfarve3 2 2 4 2 4 2 2" xfId="16280"/>
    <cellStyle name="40 % - Markeringsfarve3 2 2 4 2 4 3" xfId="6010"/>
    <cellStyle name="40 % - Markeringsfarve3 2 2 4 2 4 3 2" xfId="16281"/>
    <cellStyle name="40 % - Markeringsfarve3 2 2 4 2 4 4" xfId="6011"/>
    <cellStyle name="40 % - Markeringsfarve3 2 2 4 2 4 4 2" xfId="16282"/>
    <cellStyle name="40 % - Markeringsfarve3 2 2 4 2 4 5" xfId="6012"/>
    <cellStyle name="40 % - Markeringsfarve3 2 2 4 2 4 5 2" xfId="16283"/>
    <cellStyle name="40 % - Markeringsfarve3 2 2 4 2 4 6" xfId="6013"/>
    <cellStyle name="40 % - Markeringsfarve3 2 2 4 2 4 6 2" xfId="16284"/>
    <cellStyle name="40 % - Markeringsfarve3 2 2 4 2 4 7" xfId="16279"/>
    <cellStyle name="40 % - Markeringsfarve3 2 2 4 2 5" xfId="6014"/>
    <cellStyle name="40 % - Markeringsfarve3 2 2 4 2 5 2" xfId="16285"/>
    <cellStyle name="40 % - Markeringsfarve3 2 2 4 2 6" xfId="6015"/>
    <cellStyle name="40 % - Markeringsfarve3 2 2 4 2 6 2" xfId="16286"/>
    <cellStyle name="40 % - Markeringsfarve3 2 2 4 2 7" xfId="6016"/>
    <cellStyle name="40 % - Markeringsfarve3 2 2 4 2 7 2" xfId="16287"/>
    <cellStyle name="40 % - Markeringsfarve3 2 2 4 2 8" xfId="6017"/>
    <cellStyle name="40 % - Markeringsfarve3 2 2 4 2 8 2" xfId="16288"/>
    <cellStyle name="40 % - Markeringsfarve3 2 2 4 2 9" xfId="6018"/>
    <cellStyle name="40 % - Markeringsfarve3 2 2 4 2 9 2" xfId="16289"/>
    <cellStyle name="40 % - Markeringsfarve3 2 2 4 3" xfId="6019"/>
    <cellStyle name="40 % - Markeringsfarve3 2 2 4 3 2" xfId="6020"/>
    <cellStyle name="40 % - Markeringsfarve3 2 2 4 3 2 2" xfId="16291"/>
    <cellStyle name="40 % - Markeringsfarve3 2 2 4 3 3" xfId="6021"/>
    <cellStyle name="40 % - Markeringsfarve3 2 2 4 3 3 2" xfId="16292"/>
    <cellStyle name="40 % - Markeringsfarve3 2 2 4 3 4" xfId="6022"/>
    <cellStyle name="40 % - Markeringsfarve3 2 2 4 3 4 2" xfId="16293"/>
    <cellStyle name="40 % - Markeringsfarve3 2 2 4 3 5" xfId="6023"/>
    <cellStyle name="40 % - Markeringsfarve3 2 2 4 3 5 2" xfId="16294"/>
    <cellStyle name="40 % - Markeringsfarve3 2 2 4 3 6" xfId="6024"/>
    <cellStyle name="40 % - Markeringsfarve3 2 2 4 3 6 2" xfId="16295"/>
    <cellStyle name="40 % - Markeringsfarve3 2 2 4 3 7" xfId="16290"/>
    <cellStyle name="40 % - Markeringsfarve3 2 2 4 4" xfId="6025"/>
    <cellStyle name="40 % - Markeringsfarve3 2 2 4 4 2" xfId="6026"/>
    <cellStyle name="40 % - Markeringsfarve3 2 2 4 4 2 2" xfId="16297"/>
    <cellStyle name="40 % - Markeringsfarve3 2 2 4 4 3" xfId="6027"/>
    <cellStyle name="40 % - Markeringsfarve3 2 2 4 4 3 2" xfId="16298"/>
    <cellStyle name="40 % - Markeringsfarve3 2 2 4 4 4" xfId="6028"/>
    <cellStyle name="40 % - Markeringsfarve3 2 2 4 4 4 2" xfId="16299"/>
    <cellStyle name="40 % - Markeringsfarve3 2 2 4 4 5" xfId="6029"/>
    <cellStyle name="40 % - Markeringsfarve3 2 2 4 4 5 2" xfId="16300"/>
    <cellStyle name="40 % - Markeringsfarve3 2 2 4 4 6" xfId="6030"/>
    <cellStyle name="40 % - Markeringsfarve3 2 2 4 4 6 2" xfId="16301"/>
    <cellStyle name="40 % - Markeringsfarve3 2 2 4 4 7" xfId="16296"/>
    <cellStyle name="40 % - Markeringsfarve3 2 2 4 5" xfId="6031"/>
    <cellStyle name="40 % - Markeringsfarve3 2 2 4 5 2" xfId="6032"/>
    <cellStyle name="40 % - Markeringsfarve3 2 2 4 5 2 2" xfId="16303"/>
    <cellStyle name="40 % - Markeringsfarve3 2 2 4 5 3" xfId="6033"/>
    <cellStyle name="40 % - Markeringsfarve3 2 2 4 5 3 2" xfId="16304"/>
    <cellStyle name="40 % - Markeringsfarve3 2 2 4 5 4" xfId="6034"/>
    <cellStyle name="40 % - Markeringsfarve3 2 2 4 5 4 2" xfId="16305"/>
    <cellStyle name="40 % - Markeringsfarve3 2 2 4 5 5" xfId="6035"/>
    <cellStyle name="40 % - Markeringsfarve3 2 2 4 5 5 2" xfId="16306"/>
    <cellStyle name="40 % - Markeringsfarve3 2 2 4 5 6" xfId="6036"/>
    <cellStyle name="40 % - Markeringsfarve3 2 2 4 5 6 2" xfId="16307"/>
    <cellStyle name="40 % - Markeringsfarve3 2 2 4 5 7" xfId="16302"/>
    <cellStyle name="40 % - Markeringsfarve3 2 2 4 6" xfId="6037"/>
    <cellStyle name="40 % - Markeringsfarve3 2 2 4 6 2" xfId="16308"/>
    <cellStyle name="40 % - Markeringsfarve3 2 2 4 7" xfId="6038"/>
    <cellStyle name="40 % - Markeringsfarve3 2 2 4 7 2" xfId="16309"/>
    <cellStyle name="40 % - Markeringsfarve3 2 2 4 8" xfId="6039"/>
    <cellStyle name="40 % - Markeringsfarve3 2 2 4 8 2" xfId="16310"/>
    <cellStyle name="40 % - Markeringsfarve3 2 2 4 9" xfId="6040"/>
    <cellStyle name="40 % - Markeringsfarve3 2 2 4 9 2" xfId="16311"/>
    <cellStyle name="40 % - Markeringsfarve3 2 2 5" xfId="6041"/>
    <cellStyle name="40 % - Markeringsfarve3 2 2 5 10" xfId="16312"/>
    <cellStyle name="40 % - Markeringsfarve3 2 2 5 2" xfId="6042"/>
    <cellStyle name="40 % - Markeringsfarve3 2 2 5 2 2" xfId="6043"/>
    <cellStyle name="40 % - Markeringsfarve3 2 2 5 2 2 2" xfId="16314"/>
    <cellStyle name="40 % - Markeringsfarve3 2 2 5 2 3" xfId="6044"/>
    <cellStyle name="40 % - Markeringsfarve3 2 2 5 2 3 2" xfId="16315"/>
    <cellStyle name="40 % - Markeringsfarve3 2 2 5 2 4" xfId="6045"/>
    <cellStyle name="40 % - Markeringsfarve3 2 2 5 2 4 2" xfId="16316"/>
    <cellStyle name="40 % - Markeringsfarve3 2 2 5 2 5" xfId="6046"/>
    <cellStyle name="40 % - Markeringsfarve3 2 2 5 2 5 2" xfId="16317"/>
    <cellStyle name="40 % - Markeringsfarve3 2 2 5 2 6" xfId="6047"/>
    <cellStyle name="40 % - Markeringsfarve3 2 2 5 2 6 2" xfId="16318"/>
    <cellStyle name="40 % - Markeringsfarve3 2 2 5 2 7" xfId="16313"/>
    <cellStyle name="40 % - Markeringsfarve3 2 2 5 3" xfId="6048"/>
    <cellStyle name="40 % - Markeringsfarve3 2 2 5 3 2" xfId="6049"/>
    <cellStyle name="40 % - Markeringsfarve3 2 2 5 3 2 2" xfId="16320"/>
    <cellStyle name="40 % - Markeringsfarve3 2 2 5 3 3" xfId="6050"/>
    <cellStyle name="40 % - Markeringsfarve3 2 2 5 3 3 2" xfId="16321"/>
    <cellStyle name="40 % - Markeringsfarve3 2 2 5 3 4" xfId="6051"/>
    <cellStyle name="40 % - Markeringsfarve3 2 2 5 3 4 2" xfId="16322"/>
    <cellStyle name="40 % - Markeringsfarve3 2 2 5 3 5" xfId="6052"/>
    <cellStyle name="40 % - Markeringsfarve3 2 2 5 3 5 2" xfId="16323"/>
    <cellStyle name="40 % - Markeringsfarve3 2 2 5 3 6" xfId="6053"/>
    <cellStyle name="40 % - Markeringsfarve3 2 2 5 3 6 2" xfId="16324"/>
    <cellStyle name="40 % - Markeringsfarve3 2 2 5 3 7" xfId="16319"/>
    <cellStyle name="40 % - Markeringsfarve3 2 2 5 4" xfId="6054"/>
    <cellStyle name="40 % - Markeringsfarve3 2 2 5 4 2" xfId="6055"/>
    <cellStyle name="40 % - Markeringsfarve3 2 2 5 4 2 2" xfId="16326"/>
    <cellStyle name="40 % - Markeringsfarve3 2 2 5 4 3" xfId="6056"/>
    <cellStyle name="40 % - Markeringsfarve3 2 2 5 4 3 2" xfId="16327"/>
    <cellStyle name="40 % - Markeringsfarve3 2 2 5 4 4" xfId="6057"/>
    <cellStyle name="40 % - Markeringsfarve3 2 2 5 4 4 2" xfId="16328"/>
    <cellStyle name="40 % - Markeringsfarve3 2 2 5 4 5" xfId="6058"/>
    <cellStyle name="40 % - Markeringsfarve3 2 2 5 4 5 2" xfId="16329"/>
    <cellStyle name="40 % - Markeringsfarve3 2 2 5 4 6" xfId="6059"/>
    <cellStyle name="40 % - Markeringsfarve3 2 2 5 4 6 2" xfId="16330"/>
    <cellStyle name="40 % - Markeringsfarve3 2 2 5 4 7" xfId="16325"/>
    <cellStyle name="40 % - Markeringsfarve3 2 2 5 5" xfId="6060"/>
    <cellStyle name="40 % - Markeringsfarve3 2 2 5 5 2" xfId="16331"/>
    <cellStyle name="40 % - Markeringsfarve3 2 2 5 6" xfId="6061"/>
    <cellStyle name="40 % - Markeringsfarve3 2 2 5 6 2" xfId="16332"/>
    <cellStyle name="40 % - Markeringsfarve3 2 2 5 7" xfId="6062"/>
    <cellStyle name="40 % - Markeringsfarve3 2 2 5 7 2" xfId="16333"/>
    <cellStyle name="40 % - Markeringsfarve3 2 2 5 8" xfId="6063"/>
    <cellStyle name="40 % - Markeringsfarve3 2 2 5 8 2" xfId="16334"/>
    <cellStyle name="40 % - Markeringsfarve3 2 2 5 9" xfId="6064"/>
    <cellStyle name="40 % - Markeringsfarve3 2 2 5 9 2" xfId="16335"/>
    <cellStyle name="40 % - Markeringsfarve3 2 2 6" xfId="6065"/>
    <cellStyle name="40 % - Markeringsfarve3 2 2 6 2" xfId="6066"/>
    <cellStyle name="40 % - Markeringsfarve3 2 2 6 2 2" xfId="16337"/>
    <cellStyle name="40 % - Markeringsfarve3 2 2 6 3" xfId="6067"/>
    <cellStyle name="40 % - Markeringsfarve3 2 2 6 3 2" xfId="16338"/>
    <cellStyle name="40 % - Markeringsfarve3 2 2 6 4" xfId="6068"/>
    <cellStyle name="40 % - Markeringsfarve3 2 2 6 4 2" xfId="16339"/>
    <cellStyle name="40 % - Markeringsfarve3 2 2 6 5" xfId="6069"/>
    <cellStyle name="40 % - Markeringsfarve3 2 2 6 5 2" xfId="16340"/>
    <cellStyle name="40 % - Markeringsfarve3 2 2 6 6" xfId="6070"/>
    <cellStyle name="40 % - Markeringsfarve3 2 2 6 6 2" xfId="16341"/>
    <cellStyle name="40 % - Markeringsfarve3 2 2 6 7" xfId="16336"/>
    <cellStyle name="40 % - Markeringsfarve3 2 2 7" xfId="6071"/>
    <cellStyle name="40 % - Markeringsfarve3 2 2 7 2" xfId="6072"/>
    <cellStyle name="40 % - Markeringsfarve3 2 2 7 2 2" xfId="16343"/>
    <cellStyle name="40 % - Markeringsfarve3 2 2 7 3" xfId="6073"/>
    <cellStyle name="40 % - Markeringsfarve3 2 2 7 3 2" xfId="16344"/>
    <cellStyle name="40 % - Markeringsfarve3 2 2 7 4" xfId="6074"/>
    <cellStyle name="40 % - Markeringsfarve3 2 2 7 4 2" xfId="16345"/>
    <cellStyle name="40 % - Markeringsfarve3 2 2 7 5" xfId="6075"/>
    <cellStyle name="40 % - Markeringsfarve3 2 2 7 5 2" xfId="16346"/>
    <cellStyle name="40 % - Markeringsfarve3 2 2 7 6" xfId="6076"/>
    <cellStyle name="40 % - Markeringsfarve3 2 2 7 6 2" xfId="16347"/>
    <cellStyle name="40 % - Markeringsfarve3 2 2 7 7" xfId="16342"/>
    <cellStyle name="40 % - Markeringsfarve3 2 2 8" xfId="6077"/>
    <cellStyle name="40 % - Markeringsfarve3 2 2 8 2" xfId="6078"/>
    <cellStyle name="40 % - Markeringsfarve3 2 2 8 2 2" xfId="16349"/>
    <cellStyle name="40 % - Markeringsfarve3 2 2 8 3" xfId="6079"/>
    <cellStyle name="40 % - Markeringsfarve3 2 2 8 3 2" xfId="16350"/>
    <cellStyle name="40 % - Markeringsfarve3 2 2 8 4" xfId="6080"/>
    <cellStyle name="40 % - Markeringsfarve3 2 2 8 4 2" xfId="16351"/>
    <cellStyle name="40 % - Markeringsfarve3 2 2 8 5" xfId="6081"/>
    <cellStyle name="40 % - Markeringsfarve3 2 2 8 5 2" xfId="16352"/>
    <cellStyle name="40 % - Markeringsfarve3 2 2 8 6" xfId="6082"/>
    <cellStyle name="40 % - Markeringsfarve3 2 2 8 6 2" xfId="16353"/>
    <cellStyle name="40 % - Markeringsfarve3 2 2 8 7" xfId="16348"/>
    <cellStyle name="40 % - Markeringsfarve3 2 2 9" xfId="6083"/>
    <cellStyle name="40 % - Markeringsfarve3 2 2 9 2" xfId="16354"/>
    <cellStyle name="40 % - Markeringsfarve3 2 2_Budget" xfId="6084"/>
    <cellStyle name="40 % - Markeringsfarve3 2 3" xfId="6085"/>
    <cellStyle name="40 % - Markeringsfarve3 2 3 10" xfId="6086"/>
    <cellStyle name="40 % - Markeringsfarve3 2 3 10 2" xfId="16356"/>
    <cellStyle name="40 % - Markeringsfarve3 2 3 11" xfId="6087"/>
    <cellStyle name="40 % - Markeringsfarve3 2 3 11 2" xfId="16357"/>
    <cellStyle name="40 % - Markeringsfarve3 2 3 12" xfId="6088"/>
    <cellStyle name="40 % - Markeringsfarve3 2 3 12 2" xfId="16358"/>
    <cellStyle name="40 % - Markeringsfarve3 2 3 13" xfId="6089"/>
    <cellStyle name="40 % - Markeringsfarve3 2 3 13 2" xfId="16359"/>
    <cellStyle name="40 % - Markeringsfarve3 2 3 14" xfId="16355"/>
    <cellStyle name="40 % - Markeringsfarve3 2 3 2" xfId="6090"/>
    <cellStyle name="40 % - Markeringsfarve3 2 3 2 10" xfId="6091"/>
    <cellStyle name="40 % - Markeringsfarve3 2 3 2 10 2" xfId="16361"/>
    <cellStyle name="40 % - Markeringsfarve3 2 3 2 11" xfId="6092"/>
    <cellStyle name="40 % - Markeringsfarve3 2 3 2 11 2" xfId="16362"/>
    <cellStyle name="40 % - Markeringsfarve3 2 3 2 12" xfId="16360"/>
    <cellStyle name="40 % - Markeringsfarve3 2 3 2 2" xfId="6093"/>
    <cellStyle name="40 % - Markeringsfarve3 2 3 2 2 10" xfId="6094"/>
    <cellStyle name="40 % - Markeringsfarve3 2 3 2 2 10 2" xfId="16364"/>
    <cellStyle name="40 % - Markeringsfarve3 2 3 2 2 11" xfId="16363"/>
    <cellStyle name="40 % - Markeringsfarve3 2 3 2 2 2" xfId="6095"/>
    <cellStyle name="40 % - Markeringsfarve3 2 3 2 2 2 2" xfId="6096"/>
    <cellStyle name="40 % - Markeringsfarve3 2 3 2 2 2 2 2" xfId="16366"/>
    <cellStyle name="40 % - Markeringsfarve3 2 3 2 2 2 3" xfId="6097"/>
    <cellStyle name="40 % - Markeringsfarve3 2 3 2 2 2 3 2" xfId="16367"/>
    <cellStyle name="40 % - Markeringsfarve3 2 3 2 2 2 4" xfId="6098"/>
    <cellStyle name="40 % - Markeringsfarve3 2 3 2 2 2 4 2" xfId="16368"/>
    <cellStyle name="40 % - Markeringsfarve3 2 3 2 2 2 5" xfId="6099"/>
    <cellStyle name="40 % - Markeringsfarve3 2 3 2 2 2 5 2" xfId="16369"/>
    <cellStyle name="40 % - Markeringsfarve3 2 3 2 2 2 6" xfId="6100"/>
    <cellStyle name="40 % - Markeringsfarve3 2 3 2 2 2 6 2" xfId="16370"/>
    <cellStyle name="40 % - Markeringsfarve3 2 3 2 2 2 7" xfId="16365"/>
    <cellStyle name="40 % - Markeringsfarve3 2 3 2 2 3" xfId="6101"/>
    <cellStyle name="40 % - Markeringsfarve3 2 3 2 2 3 2" xfId="6102"/>
    <cellStyle name="40 % - Markeringsfarve3 2 3 2 2 3 2 2" xfId="16372"/>
    <cellStyle name="40 % - Markeringsfarve3 2 3 2 2 3 3" xfId="6103"/>
    <cellStyle name="40 % - Markeringsfarve3 2 3 2 2 3 3 2" xfId="16373"/>
    <cellStyle name="40 % - Markeringsfarve3 2 3 2 2 3 4" xfId="6104"/>
    <cellStyle name="40 % - Markeringsfarve3 2 3 2 2 3 4 2" xfId="16374"/>
    <cellStyle name="40 % - Markeringsfarve3 2 3 2 2 3 5" xfId="6105"/>
    <cellStyle name="40 % - Markeringsfarve3 2 3 2 2 3 5 2" xfId="16375"/>
    <cellStyle name="40 % - Markeringsfarve3 2 3 2 2 3 6" xfId="6106"/>
    <cellStyle name="40 % - Markeringsfarve3 2 3 2 2 3 6 2" xfId="16376"/>
    <cellStyle name="40 % - Markeringsfarve3 2 3 2 2 3 7" xfId="16371"/>
    <cellStyle name="40 % - Markeringsfarve3 2 3 2 2 4" xfId="6107"/>
    <cellStyle name="40 % - Markeringsfarve3 2 3 2 2 4 2" xfId="6108"/>
    <cellStyle name="40 % - Markeringsfarve3 2 3 2 2 4 2 2" xfId="16378"/>
    <cellStyle name="40 % - Markeringsfarve3 2 3 2 2 4 3" xfId="6109"/>
    <cellStyle name="40 % - Markeringsfarve3 2 3 2 2 4 3 2" xfId="16379"/>
    <cellStyle name="40 % - Markeringsfarve3 2 3 2 2 4 4" xfId="6110"/>
    <cellStyle name="40 % - Markeringsfarve3 2 3 2 2 4 4 2" xfId="16380"/>
    <cellStyle name="40 % - Markeringsfarve3 2 3 2 2 4 5" xfId="6111"/>
    <cellStyle name="40 % - Markeringsfarve3 2 3 2 2 4 5 2" xfId="16381"/>
    <cellStyle name="40 % - Markeringsfarve3 2 3 2 2 4 6" xfId="6112"/>
    <cellStyle name="40 % - Markeringsfarve3 2 3 2 2 4 6 2" xfId="16382"/>
    <cellStyle name="40 % - Markeringsfarve3 2 3 2 2 4 7" xfId="16377"/>
    <cellStyle name="40 % - Markeringsfarve3 2 3 2 2 5" xfId="6113"/>
    <cellStyle name="40 % - Markeringsfarve3 2 3 2 2 5 2" xfId="6114"/>
    <cellStyle name="40 % - Markeringsfarve3 2 3 2 2 5 2 2" xfId="16384"/>
    <cellStyle name="40 % - Markeringsfarve3 2 3 2 2 5 3" xfId="6115"/>
    <cellStyle name="40 % - Markeringsfarve3 2 3 2 2 5 3 2" xfId="16385"/>
    <cellStyle name="40 % - Markeringsfarve3 2 3 2 2 5 4" xfId="6116"/>
    <cellStyle name="40 % - Markeringsfarve3 2 3 2 2 5 4 2" xfId="16386"/>
    <cellStyle name="40 % - Markeringsfarve3 2 3 2 2 5 5" xfId="6117"/>
    <cellStyle name="40 % - Markeringsfarve3 2 3 2 2 5 5 2" xfId="16387"/>
    <cellStyle name="40 % - Markeringsfarve3 2 3 2 2 5 6" xfId="6118"/>
    <cellStyle name="40 % - Markeringsfarve3 2 3 2 2 5 6 2" xfId="16388"/>
    <cellStyle name="40 % - Markeringsfarve3 2 3 2 2 5 7" xfId="16383"/>
    <cellStyle name="40 % - Markeringsfarve3 2 3 2 2 6" xfId="6119"/>
    <cellStyle name="40 % - Markeringsfarve3 2 3 2 2 6 2" xfId="16389"/>
    <cellStyle name="40 % - Markeringsfarve3 2 3 2 2 7" xfId="6120"/>
    <cellStyle name="40 % - Markeringsfarve3 2 3 2 2 7 2" xfId="16390"/>
    <cellStyle name="40 % - Markeringsfarve3 2 3 2 2 8" xfId="6121"/>
    <cellStyle name="40 % - Markeringsfarve3 2 3 2 2 8 2" xfId="16391"/>
    <cellStyle name="40 % - Markeringsfarve3 2 3 2 2 9" xfId="6122"/>
    <cellStyle name="40 % - Markeringsfarve3 2 3 2 2 9 2" xfId="16392"/>
    <cellStyle name="40 % - Markeringsfarve3 2 3 2 3" xfId="6123"/>
    <cellStyle name="40 % - Markeringsfarve3 2 3 2 3 2" xfId="6124"/>
    <cellStyle name="40 % - Markeringsfarve3 2 3 2 3 2 2" xfId="16394"/>
    <cellStyle name="40 % - Markeringsfarve3 2 3 2 3 3" xfId="6125"/>
    <cellStyle name="40 % - Markeringsfarve3 2 3 2 3 3 2" xfId="16395"/>
    <cellStyle name="40 % - Markeringsfarve3 2 3 2 3 4" xfId="6126"/>
    <cellStyle name="40 % - Markeringsfarve3 2 3 2 3 4 2" xfId="16396"/>
    <cellStyle name="40 % - Markeringsfarve3 2 3 2 3 5" xfId="6127"/>
    <cellStyle name="40 % - Markeringsfarve3 2 3 2 3 5 2" xfId="16397"/>
    <cellStyle name="40 % - Markeringsfarve3 2 3 2 3 6" xfId="6128"/>
    <cellStyle name="40 % - Markeringsfarve3 2 3 2 3 6 2" xfId="16398"/>
    <cellStyle name="40 % - Markeringsfarve3 2 3 2 3 7" xfId="16393"/>
    <cellStyle name="40 % - Markeringsfarve3 2 3 2 4" xfId="6129"/>
    <cellStyle name="40 % - Markeringsfarve3 2 3 2 4 2" xfId="6130"/>
    <cellStyle name="40 % - Markeringsfarve3 2 3 2 4 2 2" xfId="16400"/>
    <cellStyle name="40 % - Markeringsfarve3 2 3 2 4 3" xfId="6131"/>
    <cellStyle name="40 % - Markeringsfarve3 2 3 2 4 3 2" xfId="16401"/>
    <cellStyle name="40 % - Markeringsfarve3 2 3 2 4 4" xfId="6132"/>
    <cellStyle name="40 % - Markeringsfarve3 2 3 2 4 4 2" xfId="16402"/>
    <cellStyle name="40 % - Markeringsfarve3 2 3 2 4 5" xfId="6133"/>
    <cellStyle name="40 % - Markeringsfarve3 2 3 2 4 5 2" xfId="16403"/>
    <cellStyle name="40 % - Markeringsfarve3 2 3 2 4 6" xfId="6134"/>
    <cellStyle name="40 % - Markeringsfarve3 2 3 2 4 6 2" xfId="16404"/>
    <cellStyle name="40 % - Markeringsfarve3 2 3 2 4 7" xfId="16399"/>
    <cellStyle name="40 % - Markeringsfarve3 2 3 2 5" xfId="6135"/>
    <cellStyle name="40 % - Markeringsfarve3 2 3 2 5 2" xfId="6136"/>
    <cellStyle name="40 % - Markeringsfarve3 2 3 2 5 2 2" xfId="16406"/>
    <cellStyle name="40 % - Markeringsfarve3 2 3 2 5 3" xfId="6137"/>
    <cellStyle name="40 % - Markeringsfarve3 2 3 2 5 3 2" xfId="16407"/>
    <cellStyle name="40 % - Markeringsfarve3 2 3 2 5 4" xfId="6138"/>
    <cellStyle name="40 % - Markeringsfarve3 2 3 2 5 4 2" xfId="16408"/>
    <cellStyle name="40 % - Markeringsfarve3 2 3 2 5 5" xfId="6139"/>
    <cellStyle name="40 % - Markeringsfarve3 2 3 2 5 5 2" xfId="16409"/>
    <cellStyle name="40 % - Markeringsfarve3 2 3 2 5 6" xfId="6140"/>
    <cellStyle name="40 % - Markeringsfarve3 2 3 2 5 6 2" xfId="16410"/>
    <cellStyle name="40 % - Markeringsfarve3 2 3 2 5 7" xfId="16405"/>
    <cellStyle name="40 % - Markeringsfarve3 2 3 2 6" xfId="6141"/>
    <cellStyle name="40 % - Markeringsfarve3 2 3 2 6 2" xfId="6142"/>
    <cellStyle name="40 % - Markeringsfarve3 2 3 2 6 2 2" xfId="16412"/>
    <cellStyle name="40 % - Markeringsfarve3 2 3 2 6 3" xfId="6143"/>
    <cellStyle name="40 % - Markeringsfarve3 2 3 2 6 3 2" xfId="16413"/>
    <cellStyle name="40 % - Markeringsfarve3 2 3 2 6 4" xfId="6144"/>
    <cellStyle name="40 % - Markeringsfarve3 2 3 2 6 4 2" xfId="16414"/>
    <cellStyle name="40 % - Markeringsfarve3 2 3 2 6 5" xfId="6145"/>
    <cellStyle name="40 % - Markeringsfarve3 2 3 2 6 5 2" xfId="16415"/>
    <cellStyle name="40 % - Markeringsfarve3 2 3 2 6 6" xfId="6146"/>
    <cellStyle name="40 % - Markeringsfarve3 2 3 2 6 6 2" xfId="16416"/>
    <cellStyle name="40 % - Markeringsfarve3 2 3 2 6 7" xfId="16411"/>
    <cellStyle name="40 % - Markeringsfarve3 2 3 2 7" xfId="6147"/>
    <cellStyle name="40 % - Markeringsfarve3 2 3 2 7 2" xfId="16417"/>
    <cellStyle name="40 % - Markeringsfarve3 2 3 2 8" xfId="6148"/>
    <cellStyle name="40 % - Markeringsfarve3 2 3 2 8 2" xfId="16418"/>
    <cellStyle name="40 % - Markeringsfarve3 2 3 2 9" xfId="6149"/>
    <cellStyle name="40 % - Markeringsfarve3 2 3 2 9 2" xfId="16419"/>
    <cellStyle name="40 % - Markeringsfarve3 2 3 3" xfId="6150"/>
    <cellStyle name="40 % - Markeringsfarve3 2 3 3 10" xfId="6151"/>
    <cellStyle name="40 % - Markeringsfarve3 2 3 3 10 2" xfId="16421"/>
    <cellStyle name="40 % - Markeringsfarve3 2 3 3 11" xfId="16420"/>
    <cellStyle name="40 % - Markeringsfarve3 2 3 3 2" xfId="6152"/>
    <cellStyle name="40 % - Markeringsfarve3 2 3 3 2 2" xfId="6153"/>
    <cellStyle name="40 % - Markeringsfarve3 2 3 3 2 2 2" xfId="16423"/>
    <cellStyle name="40 % - Markeringsfarve3 2 3 3 2 3" xfId="6154"/>
    <cellStyle name="40 % - Markeringsfarve3 2 3 3 2 3 2" xfId="16424"/>
    <cellStyle name="40 % - Markeringsfarve3 2 3 3 2 4" xfId="6155"/>
    <cellStyle name="40 % - Markeringsfarve3 2 3 3 2 4 2" xfId="16425"/>
    <cellStyle name="40 % - Markeringsfarve3 2 3 3 2 5" xfId="6156"/>
    <cellStyle name="40 % - Markeringsfarve3 2 3 3 2 5 2" xfId="16426"/>
    <cellStyle name="40 % - Markeringsfarve3 2 3 3 2 6" xfId="6157"/>
    <cellStyle name="40 % - Markeringsfarve3 2 3 3 2 6 2" xfId="16427"/>
    <cellStyle name="40 % - Markeringsfarve3 2 3 3 2 7" xfId="16422"/>
    <cellStyle name="40 % - Markeringsfarve3 2 3 3 3" xfId="6158"/>
    <cellStyle name="40 % - Markeringsfarve3 2 3 3 3 2" xfId="6159"/>
    <cellStyle name="40 % - Markeringsfarve3 2 3 3 3 2 2" xfId="16429"/>
    <cellStyle name="40 % - Markeringsfarve3 2 3 3 3 3" xfId="6160"/>
    <cellStyle name="40 % - Markeringsfarve3 2 3 3 3 3 2" xfId="16430"/>
    <cellStyle name="40 % - Markeringsfarve3 2 3 3 3 4" xfId="6161"/>
    <cellStyle name="40 % - Markeringsfarve3 2 3 3 3 4 2" xfId="16431"/>
    <cellStyle name="40 % - Markeringsfarve3 2 3 3 3 5" xfId="6162"/>
    <cellStyle name="40 % - Markeringsfarve3 2 3 3 3 5 2" xfId="16432"/>
    <cellStyle name="40 % - Markeringsfarve3 2 3 3 3 6" xfId="6163"/>
    <cellStyle name="40 % - Markeringsfarve3 2 3 3 3 6 2" xfId="16433"/>
    <cellStyle name="40 % - Markeringsfarve3 2 3 3 3 7" xfId="16428"/>
    <cellStyle name="40 % - Markeringsfarve3 2 3 3 4" xfId="6164"/>
    <cellStyle name="40 % - Markeringsfarve3 2 3 3 4 2" xfId="6165"/>
    <cellStyle name="40 % - Markeringsfarve3 2 3 3 4 2 2" xfId="16435"/>
    <cellStyle name="40 % - Markeringsfarve3 2 3 3 4 3" xfId="6166"/>
    <cellStyle name="40 % - Markeringsfarve3 2 3 3 4 3 2" xfId="16436"/>
    <cellStyle name="40 % - Markeringsfarve3 2 3 3 4 4" xfId="6167"/>
    <cellStyle name="40 % - Markeringsfarve3 2 3 3 4 4 2" xfId="16437"/>
    <cellStyle name="40 % - Markeringsfarve3 2 3 3 4 5" xfId="6168"/>
    <cellStyle name="40 % - Markeringsfarve3 2 3 3 4 5 2" xfId="16438"/>
    <cellStyle name="40 % - Markeringsfarve3 2 3 3 4 6" xfId="6169"/>
    <cellStyle name="40 % - Markeringsfarve3 2 3 3 4 6 2" xfId="16439"/>
    <cellStyle name="40 % - Markeringsfarve3 2 3 3 4 7" xfId="16434"/>
    <cellStyle name="40 % - Markeringsfarve3 2 3 3 5" xfId="6170"/>
    <cellStyle name="40 % - Markeringsfarve3 2 3 3 5 2" xfId="6171"/>
    <cellStyle name="40 % - Markeringsfarve3 2 3 3 5 2 2" xfId="16441"/>
    <cellStyle name="40 % - Markeringsfarve3 2 3 3 5 3" xfId="6172"/>
    <cellStyle name="40 % - Markeringsfarve3 2 3 3 5 3 2" xfId="16442"/>
    <cellStyle name="40 % - Markeringsfarve3 2 3 3 5 4" xfId="6173"/>
    <cellStyle name="40 % - Markeringsfarve3 2 3 3 5 4 2" xfId="16443"/>
    <cellStyle name="40 % - Markeringsfarve3 2 3 3 5 5" xfId="6174"/>
    <cellStyle name="40 % - Markeringsfarve3 2 3 3 5 5 2" xfId="16444"/>
    <cellStyle name="40 % - Markeringsfarve3 2 3 3 5 6" xfId="6175"/>
    <cellStyle name="40 % - Markeringsfarve3 2 3 3 5 6 2" xfId="16445"/>
    <cellStyle name="40 % - Markeringsfarve3 2 3 3 5 7" xfId="16440"/>
    <cellStyle name="40 % - Markeringsfarve3 2 3 3 6" xfId="6176"/>
    <cellStyle name="40 % - Markeringsfarve3 2 3 3 6 2" xfId="16446"/>
    <cellStyle name="40 % - Markeringsfarve3 2 3 3 7" xfId="6177"/>
    <cellStyle name="40 % - Markeringsfarve3 2 3 3 7 2" xfId="16447"/>
    <cellStyle name="40 % - Markeringsfarve3 2 3 3 8" xfId="6178"/>
    <cellStyle name="40 % - Markeringsfarve3 2 3 3 8 2" xfId="16448"/>
    <cellStyle name="40 % - Markeringsfarve3 2 3 3 9" xfId="6179"/>
    <cellStyle name="40 % - Markeringsfarve3 2 3 3 9 2" xfId="16449"/>
    <cellStyle name="40 % - Markeringsfarve3 2 3 4" xfId="6180"/>
    <cellStyle name="40 % - Markeringsfarve3 2 3 4 2" xfId="6181"/>
    <cellStyle name="40 % - Markeringsfarve3 2 3 4 2 2" xfId="16451"/>
    <cellStyle name="40 % - Markeringsfarve3 2 3 4 3" xfId="6182"/>
    <cellStyle name="40 % - Markeringsfarve3 2 3 4 3 2" xfId="16452"/>
    <cellStyle name="40 % - Markeringsfarve3 2 3 4 4" xfId="6183"/>
    <cellStyle name="40 % - Markeringsfarve3 2 3 4 4 2" xfId="16453"/>
    <cellStyle name="40 % - Markeringsfarve3 2 3 4 5" xfId="6184"/>
    <cellStyle name="40 % - Markeringsfarve3 2 3 4 5 2" xfId="16454"/>
    <cellStyle name="40 % - Markeringsfarve3 2 3 4 6" xfId="6185"/>
    <cellStyle name="40 % - Markeringsfarve3 2 3 4 6 2" xfId="16455"/>
    <cellStyle name="40 % - Markeringsfarve3 2 3 4 7" xfId="16450"/>
    <cellStyle name="40 % - Markeringsfarve3 2 3 5" xfId="6186"/>
    <cellStyle name="40 % - Markeringsfarve3 2 3 5 2" xfId="6187"/>
    <cellStyle name="40 % - Markeringsfarve3 2 3 5 2 2" xfId="16457"/>
    <cellStyle name="40 % - Markeringsfarve3 2 3 5 3" xfId="6188"/>
    <cellStyle name="40 % - Markeringsfarve3 2 3 5 3 2" xfId="16458"/>
    <cellStyle name="40 % - Markeringsfarve3 2 3 5 4" xfId="6189"/>
    <cellStyle name="40 % - Markeringsfarve3 2 3 5 4 2" xfId="16459"/>
    <cellStyle name="40 % - Markeringsfarve3 2 3 5 5" xfId="6190"/>
    <cellStyle name="40 % - Markeringsfarve3 2 3 5 5 2" xfId="16460"/>
    <cellStyle name="40 % - Markeringsfarve3 2 3 5 6" xfId="6191"/>
    <cellStyle name="40 % - Markeringsfarve3 2 3 5 6 2" xfId="16461"/>
    <cellStyle name="40 % - Markeringsfarve3 2 3 5 7" xfId="16456"/>
    <cellStyle name="40 % - Markeringsfarve3 2 3 6" xfId="6192"/>
    <cellStyle name="40 % - Markeringsfarve3 2 3 6 2" xfId="6193"/>
    <cellStyle name="40 % - Markeringsfarve3 2 3 6 2 2" xfId="16463"/>
    <cellStyle name="40 % - Markeringsfarve3 2 3 6 3" xfId="6194"/>
    <cellStyle name="40 % - Markeringsfarve3 2 3 6 3 2" xfId="16464"/>
    <cellStyle name="40 % - Markeringsfarve3 2 3 6 4" xfId="6195"/>
    <cellStyle name="40 % - Markeringsfarve3 2 3 6 4 2" xfId="16465"/>
    <cellStyle name="40 % - Markeringsfarve3 2 3 6 5" xfId="6196"/>
    <cellStyle name="40 % - Markeringsfarve3 2 3 6 5 2" xfId="16466"/>
    <cellStyle name="40 % - Markeringsfarve3 2 3 6 6" xfId="6197"/>
    <cellStyle name="40 % - Markeringsfarve3 2 3 6 6 2" xfId="16467"/>
    <cellStyle name="40 % - Markeringsfarve3 2 3 6 7" xfId="16462"/>
    <cellStyle name="40 % - Markeringsfarve3 2 3 7" xfId="6198"/>
    <cellStyle name="40 % - Markeringsfarve3 2 3 7 2" xfId="6199"/>
    <cellStyle name="40 % - Markeringsfarve3 2 3 7 2 2" xfId="16469"/>
    <cellStyle name="40 % - Markeringsfarve3 2 3 7 3" xfId="6200"/>
    <cellStyle name="40 % - Markeringsfarve3 2 3 7 3 2" xfId="16470"/>
    <cellStyle name="40 % - Markeringsfarve3 2 3 7 4" xfId="6201"/>
    <cellStyle name="40 % - Markeringsfarve3 2 3 7 4 2" xfId="16471"/>
    <cellStyle name="40 % - Markeringsfarve3 2 3 7 5" xfId="6202"/>
    <cellStyle name="40 % - Markeringsfarve3 2 3 7 5 2" xfId="16472"/>
    <cellStyle name="40 % - Markeringsfarve3 2 3 7 6" xfId="6203"/>
    <cellStyle name="40 % - Markeringsfarve3 2 3 7 6 2" xfId="16473"/>
    <cellStyle name="40 % - Markeringsfarve3 2 3 7 7" xfId="16468"/>
    <cellStyle name="40 % - Markeringsfarve3 2 3 8" xfId="6204"/>
    <cellStyle name="40 % - Markeringsfarve3 2 3 8 2" xfId="16474"/>
    <cellStyle name="40 % - Markeringsfarve3 2 3 9" xfId="6205"/>
    <cellStyle name="40 % - Markeringsfarve3 2 3 9 2" xfId="16475"/>
    <cellStyle name="40 % - Markeringsfarve3 2 4" xfId="6206"/>
    <cellStyle name="40 % - Markeringsfarve3 2 4 10" xfId="6207"/>
    <cellStyle name="40 % - Markeringsfarve3 2 4 10 2" xfId="16477"/>
    <cellStyle name="40 % - Markeringsfarve3 2 4 11" xfId="6208"/>
    <cellStyle name="40 % - Markeringsfarve3 2 4 11 2" xfId="16478"/>
    <cellStyle name="40 % - Markeringsfarve3 2 4 12" xfId="16476"/>
    <cellStyle name="40 % - Markeringsfarve3 2 4 2" xfId="6209"/>
    <cellStyle name="40 % - Markeringsfarve3 2 4 2 10" xfId="6210"/>
    <cellStyle name="40 % - Markeringsfarve3 2 4 2 10 2" xfId="16480"/>
    <cellStyle name="40 % - Markeringsfarve3 2 4 2 11" xfId="16479"/>
    <cellStyle name="40 % - Markeringsfarve3 2 4 2 2" xfId="6211"/>
    <cellStyle name="40 % - Markeringsfarve3 2 4 2 2 10" xfId="16481"/>
    <cellStyle name="40 % - Markeringsfarve3 2 4 2 2 2" xfId="6212"/>
    <cellStyle name="40 % - Markeringsfarve3 2 4 2 2 2 2" xfId="6213"/>
    <cellStyle name="40 % - Markeringsfarve3 2 4 2 2 2 2 2" xfId="16483"/>
    <cellStyle name="40 % - Markeringsfarve3 2 4 2 2 2 3" xfId="6214"/>
    <cellStyle name="40 % - Markeringsfarve3 2 4 2 2 2 3 2" xfId="16484"/>
    <cellStyle name="40 % - Markeringsfarve3 2 4 2 2 2 4" xfId="6215"/>
    <cellStyle name="40 % - Markeringsfarve3 2 4 2 2 2 4 2" xfId="16485"/>
    <cellStyle name="40 % - Markeringsfarve3 2 4 2 2 2 5" xfId="6216"/>
    <cellStyle name="40 % - Markeringsfarve3 2 4 2 2 2 5 2" xfId="16486"/>
    <cellStyle name="40 % - Markeringsfarve3 2 4 2 2 2 6" xfId="6217"/>
    <cellStyle name="40 % - Markeringsfarve3 2 4 2 2 2 6 2" xfId="16487"/>
    <cellStyle name="40 % - Markeringsfarve3 2 4 2 2 2 7" xfId="16482"/>
    <cellStyle name="40 % - Markeringsfarve3 2 4 2 2 3" xfId="6218"/>
    <cellStyle name="40 % - Markeringsfarve3 2 4 2 2 3 2" xfId="6219"/>
    <cellStyle name="40 % - Markeringsfarve3 2 4 2 2 3 2 2" xfId="16489"/>
    <cellStyle name="40 % - Markeringsfarve3 2 4 2 2 3 3" xfId="6220"/>
    <cellStyle name="40 % - Markeringsfarve3 2 4 2 2 3 3 2" xfId="16490"/>
    <cellStyle name="40 % - Markeringsfarve3 2 4 2 2 3 4" xfId="6221"/>
    <cellStyle name="40 % - Markeringsfarve3 2 4 2 2 3 4 2" xfId="16491"/>
    <cellStyle name="40 % - Markeringsfarve3 2 4 2 2 3 5" xfId="6222"/>
    <cellStyle name="40 % - Markeringsfarve3 2 4 2 2 3 5 2" xfId="16492"/>
    <cellStyle name="40 % - Markeringsfarve3 2 4 2 2 3 6" xfId="6223"/>
    <cellStyle name="40 % - Markeringsfarve3 2 4 2 2 3 6 2" xfId="16493"/>
    <cellStyle name="40 % - Markeringsfarve3 2 4 2 2 3 7" xfId="16488"/>
    <cellStyle name="40 % - Markeringsfarve3 2 4 2 2 4" xfId="6224"/>
    <cellStyle name="40 % - Markeringsfarve3 2 4 2 2 4 2" xfId="6225"/>
    <cellStyle name="40 % - Markeringsfarve3 2 4 2 2 4 2 2" xfId="16495"/>
    <cellStyle name="40 % - Markeringsfarve3 2 4 2 2 4 3" xfId="6226"/>
    <cellStyle name="40 % - Markeringsfarve3 2 4 2 2 4 3 2" xfId="16496"/>
    <cellStyle name="40 % - Markeringsfarve3 2 4 2 2 4 4" xfId="6227"/>
    <cellStyle name="40 % - Markeringsfarve3 2 4 2 2 4 4 2" xfId="16497"/>
    <cellStyle name="40 % - Markeringsfarve3 2 4 2 2 4 5" xfId="6228"/>
    <cellStyle name="40 % - Markeringsfarve3 2 4 2 2 4 5 2" xfId="16498"/>
    <cellStyle name="40 % - Markeringsfarve3 2 4 2 2 4 6" xfId="6229"/>
    <cellStyle name="40 % - Markeringsfarve3 2 4 2 2 4 6 2" xfId="16499"/>
    <cellStyle name="40 % - Markeringsfarve3 2 4 2 2 4 7" xfId="16494"/>
    <cellStyle name="40 % - Markeringsfarve3 2 4 2 2 5" xfId="6230"/>
    <cellStyle name="40 % - Markeringsfarve3 2 4 2 2 5 2" xfId="16500"/>
    <cellStyle name="40 % - Markeringsfarve3 2 4 2 2 6" xfId="6231"/>
    <cellStyle name="40 % - Markeringsfarve3 2 4 2 2 6 2" xfId="16501"/>
    <cellStyle name="40 % - Markeringsfarve3 2 4 2 2 7" xfId="6232"/>
    <cellStyle name="40 % - Markeringsfarve3 2 4 2 2 7 2" xfId="16502"/>
    <cellStyle name="40 % - Markeringsfarve3 2 4 2 2 8" xfId="6233"/>
    <cellStyle name="40 % - Markeringsfarve3 2 4 2 2 8 2" xfId="16503"/>
    <cellStyle name="40 % - Markeringsfarve3 2 4 2 2 9" xfId="6234"/>
    <cellStyle name="40 % - Markeringsfarve3 2 4 2 2 9 2" xfId="16504"/>
    <cellStyle name="40 % - Markeringsfarve3 2 4 2 3" xfId="6235"/>
    <cellStyle name="40 % - Markeringsfarve3 2 4 2 3 2" xfId="6236"/>
    <cellStyle name="40 % - Markeringsfarve3 2 4 2 3 2 2" xfId="16506"/>
    <cellStyle name="40 % - Markeringsfarve3 2 4 2 3 3" xfId="6237"/>
    <cellStyle name="40 % - Markeringsfarve3 2 4 2 3 3 2" xfId="16507"/>
    <cellStyle name="40 % - Markeringsfarve3 2 4 2 3 4" xfId="6238"/>
    <cellStyle name="40 % - Markeringsfarve3 2 4 2 3 4 2" xfId="16508"/>
    <cellStyle name="40 % - Markeringsfarve3 2 4 2 3 5" xfId="6239"/>
    <cellStyle name="40 % - Markeringsfarve3 2 4 2 3 5 2" xfId="16509"/>
    <cellStyle name="40 % - Markeringsfarve3 2 4 2 3 6" xfId="6240"/>
    <cellStyle name="40 % - Markeringsfarve3 2 4 2 3 6 2" xfId="16510"/>
    <cellStyle name="40 % - Markeringsfarve3 2 4 2 3 7" xfId="16505"/>
    <cellStyle name="40 % - Markeringsfarve3 2 4 2 4" xfId="6241"/>
    <cellStyle name="40 % - Markeringsfarve3 2 4 2 4 2" xfId="6242"/>
    <cellStyle name="40 % - Markeringsfarve3 2 4 2 4 2 2" xfId="16512"/>
    <cellStyle name="40 % - Markeringsfarve3 2 4 2 4 3" xfId="6243"/>
    <cellStyle name="40 % - Markeringsfarve3 2 4 2 4 3 2" xfId="16513"/>
    <cellStyle name="40 % - Markeringsfarve3 2 4 2 4 4" xfId="6244"/>
    <cellStyle name="40 % - Markeringsfarve3 2 4 2 4 4 2" xfId="16514"/>
    <cellStyle name="40 % - Markeringsfarve3 2 4 2 4 5" xfId="6245"/>
    <cellStyle name="40 % - Markeringsfarve3 2 4 2 4 5 2" xfId="16515"/>
    <cellStyle name="40 % - Markeringsfarve3 2 4 2 4 6" xfId="6246"/>
    <cellStyle name="40 % - Markeringsfarve3 2 4 2 4 6 2" xfId="16516"/>
    <cellStyle name="40 % - Markeringsfarve3 2 4 2 4 7" xfId="16511"/>
    <cellStyle name="40 % - Markeringsfarve3 2 4 2 5" xfId="6247"/>
    <cellStyle name="40 % - Markeringsfarve3 2 4 2 5 2" xfId="6248"/>
    <cellStyle name="40 % - Markeringsfarve3 2 4 2 5 2 2" xfId="16518"/>
    <cellStyle name="40 % - Markeringsfarve3 2 4 2 5 3" xfId="6249"/>
    <cellStyle name="40 % - Markeringsfarve3 2 4 2 5 3 2" xfId="16519"/>
    <cellStyle name="40 % - Markeringsfarve3 2 4 2 5 4" xfId="6250"/>
    <cellStyle name="40 % - Markeringsfarve3 2 4 2 5 4 2" xfId="16520"/>
    <cellStyle name="40 % - Markeringsfarve3 2 4 2 5 5" xfId="6251"/>
    <cellStyle name="40 % - Markeringsfarve3 2 4 2 5 5 2" xfId="16521"/>
    <cellStyle name="40 % - Markeringsfarve3 2 4 2 5 6" xfId="6252"/>
    <cellStyle name="40 % - Markeringsfarve3 2 4 2 5 6 2" xfId="16522"/>
    <cellStyle name="40 % - Markeringsfarve3 2 4 2 5 7" xfId="16517"/>
    <cellStyle name="40 % - Markeringsfarve3 2 4 2 6" xfId="6253"/>
    <cellStyle name="40 % - Markeringsfarve3 2 4 2 6 2" xfId="16523"/>
    <cellStyle name="40 % - Markeringsfarve3 2 4 2 7" xfId="6254"/>
    <cellStyle name="40 % - Markeringsfarve3 2 4 2 7 2" xfId="16524"/>
    <cellStyle name="40 % - Markeringsfarve3 2 4 2 8" xfId="6255"/>
    <cellStyle name="40 % - Markeringsfarve3 2 4 2 8 2" xfId="16525"/>
    <cellStyle name="40 % - Markeringsfarve3 2 4 2 9" xfId="6256"/>
    <cellStyle name="40 % - Markeringsfarve3 2 4 2 9 2" xfId="16526"/>
    <cellStyle name="40 % - Markeringsfarve3 2 4 3" xfId="6257"/>
    <cellStyle name="40 % - Markeringsfarve3 2 4 3 10" xfId="16527"/>
    <cellStyle name="40 % - Markeringsfarve3 2 4 3 2" xfId="6258"/>
    <cellStyle name="40 % - Markeringsfarve3 2 4 3 2 2" xfId="6259"/>
    <cellStyle name="40 % - Markeringsfarve3 2 4 3 2 2 2" xfId="16529"/>
    <cellStyle name="40 % - Markeringsfarve3 2 4 3 2 3" xfId="6260"/>
    <cellStyle name="40 % - Markeringsfarve3 2 4 3 2 3 2" xfId="16530"/>
    <cellStyle name="40 % - Markeringsfarve3 2 4 3 2 4" xfId="6261"/>
    <cellStyle name="40 % - Markeringsfarve3 2 4 3 2 4 2" xfId="16531"/>
    <cellStyle name="40 % - Markeringsfarve3 2 4 3 2 5" xfId="6262"/>
    <cellStyle name="40 % - Markeringsfarve3 2 4 3 2 5 2" xfId="16532"/>
    <cellStyle name="40 % - Markeringsfarve3 2 4 3 2 6" xfId="6263"/>
    <cellStyle name="40 % - Markeringsfarve3 2 4 3 2 6 2" xfId="16533"/>
    <cellStyle name="40 % - Markeringsfarve3 2 4 3 2 7" xfId="16528"/>
    <cellStyle name="40 % - Markeringsfarve3 2 4 3 3" xfId="6264"/>
    <cellStyle name="40 % - Markeringsfarve3 2 4 3 3 2" xfId="6265"/>
    <cellStyle name="40 % - Markeringsfarve3 2 4 3 3 2 2" xfId="16535"/>
    <cellStyle name="40 % - Markeringsfarve3 2 4 3 3 3" xfId="6266"/>
    <cellStyle name="40 % - Markeringsfarve3 2 4 3 3 3 2" xfId="16536"/>
    <cellStyle name="40 % - Markeringsfarve3 2 4 3 3 4" xfId="6267"/>
    <cellStyle name="40 % - Markeringsfarve3 2 4 3 3 4 2" xfId="16537"/>
    <cellStyle name="40 % - Markeringsfarve3 2 4 3 3 5" xfId="6268"/>
    <cellStyle name="40 % - Markeringsfarve3 2 4 3 3 5 2" xfId="16538"/>
    <cellStyle name="40 % - Markeringsfarve3 2 4 3 3 6" xfId="6269"/>
    <cellStyle name="40 % - Markeringsfarve3 2 4 3 3 6 2" xfId="16539"/>
    <cellStyle name="40 % - Markeringsfarve3 2 4 3 3 7" xfId="16534"/>
    <cellStyle name="40 % - Markeringsfarve3 2 4 3 4" xfId="6270"/>
    <cellStyle name="40 % - Markeringsfarve3 2 4 3 4 2" xfId="6271"/>
    <cellStyle name="40 % - Markeringsfarve3 2 4 3 4 2 2" xfId="16541"/>
    <cellStyle name="40 % - Markeringsfarve3 2 4 3 4 3" xfId="6272"/>
    <cellStyle name="40 % - Markeringsfarve3 2 4 3 4 3 2" xfId="16542"/>
    <cellStyle name="40 % - Markeringsfarve3 2 4 3 4 4" xfId="6273"/>
    <cellStyle name="40 % - Markeringsfarve3 2 4 3 4 4 2" xfId="16543"/>
    <cellStyle name="40 % - Markeringsfarve3 2 4 3 4 5" xfId="6274"/>
    <cellStyle name="40 % - Markeringsfarve3 2 4 3 4 5 2" xfId="16544"/>
    <cellStyle name="40 % - Markeringsfarve3 2 4 3 4 6" xfId="6275"/>
    <cellStyle name="40 % - Markeringsfarve3 2 4 3 4 6 2" xfId="16545"/>
    <cellStyle name="40 % - Markeringsfarve3 2 4 3 4 7" xfId="16540"/>
    <cellStyle name="40 % - Markeringsfarve3 2 4 3 5" xfId="6276"/>
    <cellStyle name="40 % - Markeringsfarve3 2 4 3 5 2" xfId="16546"/>
    <cellStyle name="40 % - Markeringsfarve3 2 4 3 6" xfId="6277"/>
    <cellStyle name="40 % - Markeringsfarve3 2 4 3 6 2" xfId="16547"/>
    <cellStyle name="40 % - Markeringsfarve3 2 4 3 7" xfId="6278"/>
    <cellStyle name="40 % - Markeringsfarve3 2 4 3 7 2" xfId="16548"/>
    <cellStyle name="40 % - Markeringsfarve3 2 4 3 8" xfId="6279"/>
    <cellStyle name="40 % - Markeringsfarve3 2 4 3 8 2" xfId="16549"/>
    <cellStyle name="40 % - Markeringsfarve3 2 4 3 9" xfId="6280"/>
    <cellStyle name="40 % - Markeringsfarve3 2 4 3 9 2" xfId="16550"/>
    <cellStyle name="40 % - Markeringsfarve3 2 4 4" xfId="6281"/>
    <cellStyle name="40 % - Markeringsfarve3 2 4 4 2" xfId="6282"/>
    <cellStyle name="40 % - Markeringsfarve3 2 4 4 2 2" xfId="16552"/>
    <cellStyle name="40 % - Markeringsfarve3 2 4 4 3" xfId="6283"/>
    <cellStyle name="40 % - Markeringsfarve3 2 4 4 3 2" xfId="16553"/>
    <cellStyle name="40 % - Markeringsfarve3 2 4 4 4" xfId="6284"/>
    <cellStyle name="40 % - Markeringsfarve3 2 4 4 4 2" xfId="16554"/>
    <cellStyle name="40 % - Markeringsfarve3 2 4 4 5" xfId="6285"/>
    <cellStyle name="40 % - Markeringsfarve3 2 4 4 5 2" xfId="16555"/>
    <cellStyle name="40 % - Markeringsfarve3 2 4 4 6" xfId="6286"/>
    <cellStyle name="40 % - Markeringsfarve3 2 4 4 6 2" xfId="16556"/>
    <cellStyle name="40 % - Markeringsfarve3 2 4 4 7" xfId="16551"/>
    <cellStyle name="40 % - Markeringsfarve3 2 4 5" xfId="6287"/>
    <cellStyle name="40 % - Markeringsfarve3 2 4 5 2" xfId="6288"/>
    <cellStyle name="40 % - Markeringsfarve3 2 4 5 2 2" xfId="16558"/>
    <cellStyle name="40 % - Markeringsfarve3 2 4 5 3" xfId="6289"/>
    <cellStyle name="40 % - Markeringsfarve3 2 4 5 3 2" xfId="16559"/>
    <cellStyle name="40 % - Markeringsfarve3 2 4 5 4" xfId="6290"/>
    <cellStyle name="40 % - Markeringsfarve3 2 4 5 4 2" xfId="16560"/>
    <cellStyle name="40 % - Markeringsfarve3 2 4 5 5" xfId="6291"/>
    <cellStyle name="40 % - Markeringsfarve3 2 4 5 5 2" xfId="16561"/>
    <cellStyle name="40 % - Markeringsfarve3 2 4 5 6" xfId="6292"/>
    <cellStyle name="40 % - Markeringsfarve3 2 4 5 6 2" xfId="16562"/>
    <cellStyle name="40 % - Markeringsfarve3 2 4 5 7" xfId="16557"/>
    <cellStyle name="40 % - Markeringsfarve3 2 4 6" xfId="6293"/>
    <cellStyle name="40 % - Markeringsfarve3 2 4 6 2" xfId="6294"/>
    <cellStyle name="40 % - Markeringsfarve3 2 4 6 2 2" xfId="16564"/>
    <cellStyle name="40 % - Markeringsfarve3 2 4 6 3" xfId="6295"/>
    <cellStyle name="40 % - Markeringsfarve3 2 4 6 3 2" xfId="16565"/>
    <cellStyle name="40 % - Markeringsfarve3 2 4 6 4" xfId="6296"/>
    <cellStyle name="40 % - Markeringsfarve3 2 4 6 4 2" xfId="16566"/>
    <cellStyle name="40 % - Markeringsfarve3 2 4 6 5" xfId="6297"/>
    <cellStyle name="40 % - Markeringsfarve3 2 4 6 5 2" xfId="16567"/>
    <cellStyle name="40 % - Markeringsfarve3 2 4 6 6" xfId="6298"/>
    <cellStyle name="40 % - Markeringsfarve3 2 4 6 6 2" xfId="16568"/>
    <cellStyle name="40 % - Markeringsfarve3 2 4 6 7" xfId="16563"/>
    <cellStyle name="40 % - Markeringsfarve3 2 4 7" xfId="6299"/>
    <cellStyle name="40 % - Markeringsfarve3 2 4 7 2" xfId="16569"/>
    <cellStyle name="40 % - Markeringsfarve3 2 4 8" xfId="6300"/>
    <cellStyle name="40 % - Markeringsfarve3 2 4 8 2" xfId="16570"/>
    <cellStyle name="40 % - Markeringsfarve3 2 4 9" xfId="6301"/>
    <cellStyle name="40 % - Markeringsfarve3 2 4 9 2" xfId="16571"/>
    <cellStyle name="40 % - Markeringsfarve3 2 5" xfId="6302"/>
    <cellStyle name="40 % - Markeringsfarve3 2 5 10" xfId="6303"/>
    <cellStyle name="40 % - Markeringsfarve3 2 5 10 2" xfId="16573"/>
    <cellStyle name="40 % - Markeringsfarve3 2 5 11" xfId="16572"/>
    <cellStyle name="40 % - Markeringsfarve3 2 5 2" xfId="6304"/>
    <cellStyle name="40 % - Markeringsfarve3 2 5 2 10" xfId="16574"/>
    <cellStyle name="40 % - Markeringsfarve3 2 5 2 2" xfId="6305"/>
    <cellStyle name="40 % - Markeringsfarve3 2 5 2 2 2" xfId="6306"/>
    <cellStyle name="40 % - Markeringsfarve3 2 5 2 2 2 2" xfId="16576"/>
    <cellStyle name="40 % - Markeringsfarve3 2 5 2 2 3" xfId="6307"/>
    <cellStyle name="40 % - Markeringsfarve3 2 5 2 2 3 2" xfId="16577"/>
    <cellStyle name="40 % - Markeringsfarve3 2 5 2 2 4" xfId="6308"/>
    <cellStyle name="40 % - Markeringsfarve3 2 5 2 2 4 2" xfId="16578"/>
    <cellStyle name="40 % - Markeringsfarve3 2 5 2 2 5" xfId="6309"/>
    <cellStyle name="40 % - Markeringsfarve3 2 5 2 2 5 2" xfId="16579"/>
    <cellStyle name="40 % - Markeringsfarve3 2 5 2 2 6" xfId="6310"/>
    <cellStyle name="40 % - Markeringsfarve3 2 5 2 2 6 2" xfId="16580"/>
    <cellStyle name="40 % - Markeringsfarve3 2 5 2 2 7" xfId="16575"/>
    <cellStyle name="40 % - Markeringsfarve3 2 5 2 3" xfId="6311"/>
    <cellStyle name="40 % - Markeringsfarve3 2 5 2 3 2" xfId="6312"/>
    <cellStyle name="40 % - Markeringsfarve3 2 5 2 3 2 2" xfId="16582"/>
    <cellStyle name="40 % - Markeringsfarve3 2 5 2 3 3" xfId="6313"/>
    <cellStyle name="40 % - Markeringsfarve3 2 5 2 3 3 2" xfId="16583"/>
    <cellStyle name="40 % - Markeringsfarve3 2 5 2 3 4" xfId="6314"/>
    <cellStyle name="40 % - Markeringsfarve3 2 5 2 3 4 2" xfId="16584"/>
    <cellStyle name="40 % - Markeringsfarve3 2 5 2 3 5" xfId="6315"/>
    <cellStyle name="40 % - Markeringsfarve3 2 5 2 3 5 2" xfId="16585"/>
    <cellStyle name="40 % - Markeringsfarve3 2 5 2 3 6" xfId="6316"/>
    <cellStyle name="40 % - Markeringsfarve3 2 5 2 3 6 2" xfId="16586"/>
    <cellStyle name="40 % - Markeringsfarve3 2 5 2 3 7" xfId="16581"/>
    <cellStyle name="40 % - Markeringsfarve3 2 5 2 4" xfId="6317"/>
    <cellStyle name="40 % - Markeringsfarve3 2 5 2 4 2" xfId="6318"/>
    <cellStyle name="40 % - Markeringsfarve3 2 5 2 4 2 2" xfId="16588"/>
    <cellStyle name="40 % - Markeringsfarve3 2 5 2 4 3" xfId="6319"/>
    <cellStyle name="40 % - Markeringsfarve3 2 5 2 4 3 2" xfId="16589"/>
    <cellStyle name="40 % - Markeringsfarve3 2 5 2 4 4" xfId="6320"/>
    <cellStyle name="40 % - Markeringsfarve3 2 5 2 4 4 2" xfId="16590"/>
    <cellStyle name="40 % - Markeringsfarve3 2 5 2 4 5" xfId="6321"/>
    <cellStyle name="40 % - Markeringsfarve3 2 5 2 4 5 2" xfId="16591"/>
    <cellStyle name="40 % - Markeringsfarve3 2 5 2 4 6" xfId="6322"/>
    <cellStyle name="40 % - Markeringsfarve3 2 5 2 4 6 2" xfId="16592"/>
    <cellStyle name="40 % - Markeringsfarve3 2 5 2 4 7" xfId="16587"/>
    <cellStyle name="40 % - Markeringsfarve3 2 5 2 5" xfId="6323"/>
    <cellStyle name="40 % - Markeringsfarve3 2 5 2 5 2" xfId="16593"/>
    <cellStyle name="40 % - Markeringsfarve3 2 5 2 6" xfId="6324"/>
    <cellStyle name="40 % - Markeringsfarve3 2 5 2 6 2" xfId="16594"/>
    <cellStyle name="40 % - Markeringsfarve3 2 5 2 7" xfId="6325"/>
    <cellStyle name="40 % - Markeringsfarve3 2 5 2 7 2" xfId="16595"/>
    <cellStyle name="40 % - Markeringsfarve3 2 5 2 8" xfId="6326"/>
    <cellStyle name="40 % - Markeringsfarve3 2 5 2 8 2" xfId="16596"/>
    <cellStyle name="40 % - Markeringsfarve3 2 5 2 9" xfId="6327"/>
    <cellStyle name="40 % - Markeringsfarve3 2 5 2 9 2" xfId="16597"/>
    <cellStyle name="40 % - Markeringsfarve3 2 5 3" xfId="6328"/>
    <cellStyle name="40 % - Markeringsfarve3 2 5 3 2" xfId="6329"/>
    <cellStyle name="40 % - Markeringsfarve3 2 5 3 2 2" xfId="16599"/>
    <cellStyle name="40 % - Markeringsfarve3 2 5 3 3" xfId="6330"/>
    <cellStyle name="40 % - Markeringsfarve3 2 5 3 3 2" xfId="16600"/>
    <cellStyle name="40 % - Markeringsfarve3 2 5 3 4" xfId="6331"/>
    <cellStyle name="40 % - Markeringsfarve3 2 5 3 4 2" xfId="16601"/>
    <cellStyle name="40 % - Markeringsfarve3 2 5 3 5" xfId="6332"/>
    <cellStyle name="40 % - Markeringsfarve3 2 5 3 5 2" xfId="16602"/>
    <cellStyle name="40 % - Markeringsfarve3 2 5 3 6" xfId="6333"/>
    <cellStyle name="40 % - Markeringsfarve3 2 5 3 6 2" xfId="16603"/>
    <cellStyle name="40 % - Markeringsfarve3 2 5 3 7" xfId="16598"/>
    <cellStyle name="40 % - Markeringsfarve3 2 5 4" xfId="6334"/>
    <cellStyle name="40 % - Markeringsfarve3 2 5 4 2" xfId="6335"/>
    <cellStyle name="40 % - Markeringsfarve3 2 5 4 2 2" xfId="16605"/>
    <cellStyle name="40 % - Markeringsfarve3 2 5 4 3" xfId="6336"/>
    <cellStyle name="40 % - Markeringsfarve3 2 5 4 3 2" xfId="16606"/>
    <cellStyle name="40 % - Markeringsfarve3 2 5 4 4" xfId="6337"/>
    <cellStyle name="40 % - Markeringsfarve3 2 5 4 4 2" xfId="16607"/>
    <cellStyle name="40 % - Markeringsfarve3 2 5 4 5" xfId="6338"/>
    <cellStyle name="40 % - Markeringsfarve3 2 5 4 5 2" xfId="16608"/>
    <cellStyle name="40 % - Markeringsfarve3 2 5 4 6" xfId="6339"/>
    <cellStyle name="40 % - Markeringsfarve3 2 5 4 6 2" xfId="16609"/>
    <cellStyle name="40 % - Markeringsfarve3 2 5 4 7" xfId="16604"/>
    <cellStyle name="40 % - Markeringsfarve3 2 5 5" xfId="6340"/>
    <cellStyle name="40 % - Markeringsfarve3 2 5 5 2" xfId="6341"/>
    <cellStyle name="40 % - Markeringsfarve3 2 5 5 2 2" xfId="16611"/>
    <cellStyle name="40 % - Markeringsfarve3 2 5 5 3" xfId="6342"/>
    <cellStyle name="40 % - Markeringsfarve3 2 5 5 3 2" xfId="16612"/>
    <cellStyle name="40 % - Markeringsfarve3 2 5 5 4" xfId="6343"/>
    <cellStyle name="40 % - Markeringsfarve3 2 5 5 4 2" xfId="16613"/>
    <cellStyle name="40 % - Markeringsfarve3 2 5 5 5" xfId="6344"/>
    <cellStyle name="40 % - Markeringsfarve3 2 5 5 5 2" xfId="16614"/>
    <cellStyle name="40 % - Markeringsfarve3 2 5 5 6" xfId="6345"/>
    <cellStyle name="40 % - Markeringsfarve3 2 5 5 6 2" xfId="16615"/>
    <cellStyle name="40 % - Markeringsfarve3 2 5 5 7" xfId="16610"/>
    <cellStyle name="40 % - Markeringsfarve3 2 5 6" xfId="6346"/>
    <cellStyle name="40 % - Markeringsfarve3 2 5 6 2" xfId="16616"/>
    <cellStyle name="40 % - Markeringsfarve3 2 5 7" xfId="6347"/>
    <cellStyle name="40 % - Markeringsfarve3 2 5 7 2" xfId="16617"/>
    <cellStyle name="40 % - Markeringsfarve3 2 5 8" xfId="6348"/>
    <cellStyle name="40 % - Markeringsfarve3 2 5 8 2" xfId="16618"/>
    <cellStyle name="40 % - Markeringsfarve3 2 5 9" xfId="6349"/>
    <cellStyle name="40 % - Markeringsfarve3 2 5 9 2" xfId="16619"/>
    <cellStyle name="40 % - Markeringsfarve3 2 6" xfId="6350"/>
    <cellStyle name="40 % - Markeringsfarve3 2 6 10" xfId="16620"/>
    <cellStyle name="40 % - Markeringsfarve3 2 6 2" xfId="6351"/>
    <cellStyle name="40 % - Markeringsfarve3 2 6 2 2" xfId="6352"/>
    <cellStyle name="40 % - Markeringsfarve3 2 6 2 2 2" xfId="16622"/>
    <cellStyle name="40 % - Markeringsfarve3 2 6 2 3" xfId="6353"/>
    <cellStyle name="40 % - Markeringsfarve3 2 6 2 3 2" xfId="16623"/>
    <cellStyle name="40 % - Markeringsfarve3 2 6 2 4" xfId="6354"/>
    <cellStyle name="40 % - Markeringsfarve3 2 6 2 4 2" xfId="16624"/>
    <cellStyle name="40 % - Markeringsfarve3 2 6 2 5" xfId="6355"/>
    <cellStyle name="40 % - Markeringsfarve3 2 6 2 5 2" xfId="16625"/>
    <cellStyle name="40 % - Markeringsfarve3 2 6 2 6" xfId="6356"/>
    <cellStyle name="40 % - Markeringsfarve3 2 6 2 6 2" xfId="16626"/>
    <cellStyle name="40 % - Markeringsfarve3 2 6 2 7" xfId="16621"/>
    <cellStyle name="40 % - Markeringsfarve3 2 6 3" xfId="6357"/>
    <cellStyle name="40 % - Markeringsfarve3 2 6 3 2" xfId="6358"/>
    <cellStyle name="40 % - Markeringsfarve3 2 6 3 2 2" xfId="16628"/>
    <cellStyle name="40 % - Markeringsfarve3 2 6 3 3" xfId="6359"/>
    <cellStyle name="40 % - Markeringsfarve3 2 6 3 3 2" xfId="16629"/>
    <cellStyle name="40 % - Markeringsfarve3 2 6 3 4" xfId="6360"/>
    <cellStyle name="40 % - Markeringsfarve3 2 6 3 4 2" xfId="16630"/>
    <cellStyle name="40 % - Markeringsfarve3 2 6 3 5" xfId="6361"/>
    <cellStyle name="40 % - Markeringsfarve3 2 6 3 5 2" xfId="16631"/>
    <cellStyle name="40 % - Markeringsfarve3 2 6 3 6" xfId="6362"/>
    <cellStyle name="40 % - Markeringsfarve3 2 6 3 6 2" xfId="16632"/>
    <cellStyle name="40 % - Markeringsfarve3 2 6 3 7" xfId="16627"/>
    <cellStyle name="40 % - Markeringsfarve3 2 6 4" xfId="6363"/>
    <cellStyle name="40 % - Markeringsfarve3 2 6 4 2" xfId="6364"/>
    <cellStyle name="40 % - Markeringsfarve3 2 6 4 2 2" xfId="16634"/>
    <cellStyle name="40 % - Markeringsfarve3 2 6 4 3" xfId="6365"/>
    <cellStyle name="40 % - Markeringsfarve3 2 6 4 3 2" xfId="16635"/>
    <cellStyle name="40 % - Markeringsfarve3 2 6 4 4" xfId="6366"/>
    <cellStyle name="40 % - Markeringsfarve3 2 6 4 4 2" xfId="16636"/>
    <cellStyle name="40 % - Markeringsfarve3 2 6 4 5" xfId="6367"/>
    <cellStyle name="40 % - Markeringsfarve3 2 6 4 5 2" xfId="16637"/>
    <cellStyle name="40 % - Markeringsfarve3 2 6 4 6" xfId="6368"/>
    <cellStyle name="40 % - Markeringsfarve3 2 6 4 6 2" xfId="16638"/>
    <cellStyle name="40 % - Markeringsfarve3 2 6 4 7" xfId="16633"/>
    <cellStyle name="40 % - Markeringsfarve3 2 6 5" xfId="6369"/>
    <cellStyle name="40 % - Markeringsfarve3 2 6 5 2" xfId="16639"/>
    <cellStyle name="40 % - Markeringsfarve3 2 6 6" xfId="6370"/>
    <cellStyle name="40 % - Markeringsfarve3 2 6 6 2" xfId="16640"/>
    <cellStyle name="40 % - Markeringsfarve3 2 6 7" xfId="6371"/>
    <cellStyle name="40 % - Markeringsfarve3 2 6 7 2" xfId="16641"/>
    <cellStyle name="40 % - Markeringsfarve3 2 6 8" xfId="6372"/>
    <cellStyle name="40 % - Markeringsfarve3 2 6 8 2" xfId="16642"/>
    <cellStyle name="40 % - Markeringsfarve3 2 6 9" xfId="6373"/>
    <cellStyle name="40 % - Markeringsfarve3 2 6 9 2" xfId="16643"/>
    <cellStyle name="40 % - Markeringsfarve3 2 7" xfId="6374"/>
    <cellStyle name="40 % - Markeringsfarve3 2 7 2" xfId="6375"/>
    <cellStyle name="40 % - Markeringsfarve3 2 7 2 2" xfId="16645"/>
    <cellStyle name="40 % - Markeringsfarve3 2 7 3" xfId="6376"/>
    <cellStyle name="40 % - Markeringsfarve3 2 7 3 2" xfId="16646"/>
    <cellStyle name="40 % - Markeringsfarve3 2 7 4" xfId="6377"/>
    <cellStyle name="40 % - Markeringsfarve3 2 7 4 2" xfId="16647"/>
    <cellStyle name="40 % - Markeringsfarve3 2 7 5" xfId="6378"/>
    <cellStyle name="40 % - Markeringsfarve3 2 7 5 2" xfId="16648"/>
    <cellStyle name="40 % - Markeringsfarve3 2 7 6" xfId="6379"/>
    <cellStyle name="40 % - Markeringsfarve3 2 7 6 2" xfId="16649"/>
    <cellStyle name="40 % - Markeringsfarve3 2 7 7" xfId="16644"/>
    <cellStyle name="40 % - Markeringsfarve3 2 8" xfId="6380"/>
    <cellStyle name="40 % - Markeringsfarve3 2 8 2" xfId="6381"/>
    <cellStyle name="40 % - Markeringsfarve3 2 8 2 2" xfId="16651"/>
    <cellStyle name="40 % - Markeringsfarve3 2 8 3" xfId="6382"/>
    <cellStyle name="40 % - Markeringsfarve3 2 8 3 2" xfId="16652"/>
    <cellStyle name="40 % - Markeringsfarve3 2 8 4" xfId="6383"/>
    <cellStyle name="40 % - Markeringsfarve3 2 8 4 2" xfId="16653"/>
    <cellStyle name="40 % - Markeringsfarve3 2 8 5" xfId="6384"/>
    <cellStyle name="40 % - Markeringsfarve3 2 8 5 2" xfId="16654"/>
    <cellStyle name="40 % - Markeringsfarve3 2 8 6" xfId="6385"/>
    <cellStyle name="40 % - Markeringsfarve3 2 8 6 2" xfId="16655"/>
    <cellStyle name="40 % - Markeringsfarve3 2 8 7" xfId="16650"/>
    <cellStyle name="40 % - Markeringsfarve3 2 9" xfId="6386"/>
    <cellStyle name="40 % - Markeringsfarve3 2 9 2" xfId="6387"/>
    <cellStyle name="40 % - Markeringsfarve3 2 9 2 2" xfId="16657"/>
    <cellStyle name="40 % - Markeringsfarve3 2 9 3" xfId="6388"/>
    <cellStyle name="40 % - Markeringsfarve3 2 9 3 2" xfId="16658"/>
    <cellStyle name="40 % - Markeringsfarve3 2 9 4" xfId="6389"/>
    <cellStyle name="40 % - Markeringsfarve3 2 9 4 2" xfId="16659"/>
    <cellStyle name="40 % - Markeringsfarve3 2 9 5" xfId="6390"/>
    <cellStyle name="40 % - Markeringsfarve3 2 9 5 2" xfId="16660"/>
    <cellStyle name="40 % - Markeringsfarve3 2 9 6" xfId="6391"/>
    <cellStyle name="40 % - Markeringsfarve3 2 9 6 2" xfId="16661"/>
    <cellStyle name="40 % - Markeringsfarve3 2 9 7" xfId="16656"/>
    <cellStyle name="40 % - Markeringsfarve3 2_Budget" xfId="6392"/>
    <cellStyle name="40 % - Markeringsfarve3 20" xfId="10299"/>
    <cellStyle name="40 % - Markeringsfarve3 3" xfId="6393"/>
    <cellStyle name="40 % - Markeringsfarve3 3 2" xfId="6394"/>
    <cellStyle name="40 % - Markeringsfarve3 3 2 10" xfId="16663"/>
    <cellStyle name="40 % - Markeringsfarve3 3 2 2" xfId="6395"/>
    <cellStyle name="40 % - Markeringsfarve3 3 2 2 2" xfId="6396"/>
    <cellStyle name="40 % - Markeringsfarve3 3 2 2 2 2" xfId="6397"/>
    <cellStyle name="40 % - Markeringsfarve3 3 2 2 2 2 2" xfId="16666"/>
    <cellStyle name="40 % - Markeringsfarve3 3 2 2 2 3" xfId="6398"/>
    <cellStyle name="40 % - Markeringsfarve3 3 2 2 2 3 2" xfId="16667"/>
    <cellStyle name="40 % - Markeringsfarve3 3 2 2 2 4" xfId="6399"/>
    <cellStyle name="40 % - Markeringsfarve3 3 2 2 2 4 2" xfId="16668"/>
    <cellStyle name="40 % - Markeringsfarve3 3 2 2 2 5" xfId="6400"/>
    <cellStyle name="40 % - Markeringsfarve3 3 2 2 2 5 2" xfId="16669"/>
    <cellStyle name="40 % - Markeringsfarve3 3 2 2 2 6" xfId="6401"/>
    <cellStyle name="40 % - Markeringsfarve3 3 2 2 2 6 2" xfId="16670"/>
    <cellStyle name="40 % - Markeringsfarve3 3 2 2 2 7" xfId="16665"/>
    <cellStyle name="40 % - Markeringsfarve3 3 2 2 3" xfId="6402"/>
    <cellStyle name="40 % - Markeringsfarve3 3 2 2 3 2" xfId="16671"/>
    <cellStyle name="40 % - Markeringsfarve3 3 2 2 4" xfId="6403"/>
    <cellStyle name="40 % - Markeringsfarve3 3 2 2 4 2" xfId="16672"/>
    <cellStyle name="40 % - Markeringsfarve3 3 2 2 5" xfId="6404"/>
    <cellStyle name="40 % - Markeringsfarve3 3 2 2 5 2" xfId="16673"/>
    <cellStyle name="40 % - Markeringsfarve3 3 2 2 6" xfId="6405"/>
    <cellStyle name="40 % - Markeringsfarve3 3 2 2 6 2" xfId="16674"/>
    <cellStyle name="40 % - Markeringsfarve3 3 2 2 7" xfId="6406"/>
    <cellStyle name="40 % - Markeringsfarve3 3 2 2 7 2" xfId="16675"/>
    <cellStyle name="40 % - Markeringsfarve3 3 2 2 8" xfId="16664"/>
    <cellStyle name="40 % - Markeringsfarve3 3 2 3" xfId="6407"/>
    <cellStyle name="40 % - Markeringsfarve3 3 2 3 2" xfId="6408"/>
    <cellStyle name="40 % - Markeringsfarve3 3 2 3 2 2" xfId="16677"/>
    <cellStyle name="40 % - Markeringsfarve3 3 2 3 3" xfId="6409"/>
    <cellStyle name="40 % - Markeringsfarve3 3 2 3 3 2" xfId="16678"/>
    <cellStyle name="40 % - Markeringsfarve3 3 2 3 4" xfId="6410"/>
    <cellStyle name="40 % - Markeringsfarve3 3 2 3 4 2" xfId="16679"/>
    <cellStyle name="40 % - Markeringsfarve3 3 2 3 5" xfId="6411"/>
    <cellStyle name="40 % - Markeringsfarve3 3 2 3 5 2" xfId="16680"/>
    <cellStyle name="40 % - Markeringsfarve3 3 2 3 6" xfId="6412"/>
    <cellStyle name="40 % - Markeringsfarve3 3 2 3 6 2" xfId="16681"/>
    <cellStyle name="40 % - Markeringsfarve3 3 2 3 7" xfId="16676"/>
    <cellStyle name="40 % - Markeringsfarve3 3 2 4" xfId="6413"/>
    <cellStyle name="40 % - Markeringsfarve3 3 2 4 2" xfId="16682"/>
    <cellStyle name="40 % - Markeringsfarve3 3 2 5" xfId="6414"/>
    <cellStyle name="40 % - Markeringsfarve3 3 2 5 2" xfId="16683"/>
    <cellStyle name="40 % - Markeringsfarve3 3 2 6" xfId="6415"/>
    <cellStyle name="40 % - Markeringsfarve3 3 2 6 2" xfId="16684"/>
    <cellStyle name="40 % - Markeringsfarve3 3 2 7" xfId="6416"/>
    <cellStyle name="40 % - Markeringsfarve3 3 2 7 2" xfId="16685"/>
    <cellStyle name="40 % - Markeringsfarve3 3 2 8" xfId="6417"/>
    <cellStyle name="40 % - Markeringsfarve3 3 2 8 2" xfId="16686"/>
    <cellStyle name="40 % - Markeringsfarve3 3 2 9" xfId="6418"/>
    <cellStyle name="40 % - Markeringsfarve3 3 2 9 2" xfId="16687"/>
    <cellStyle name="40 % - Markeringsfarve3 3 3" xfId="6419"/>
    <cellStyle name="40 % - Markeringsfarve3 3 3 2" xfId="16688"/>
    <cellStyle name="40 % - Markeringsfarve3 3 4" xfId="16662"/>
    <cellStyle name="40 % - Markeringsfarve3 3_Budget" xfId="6420"/>
    <cellStyle name="40 % - Markeringsfarve3 4" xfId="6421"/>
    <cellStyle name="40 % - Markeringsfarve3 4 2" xfId="6422"/>
    <cellStyle name="40 % - Markeringsfarve3 4 2 2" xfId="16690"/>
    <cellStyle name="40 % - Markeringsfarve3 4 3" xfId="16689"/>
    <cellStyle name="40 % - Markeringsfarve3 5" xfId="6423"/>
    <cellStyle name="40 % - Markeringsfarve3 5 2" xfId="16691"/>
    <cellStyle name="40 % - Markeringsfarve3 6" xfId="6424"/>
    <cellStyle name="40 % - Markeringsfarve3 6 10" xfId="6425"/>
    <cellStyle name="40 % - Markeringsfarve3 6 10 2" xfId="16693"/>
    <cellStyle name="40 % - Markeringsfarve3 6 11" xfId="16692"/>
    <cellStyle name="40 % - Markeringsfarve3 6 2" xfId="6426"/>
    <cellStyle name="40 % - Markeringsfarve3 6 2 2" xfId="6427"/>
    <cellStyle name="40 % - Markeringsfarve3 6 2 2 2" xfId="6428"/>
    <cellStyle name="40 % - Markeringsfarve3 6 2 2 2 2" xfId="16696"/>
    <cellStyle name="40 % - Markeringsfarve3 6 2 2 3" xfId="6429"/>
    <cellStyle name="40 % - Markeringsfarve3 6 2 2 3 2" xfId="16697"/>
    <cellStyle name="40 % - Markeringsfarve3 6 2 2 4" xfId="6430"/>
    <cellStyle name="40 % - Markeringsfarve3 6 2 2 4 2" xfId="16698"/>
    <cellStyle name="40 % - Markeringsfarve3 6 2 2 5" xfId="6431"/>
    <cellStyle name="40 % - Markeringsfarve3 6 2 2 5 2" xfId="16699"/>
    <cellStyle name="40 % - Markeringsfarve3 6 2 2 6" xfId="6432"/>
    <cellStyle name="40 % - Markeringsfarve3 6 2 2 6 2" xfId="16700"/>
    <cellStyle name="40 % - Markeringsfarve3 6 2 2 7" xfId="16695"/>
    <cellStyle name="40 % - Markeringsfarve3 6 2 3" xfId="6433"/>
    <cellStyle name="40 % - Markeringsfarve3 6 2 3 2" xfId="6434"/>
    <cellStyle name="40 % - Markeringsfarve3 6 2 3 2 2" xfId="16702"/>
    <cellStyle name="40 % - Markeringsfarve3 6 2 3 3" xfId="6435"/>
    <cellStyle name="40 % - Markeringsfarve3 6 2 3 3 2" xfId="16703"/>
    <cellStyle name="40 % - Markeringsfarve3 6 2 3 4" xfId="6436"/>
    <cellStyle name="40 % - Markeringsfarve3 6 2 3 4 2" xfId="16704"/>
    <cellStyle name="40 % - Markeringsfarve3 6 2 3 5" xfId="6437"/>
    <cellStyle name="40 % - Markeringsfarve3 6 2 3 5 2" xfId="16705"/>
    <cellStyle name="40 % - Markeringsfarve3 6 2 3 6" xfId="6438"/>
    <cellStyle name="40 % - Markeringsfarve3 6 2 3 6 2" xfId="16706"/>
    <cellStyle name="40 % - Markeringsfarve3 6 2 3 7" xfId="16701"/>
    <cellStyle name="40 % - Markeringsfarve3 6 2 4" xfId="6439"/>
    <cellStyle name="40 % - Markeringsfarve3 6 2 4 2" xfId="16707"/>
    <cellStyle name="40 % - Markeringsfarve3 6 2 5" xfId="6440"/>
    <cellStyle name="40 % - Markeringsfarve3 6 2 5 2" xfId="16708"/>
    <cellStyle name="40 % - Markeringsfarve3 6 2 6" xfId="6441"/>
    <cellStyle name="40 % - Markeringsfarve3 6 2 6 2" xfId="16709"/>
    <cellStyle name="40 % - Markeringsfarve3 6 2 7" xfId="6442"/>
    <cellStyle name="40 % - Markeringsfarve3 6 2 7 2" xfId="16710"/>
    <cellStyle name="40 % - Markeringsfarve3 6 2 8" xfId="6443"/>
    <cellStyle name="40 % - Markeringsfarve3 6 2 8 2" xfId="16711"/>
    <cellStyle name="40 % - Markeringsfarve3 6 2 9" xfId="16694"/>
    <cellStyle name="40 % - Markeringsfarve3 6 3" xfId="6444"/>
    <cellStyle name="40 % - Markeringsfarve3 6 3 2" xfId="16712"/>
    <cellStyle name="40 % - Markeringsfarve3 6 4" xfId="6445"/>
    <cellStyle name="40 % - Markeringsfarve3 6 4 2" xfId="6446"/>
    <cellStyle name="40 % - Markeringsfarve3 6 4 2 2" xfId="16714"/>
    <cellStyle name="40 % - Markeringsfarve3 6 4 3" xfId="6447"/>
    <cellStyle name="40 % - Markeringsfarve3 6 4 3 2" xfId="16715"/>
    <cellStyle name="40 % - Markeringsfarve3 6 4 4" xfId="6448"/>
    <cellStyle name="40 % - Markeringsfarve3 6 4 4 2" xfId="16716"/>
    <cellStyle name="40 % - Markeringsfarve3 6 4 5" xfId="6449"/>
    <cellStyle name="40 % - Markeringsfarve3 6 4 5 2" xfId="16717"/>
    <cellStyle name="40 % - Markeringsfarve3 6 4 6" xfId="6450"/>
    <cellStyle name="40 % - Markeringsfarve3 6 4 6 2" xfId="16718"/>
    <cellStyle name="40 % - Markeringsfarve3 6 4 7" xfId="16713"/>
    <cellStyle name="40 % - Markeringsfarve3 6 5" xfId="6451"/>
    <cellStyle name="40 % - Markeringsfarve3 6 5 2" xfId="6452"/>
    <cellStyle name="40 % - Markeringsfarve3 6 5 2 2" xfId="16720"/>
    <cellStyle name="40 % - Markeringsfarve3 6 5 3" xfId="6453"/>
    <cellStyle name="40 % - Markeringsfarve3 6 5 3 2" xfId="16721"/>
    <cellStyle name="40 % - Markeringsfarve3 6 5 4" xfId="6454"/>
    <cellStyle name="40 % - Markeringsfarve3 6 5 4 2" xfId="16722"/>
    <cellStyle name="40 % - Markeringsfarve3 6 5 5" xfId="6455"/>
    <cellStyle name="40 % - Markeringsfarve3 6 5 5 2" xfId="16723"/>
    <cellStyle name="40 % - Markeringsfarve3 6 5 6" xfId="6456"/>
    <cellStyle name="40 % - Markeringsfarve3 6 5 6 2" xfId="16724"/>
    <cellStyle name="40 % - Markeringsfarve3 6 5 7" xfId="16719"/>
    <cellStyle name="40 % - Markeringsfarve3 6 6" xfId="6457"/>
    <cellStyle name="40 % - Markeringsfarve3 6 6 2" xfId="16725"/>
    <cellStyle name="40 % - Markeringsfarve3 6 7" xfId="6458"/>
    <cellStyle name="40 % - Markeringsfarve3 6 7 2" xfId="16726"/>
    <cellStyle name="40 % - Markeringsfarve3 6 8" xfId="6459"/>
    <cellStyle name="40 % - Markeringsfarve3 6 8 2" xfId="16727"/>
    <cellStyle name="40 % - Markeringsfarve3 6 9" xfId="6460"/>
    <cellStyle name="40 % - Markeringsfarve3 6 9 2" xfId="16728"/>
    <cellStyle name="40 % - Markeringsfarve3 7" xfId="6461"/>
    <cellStyle name="40 % - Markeringsfarve3 7 2" xfId="16729"/>
    <cellStyle name="40 % - Markeringsfarve3 8" xfId="6462"/>
    <cellStyle name="40 % - Markeringsfarve3 8 2" xfId="16730"/>
    <cellStyle name="40 % - Markeringsfarve3 9" xfId="6463"/>
    <cellStyle name="40 % - Markeringsfarve3 9 2" xfId="16731"/>
    <cellStyle name="40 % - Markeringsfarve4 10" xfId="6465"/>
    <cellStyle name="40 % - Markeringsfarve4 10 2" xfId="16732"/>
    <cellStyle name="40 % - Markeringsfarve4 11" xfId="6466"/>
    <cellStyle name="40 % - Markeringsfarve4 11 2" xfId="6467"/>
    <cellStyle name="40 % - Markeringsfarve4 11 2 2" xfId="16734"/>
    <cellStyle name="40 % - Markeringsfarve4 11 3" xfId="16733"/>
    <cellStyle name="40 % - Markeringsfarve4 12" xfId="6468"/>
    <cellStyle name="40 % - Markeringsfarve4 12 2" xfId="16735"/>
    <cellStyle name="40 % - Markeringsfarve4 13" xfId="6469"/>
    <cellStyle name="40 % - Markeringsfarve4 13 2" xfId="16736"/>
    <cellStyle name="40 % - Markeringsfarve4 14" xfId="6470"/>
    <cellStyle name="40 % - Markeringsfarve4 14 2" xfId="16737"/>
    <cellStyle name="40 % - Markeringsfarve4 15" xfId="6471"/>
    <cellStyle name="40 % - Markeringsfarve4 15 2" xfId="16738"/>
    <cellStyle name="40 % - Markeringsfarve4 16" xfId="6472"/>
    <cellStyle name="40 % - Markeringsfarve4 16 2" xfId="16739"/>
    <cellStyle name="40 % - Markeringsfarve4 17" xfId="6473"/>
    <cellStyle name="40 % - Markeringsfarve4 17 2" xfId="16740"/>
    <cellStyle name="40 % - Markeringsfarve4 18" xfId="6474"/>
    <cellStyle name="40 % - Markeringsfarve4 18 2" xfId="16741"/>
    <cellStyle name="40 % - Markeringsfarve4 19" xfId="6475"/>
    <cellStyle name="40 % - Markeringsfarve4 19 2" xfId="16742"/>
    <cellStyle name="40 % - Markeringsfarve4 2" xfId="6476"/>
    <cellStyle name="40 % - Markeringsfarve4 2 10" xfId="6477"/>
    <cellStyle name="40 % - Markeringsfarve4 2 10 2" xfId="16744"/>
    <cellStyle name="40 % - Markeringsfarve4 2 11" xfId="6478"/>
    <cellStyle name="40 % - Markeringsfarve4 2 11 2" xfId="16745"/>
    <cellStyle name="40 % - Markeringsfarve4 2 12" xfId="6479"/>
    <cellStyle name="40 % - Markeringsfarve4 2 12 2" xfId="16746"/>
    <cellStyle name="40 % - Markeringsfarve4 2 13" xfId="6480"/>
    <cellStyle name="40 % - Markeringsfarve4 2 13 2" xfId="16747"/>
    <cellStyle name="40 % - Markeringsfarve4 2 14" xfId="6481"/>
    <cellStyle name="40 % - Markeringsfarve4 2 14 2" xfId="16748"/>
    <cellStyle name="40 % - Markeringsfarve4 2 15" xfId="6482"/>
    <cellStyle name="40 % - Markeringsfarve4 2 15 2" xfId="16749"/>
    <cellStyle name="40 % - Markeringsfarve4 2 16" xfId="6483"/>
    <cellStyle name="40 % - Markeringsfarve4 2 16 2" xfId="16750"/>
    <cellStyle name="40 % - Markeringsfarve4 2 17" xfId="6484"/>
    <cellStyle name="40 % - Markeringsfarve4 2 17 2" xfId="16751"/>
    <cellStyle name="40 % - Markeringsfarve4 2 18" xfId="10302"/>
    <cellStyle name="40 % - Markeringsfarve4 2 19" xfId="16743"/>
    <cellStyle name="40 % - Markeringsfarve4 2 2" xfId="6485"/>
    <cellStyle name="40 % - Markeringsfarve4 2 2 10" xfId="6486"/>
    <cellStyle name="40 % - Markeringsfarve4 2 2 10 2" xfId="16753"/>
    <cellStyle name="40 % - Markeringsfarve4 2 2 11" xfId="6487"/>
    <cellStyle name="40 % - Markeringsfarve4 2 2 11 2" xfId="16754"/>
    <cellStyle name="40 % - Markeringsfarve4 2 2 12" xfId="6488"/>
    <cellStyle name="40 % - Markeringsfarve4 2 2 12 2" xfId="16755"/>
    <cellStyle name="40 % - Markeringsfarve4 2 2 13" xfId="6489"/>
    <cellStyle name="40 % - Markeringsfarve4 2 2 13 2" xfId="16756"/>
    <cellStyle name="40 % - Markeringsfarve4 2 2 14" xfId="6490"/>
    <cellStyle name="40 % - Markeringsfarve4 2 2 14 2" xfId="16757"/>
    <cellStyle name="40 % - Markeringsfarve4 2 2 15" xfId="16752"/>
    <cellStyle name="40 % - Markeringsfarve4 2 2 2" xfId="6491"/>
    <cellStyle name="40 % - Markeringsfarve4 2 2 2 10" xfId="6492"/>
    <cellStyle name="40 % - Markeringsfarve4 2 2 2 10 2" xfId="16759"/>
    <cellStyle name="40 % - Markeringsfarve4 2 2 2 11" xfId="6493"/>
    <cellStyle name="40 % - Markeringsfarve4 2 2 2 11 2" xfId="16760"/>
    <cellStyle name="40 % - Markeringsfarve4 2 2 2 12" xfId="6494"/>
    <cellStyle name="40 % - Markeringsfarve4 2 2 2 12 2" xfId="16761"/>
    <cellStyle name="40 % - Markeringsfarve4 2 2 2 13" xfId="16758"/>
    <cellStyle name="40 % - Markeringsfarve4 2 2 2 2" xfId="6495"/>
    <cellStyle name="40 % - Markeringsfarve4 2 2 2 2 10" xfId="6496"/>
    <cellStyle name="40 % - Markeringsfarve4 2 2 2 2 10 2" xfId="16763"/>
    <cellStyle name="40 % - Markeringsfarve4 2 2 2 2 11" xfId="6497"/>
    <cellStyle name="40 % - Markeringsfarve4 2 2 2 2 11 2" xfId="16764"/>
    <cellStyle name="40 % - Markeringsfarve4 2 2 2 2 12" xfId="16762"/>
    <cellStyle name="40 % - Markeringsfarve4 2 2 2 2 2" xfId="6498"/>
    <cellStyle name="40 % - Markeringsfarve4 2 2 2 2 2 10" xfId="6499"/>
    <cellStyle name="40 % - Markeringsfarve4 2 2 2 2 2 10 2" xfId="16766"/>
    <cellStyle name="40 % - Markeringsfarve4 2 2 2 2 2 11" xfId="16765"/>
    <cellStyle name="40 % - Markeringsfarve4 2 2 2 2 2 2" xfId="6500"/>
    <cellStyle name="40 % - Markeringsfarve4 2 2 2 2 2 2 2" xfId="6501"/>
    <cellStyle name="40 % - Markeringsfarve4 2 2 2 2 2 2 2 2" xfId="16768"/>
    <cellStyle name="40 % - Markeringsfarve4 2 2 2 2 2 2 3" xfId="6502"/>
    <cellStyle name="40 % - Markeringsfarve4 2 2 2 2 2 2 3 2" xfId="16769"/>
    <cellStyle name="40 % - Markeringsfarve4 2 2 2 2 2 2 4" xfId="6503"/>
    <cellStyle name="40 % - Markeringsfarve4 2 2 2 2 2 2 4 2" xfId="16770"/>
    <cellStyle name="40 % - Markeringsfarve4 2 2 2 2 2 2 5" xfId="6504"/>
    <cellStyle name="40 % - Markeringsfarve4 2 2 2 2 2 2 5 2" xfId="16771"/>
    <cellStyle name="40 % - Markeringsfarve4 2 2 2 2 2 2 6" xfId="6505"/>
    <cellStyle name="40 % - Markeringsfarve4 2 2 2 2 2 2 6 2" xfId="16772"/>
    <cellStyle name="40 % - Markeringsfarve4 2 2 2 2 2 2 7" xfId="16767"/>
    <cellStyle name="40 % - Markeringsfarve4 2 2 2 2 2 3" xfId="6506"/>
    <cellStyle name="40 % - Markeringsfarve4 2 2 2 2 2 3 2" xfId="6507"/>
    <cellStyle name="40 % - Markeringsfarve4 2 2 2 2 2 3 2 2" xfId="16774"/>
    <cellStyle name="40 % - Markeringsfarve4 2 2 2 2 2 3 3" xfId="6508"/>
    <cellStyle name="40 % - Markeringsfarve4 2 2 2 2 2 3 3 2" xfId="16775"/>
    <cellStyle name="40 % - Markeringsfarve4 2 2 2 2 2 3 4" xfId="6509"/>
    <cellStyle name="40 % - Markeringsfarve4 2 2 2 2 2 3 4 2" xfId="16776"/>
    <cellStyle name="40 % - Markeringsfarve4 2 2 2 2 2 3 5" xfId="6510"/>
    <cellStyle name="40 % - Markeringsfarve4 2 2 2 2 2 3 5 2" xfId="16777"/>
    <cellStyle name="40 % - Markeringsfarve4 2 2 2 2 2 3 6" xfId="6511"/>
    <cellStyle name="40 % - Markeringsfarve4 2 2 2 2 2 3 6 2" xfId="16778"/>
    <cellStyle name="40 % - Markeringsfarve4 2 2 2 2 2 3 7" xfId="16773"/>
    <cellStyle name="40 % - Markeringsfarve4 2 2 2 2 2 4" xfId="6512"/>
    <cellStyle name="40 % - Markeringsfarve4 2 2 2 2 2 4 2" xfId="6513"/>
    <cellStyle name="40 % - Markeringsfarve4 2 2 2 2 2 4 2 2" xfId="16780"/>
    <cellStyle name="40 % - Markeringsfarve4 2 2 2 2 2 4 3" xfId="6514"/>
    <cellStyle name="40 % - Markeringsfarve4 2 2 2 2 2 4 3 2" xfId="16781"/>
    <cellStyle name="40 % - Markeringsfarve4 2 2 2 2 2 4 4" xfId="6515"/>
    <cellStyle name="40 % - Markeringsfarve4 2 2 2 2 2 4 4 2" xfId="16782"/>
    <cellStyle name="40 % - Markeringsfarve4 2 2 2 2 2 4 5" xfId="6516"/>
    <cellStyle name="40 % - Markeringsfarve4 2 2 2 2 2 4 5 2" xfId="16783"/>
    <cellStyle name="40 % - Markeringsfarve4 2 2 2 2 2 4 6" xfId="6517"/>
    <cellStyle name="40 % - Markeringsfarve4 2 2 2 2 2 4 6 2" xfId="16784"/>
    <cellStyle name="40 % - Markeringsfarve4 2 2 2 2 2 4 7" xfId="16779"/>
    <cellStyle name="40 % - Markeringsfarve4 2 2 2 2 2 5" xfId="6518"/>
    <cellStyle name="40 % - Markeringsfarve4 2 2 2 2 2 5 2" xfId="6519"/>
    <cellStyle name="40 % - Markeringsfarve4 2 2 2 2 2 5 2 2" xfId="16786"/>
    <cellStyle name="40 % - Markeringsfarve4 2 2 2 2 2 5 3" xfId="6520"/>
    <cellStyle name="40 % - Markeringsfarve4 2 2 2 2 2 5 3 2" xfId="16787"/>
    <cellStyle name="40 % - Markeringsfarve4 2 2 2 2 2 5 4" xfId="6521"/>
    <cellStyle name="40 % - Markeringsfarve4 2 2 2 2 2 5 4 2" xfId="16788"/>
    <cellStyle name="40 % - Markeringsfarve4 2 2 2 2 2 5 5" xfId="6522"/>
    <cellStyle name="40 % - Markeringsfarve4 2 2 2 2 2 5 5 2" xfId="16789"/>
    <cellStyle name="40 % - Markeringsfarve4 2 2 2 2 2 5 6" xfId="6523"/>
    <cellStyle name="40 % - Markeringsfarve4 2 2 2 2 2 5 6 2" xfId="16790"/>
    <cellStyle name="40 % - Markeringsfarve4 2 2 2 2 2 5 7" xfId="16785"/>
    <cellStyle name="40 % - Markeringsfarve4 2 2 2 2 2 6" xfId="6524"/>
    <cellStyle name="40 % - Markeringsfarve4 2 2 2 2 2 6 2" xfId="16791"/>
    <cellStyle name="40 % - Markeringsfarve4 2 2 2 2 2 7" xfId="6525"/>
    <cellStyle name="40 % - Markeringsfarve4 2 2 2 2 2 7 2" xfId="16792"/>
    <cellStyle name="40 % - Markeringsfarve4 2 2 2 2 2 8" xfId="6526"/>
    <cellStyle name="40 % - Markeringsfarve4 2 2 2 2 2 8 2" xfId="16793"/>
    <cellStyle name="40 % - Markeringsfarve4 2 2 2 2 2 9" xfId="6527"/>
    <cellStyle name="40 % - Markeringsfarve4 2 2 2 2 2 9 2" xfId="16794"/>
    <cellStyle name="40 % - Markeringsfarve4 2 2 2 2 3" xfId="6528"/>
    <cellStyle name="40 % - Markeringsfarve4 2 2 2 2 3 2" xfId="6529"/>
    <cellStyle name="40 % - Markeringsfarve4 2 2 2 2 3 2 2" xfId="16796"/>
    <cellStyle name="40 % - Markeringsfarve4 2 2 2 2 3 3" xfId="6530"/>
    <cellStyle name="40 % - Markeringsfarve4 2 2 2 2 3 3 2" xfId="16797"/>
    <cellStyle name="40 % - Markeringsfarve4 2 2 2 2 3 4" xfId="6531"/>
    <cellStyle name="40 % - Markeringsfarve4 2 2 2 2 3 4 2" xfId="16798"/>
    <cellStyle name="40 % - Markeringsfarve4 2 2 2 2 3 5" xfId="6532"/>
    <cellStyle name="40 % - Markeringsfarve4 2 2 2 2 3 5 2" xfId="16799"/>
    <cellStyle name="40 % - Markeringsfarve4 2 2 2 2 3 6" xfId="6533"/>
    <cellStyle name="40 % - Markeringsfarve4 2 2 2 2 3 6 2" xfId="16800"/>
    <cellStyle name="40 % - Markeringsfarve4 2 2 2 2 3 7" xfId="16795"/>
    <cellStyle name="40 % - Markeringsfarve4 2 2 2 2 4" xfId="6534"/>
    <cellStyle name="40 % - Markeringsfarve4 2 2 2 2 4 2" xfId="6535"/>
    <cellStyle name="40 % - Markeringsfarve4 2 2 2 2 4 2 2" xfId="16802"/>
    <cellStyle name="40 % - Markeringsfarve4 2 2 2 2 4 3" xfId="6536"/>
    <cellStyle name="40 % - Markeringsfarve4 2 2 2 2 4 3 2" xfId="16803"/>
    <cellStyle name="40 % - Markeringsfarve4 2 2 2 2 4 4" xfId="6537"/>
    <cellStyle name="40 % - Markeringsfarve4 2 2 2 2 4 4 2" xfId="16804"/>
    <cellStyle name="40 % - Markeringsfarve4 2 2 2 2 4 5" xfId="6538"/>
    <cellStyle name="40 % - Markeringsfarve4 2 2 2 2 4 5 2" xfId="16805"/>
    <cellStyle name="40 % - Markeringsfarve4 2 2 2 2 4 6" xfId="6539"/>
    <cellStyle name="40 % - Markeringsfarve4 2 2 2 2 4 6 2" xfId="16806"/>
    <cellStyle name="40 % - Markeringsfarve4 2 2 2 2 4 7" xfId="16801"/>
    <cellStyle name="40 % - Markeringsfarve4 2 2 2 2 5" xfId="6540"/>
    <cellStyle name="40 % - Markeringsfarve4 2 2 2 2 5 2" xfId="6541"/>
    <cellStyle name="40 % - Markeringsfarve4 2 2 2 2 5 2 2" xfId="16808"/>
    <cellStyle name="40 % - Markeringsfarve4 2 2 2 2 5 3" xfId="6542"/>
    <cellStyle name="40 % - Markeringsfarve4 2 2 2 2 5 3 2" xfId="16809"/>
    <cellStyle name="40 % - Markeringsfarve4 2 2 2 2 5 4" xfId="6543"/>
    <cellStyle name="40 % - Markeringsfarve4 2 2 2 2 5 4 2" xfId="16810"/>
    <cellStyle name="40 % - Markeringsfarve4 2 2 2 2 5 5" xfId="6544"/>
    <cellStyle name="40 % - Markeringsfarve4 2 2 2 2 5 5 2" xfId="16811"/>
    <cellStyle name="40 % - Markeringsfarve4 2 2 2 2 5 6" xfId="6545"/>
    <cellStyle name="40 % - Markeringsfarve4 2 2 2 2 5 6 2" xfId="16812"/>
    <cellStyle name="40 % - Markeringsfarve4 2 2 2 2 5 7" xfId="16807"/>
    <cellStyle name="40 % - Markeringsfarve4 2 2 2 2 6" xfId="6546"/>
    <cellStyle name="40 % - Markeringsfarve4 2 2 2 2 6 2" xfId="6547"/>
    <cellStyle name="40 % - Markeringsfarve4 2 2 2 2 6 2 2" xfId="16814"/>
    <cellStyle name="40 % - Markeringsfarve4 2 2 2 2 6 3" xfId="6548"/>
    <cellStyle name="40 % - Markeringsfarve4 2 2 2 2 6 3 2" xfId="16815"/>
    <cellStyle name="40 % - Markeringsfarve4 2 2 2 2 6 4" xfId="6549"/>
    <cellStyle name="40 % - Markeringsfarve4 2 2 2 2 6 4 2" xfId="16816"/>
    <cellStyle name="40 % - Markeringsfarve4 2 2 2 2 6 5" xfId="6550"/>
    <cellStyle name="40 % - Markeringsfarve4 2 2 2 2 6 5 2" xfId="16817"/>
    <cellStyle name="40 % - Markeringsfarve4 2 2 2 2 6 6" xfId="6551"/>
    <cellStyle name="40 % - Markeringsfarve4 2 2 2 2 6 6 2" xfId="16818"/>
    <cellStyle name="40 % - Markeringsfarve4 2 2 2 2 6 7" xfId="16813"/>
    <cellStyle name="40 % - Markeringsfarve4 2 2 2 2 7" xfId="6552"/>
    <cellStyle name="40 % - Markeringsfarve4 2 2 2 2 7 2" xfId="16819"/>
    <cellStyle name="40 % - Markeringsfarve4 2 2 2 2 8" xfId="6553"/>
    <cellStyle name="40 % - Markeringsfarve4 2 2 2 2 8 2" xfId="16820"/>
    <cellStyle name="40 % - Markeringsfarve4 2 2 2 2 9" xfId="6554"/>
    <cellStyle name="40 % - Markeringsfarve4 2 2 2 2 9 2" xfId="16821"/>
    <cellStyle name="40 % - Markeringsfarve4 2 2 2 3" xfId="6555"/>
    <cellStyle name="40 % - Markeringsfarve4 2 2 2 3 10" xfId="6556"/>
    <cellStyle name="40 % - Markeringsfarve4 2 2 2 3 10 2" xfId="16823"/>
    <cellStyle name="40 % - Markeringsfarve4 2 2 2 3 11" xfId="16822"/>
    <cellStyle name="40 % - Markeringsfarve4 2 2 2 3 2" xfId="6557"/>
    <cellStyle name="40 % - Markeringsfarve4 2 2 2 3 2 2" xfId="6558"/>
    <cellStyle name="40 % - Markeringsfarve4 2 2 2 3 2 2 2" xfId="16825"/>
    <cellStyle name="40 % - Markeringsfarve4 2 2 2 3 2 3" xfId="6559"/>
    <cellStyle name="40 % - Markeringsfarve4 2 2 2 3 2 3 2" xfId="16826"/>
    <cellStyle name="40 % - Markeringsfarve4 2 2 2 3 2 4" xfId="6560"/>
    <cellStyle name="40 % - Markeringsfarve4 2 2 2 3 2 4 2" xfId="16827"/>
    <cellStyle name="40 % - Markeringsfarve4 2 2 2 3 2 5" xfId="6561"/>
    <cellStyle name="40 % - Markeringsfarve4 2 2 2 3 2 5 2" xfId="16828"/>
    <cellStyle name="40 % - Markeringsfarve4 2 2 2 3 2 6" xfId="6562"/>
    <cellStyle name="40 % - Markeringsfarve4 2 2 2 3 2 6 2" xfId="16829"/>
    <cellStyle name="40 % - Markeringsfarve4 2 2 2 3 2 7" xfId="16824"/>
    <cellStyle name="40 % - Markeringsfarve4 2 2 2 3 3" xfId="6563"/>
    <cellStyle name="40 % - Markeringsfarve4 2 2 2 3 3 2" xfId="6564"/>
    <cellStyle name="40 % - Markeringsfarve4 2 2 2 3 3 2 2" xfId="16831"/>
    <cellStyle name="40 % - Markeringsfarve4 2 2 2 3 3 3" xfId="6565"/>
    <cellStyle name="40 % - Markeringsfarve4 2 2 2 3 3 3 2" xfId="16832"/>
    <cellStyle name="40 % - Markeringsfarve4 2 2 2 3 3 4" xfId="6566"/>
    <cellStyle name="40 % - Markeringsfarve4 2 2 2 3 3 4 2" xfId="16833"/>
    <cellStyle name="40 % - Markeringsfarve4 2 2 2 3 3 5" xfId="6567"/>
    <cellStyle name="40 % - Markeringsfarve4 2 2 2 3 3 5 2" xfId="16834"/>
    <cellStyle name="40 % - Markeringsfarve4 2 2 2 3 3 6" xfId="6568"/>
    <cellStyle name="40 % - Markeringsfarve4 2 2 2 3 3 6 2" xfId="16835"/>
    <cellStyle name="40 % - Markeringsfarve4 2 2 2 3 3 7" xfId="16830"/>
    <cellStyle name="40 % - Markeringsfarve4 2 2 2 3 4" xfId="6569"/>
    <cellStyle name="40 % - Markeringsfarve4 2 2 2 3 4 2" xfId="6570"/>
    <cellStyle name="40 % - Markeringsfarve4 2 2 2 3 4 2 2" xfId="16837"/>
    <cellStyle name="40 % - Markeringsfarve4 2 2 2 3 4 3" xfId="6571"/>
    <cellStyle name="40 % - Markeringsfarve4 2 2 2 3 4 3 2" xfId="16838"/>
    <cellStyle name="40 % - Markeringsfarve4 2 2 2 3 4 4" xfId="6572"/>
    <cellStyle name="40 % - Markeringsfarve4 2 2 2 3 4 4 2" xfId="16839"/>
    <cellStyle name="40 % - Markeringsfarve4 2 2 2 3 4 5" xfId="6573"/>
    <cellStyle name="40 % - Markeringsfarve4 2 2 2 3 4 5 2" xfId="16840"/>
    <cellStyle name="40 % - Markeringsfarve4 2 2 2 3 4 6" xfId="6574"/>
    <cellStyle name="40 % - Markeringsfarve4 2 2 2 3 4 6 2" xfId="16841"/>
    <cellStyle name="40 % - Markeringsfarve4 2 2 2 3 4 7" xfId="16836"/>
    <cellStyle name="40 % - Markeringsfarve4 2 2 2 3 5" xfId="6575"/>
    <cellStyle name="40 % - Markeringsfarve4 2 2 2 3 5 2" xfId="6576"/>
    <cellStyle name="40 % - Markeringsfarve4 2 2 2 3 5 2 2" xfId="16843"/>
    <cellStyle name="40 % - Markeringsfarve4 2 2 2 3 5 3" xfId="6577"/>
    <cellStyle name="40 % - Markeringsfarve4 2 2 2 3 5 3 2" xfId="16844"/>
    <cellStyle name="40 % - Markeringsfarve4 2 2 2 3 5 4" xfId="6578"/>
    <cellStyle name="40 % - Markeringsfarve4 2 2 2 3 5 4 2" xfId="16845"/>
    <cellStyle name="40 % - Markeringsfarve4 2 2 2 3 5 5" xfId="6579"/>
    <cellStyle name="40 % - Markeringsfarve4 2 2 2 3 5 5 2" xfId="16846"/>
    <cellStyle name="40 % - Markeringsfarve4 2 2 2 3 5 6" xfId="6580"/>
    <cellStyle name="40 % - Markeringsfarve4 2 2 2 3 5 6 2" xfId="16847"/>
    <cellStyle name="40 % - Markeringsfarve4 2 2 2 3 5 7" xfId="16842"/>
    <cellStyle name="40 % - Markeringsfarve4 2 2 2 3 6" xfId="6581"/>
    <cellStyle name="40 % - Markeringsfarve4 2 2 2 3 6 2" xfId="16848"/>
    <cellStyle name="40 % - Markeringsfarve4 2 2 2 3 7" xfId="6582"/>
    <cellStyle name="40 % - Markeringsfarve4 2 2 2 3 7 2" xfId="16849"/>
    <cellStyle name="40 % - Markeringsfarve4 2 2 2 3 8" xfId="6583"/>
    <cellStyle name="40 % - Markeringsfarve4 2 2 2 3 8 2" xfId="16850"/>
    <cellStyle name="40 % - Markeringsfarve4 2 2 2 3 9" xfId="6584"/>
    <cellStyle name="40 % - Markeringsfarve4 2 2 2 3 9 2" xfId="16851"/>
    <cellStyle name="40 % - Markeringsfarve4 2 2 2 4" xfId="6585"/>
    <cellStyle name="40 % - Markeringsfarve4 2 2 2 4 2" xfId="6586"/>
    <cellStyle name="40 % - Markeringsfarve4 2 2 2 4 2 2" xfId="16853"/>
    <cellStyle name="40 % - Markeringsfarve4 2 2 2 4 3" xfId="6587"/>
    <cellStyle name="40 % - Markeringsfarve4 2 2 2 4 3 2" xfId="16854"/>
    <cellStyle name="40 % - Markeringsfarve4 2 2 2 4 4" xfId="6588"/>
    <cellStyle name="40 % - Markeringsfarve4 2 2 2 4 4 2" xfId="16855"/>
    <cellStyle name="40 % - Markeringsfarve4 2 2 2 4 5" xfId="6589"/>
    <cellStyle name="40 % - Markeringsfarve4 2 2 2 4 5 2" xfId="16856"/>
    <cellStyle name="40 % - Markeringsfarve4 2 2 2 4 6" xfId="6590"/>
    <cellStyle name="40 % - Markeringsfarve4 2 2 2 4 6 2" xfId="16857"/>
    <cellStyle name="40 % - Markeringsfarve4 2 2 2 4 7" xfId="16852"/>
    <cellStyle name="40 % - Markeringsfarve4 2 2 2 5" xfId="6591"/>
    <cellStyle name="40 % - Markeringsfarve4 2 2 2 5 2" xfId="6592"/>
    <cellStyle name="40 % - Markeringsfarve4 2 2 2 5 2 2" xfId="16859"/>
    <cellStyle name="40 % - Markeringsfarve4 2 2 2 5 3" xfId="6593"/>
    <cellStyle name="40 % - Markeringsfarve4 2 2 2 5 3 2" xfId="16860"/>
    <cellStyle name="40 % - Markeringsfarve4 2 2 2 5 4" xfId="6594"/>
    <cellStyle name="40 % - Markeringsfarve4 2 2 2 5 4 2" xfId="16861"/>
    <cellStyle name="40 % - Markeringsfarve4 2 2 2 5 5" xfId="6595"/>
    <cellStyle name="40 % - Markeringsfarve4 2 2 2 5 5 2" xfId="16862"/>
    <cellStyle name="40 % - Markeringsfarve4 2 2 2 5 6" xfId="6596"/>
    <cellStyle name="40 % - Markeringsfarve4 2 2 2 5 6 2" xfId="16863"/>
    <cellStyle name="40 % - Markeringsfarve4 2 2 2 5 7" xfId="16858"/>
    <cellStyle name="40 % - Markeringsfarve4 2 2 2 6" xfId="6597"/>
    <cellStyle name="40 % - Markeringsfarve4 2 2 2 6 2" xfId="6598"/>
    <cellStyle name="40 % - Markeringsfarve4 2 2 2 6 2 2" xfId="16865"/>
    <cellStyle name="40 % - Markeringsfarve4 2 2 2 6 3" xfId="6599"/>
    <cellStyle name="40 % - Markeringsfarve4 2 2 2 6 3 2" xfId="16866"/>
    <cellStyle name="40 % - Markeringsfarve4 2 2 2 6 4" xfId="6600"/>
    <cellStyle name="40 % - Markeringsfarve4 2 2 2 6 4 2" xfId="16867"/>
    <cellStyle name="40 % - Markeringsfarve4 2 2 2 6 5" xfId="6601"/>
    <cellStyle name="40 % - Markeringsfarve4 2 2 2 6 5 2" xfId="16868"/>
    <cellStyle name="40 % - Markeringsfarve4 2 2 2 6 6" xfId="6602"/>
    <cellStyle name="40 % - Markeringsfarve4 2 2 2 6 6 2" xfId="16869"/>
    <cellStyle name="40 % - Markeringsfarve4 2 2 2 6 7" xfId="16864"/>
    <cellStyle name="40 % - Markeringsfarve4 2 2 2 7" xfId="6603"/>
    <cellStyle name="40 % - Markeringsfarve4 2 2 2 7 2" xfId="6604"/>
    <cellStyle name="40 % - Markeringsfarve4 2 2 2 7 2 2" xfId="16871"/>
    <cellStyle name="40 % - Markeringsfarve4 2 2 2 7 3" xfId="6605"/>
    <cellStyle name="40 % - Markeringsfarve4 2 2 2 7 3 2" xfId="16872"/>
    <cellStyle name="40 % - Markeringsfarve4 2 2 2 7 4" xfId="6606"/>
    <cellStyle name="40 % - Markeringsfarve4 2 2 2 7 4 2" xfId="16873"/>
    <cellStyle name="40 % - Markeringsfarve4 2 2 2 7 5" xfId="6607"/>
    <cellStyle name="40 % - Markeringsfarve4 2 2 2 7 5 2" xfId="16874"/>
    <cellStyle name="40 % - Markeringsfarve4 2 2 2 7 6" xfId="6608"/>
    <cellStyle name="40 % - Markeringsfarve4 2 2 2 7 6 2" xfId="16875"/>
    <cellStyle name="40 % - Markeringsfarve4 2 2 2 7 7" xfId="16870"/>
    <cellStyle name="40 % - Markeringsfarve4 2 2 2 8" xfId="6609"/>
    <cellStyle name="40 % - Markeringsfarve4 2 2 2 8 2" xfId="16876"/>
    <cellStyle name="40 % - Markeringsfarve4 2 2 2 9" xfId="6610"/>
    <cellStyle name="40 % - Markeringsfarve4 2 2 2 9 2" xfId="16877"/>
    <cellStyle name="40 % - Markeringsfarve4 2 2 3" xfId="6611"/>
    <cellStyle name="40 % - Markeringsfarve4 2 2 3 10" xfId="6612"/>
    <cellStyle name="40 % - Markeringsfarve4 2 2 3 10 2" xfId="16879"/>
    <cellStyle name="40 % - Markeringsfarve4 2 2 3 11" xfId="6613"/>
    <cellStyle name="40 % - Markeringsfarve4 2 2 3 11 2" xfId="16880"/>
    <cellStyle name="40 % - Markeringsfarve4 2 2 3 12" xfId="16878"/>
    <cellStyle name="40 % - Markeringsfarve4 2 2 3 2" xfId="6614"/>
    <cellStyle name="40 % - Markeringsfarve4 2 2 3 2 10" xfId="6615"/>
    <cellStyle name="40 % - Markeringsfarve4 2 2 3 2 10 2" xfId="16882"/>
    <cellStyle name="40 % - Markeringsfarve4 2 2 3 2 11" xfId="16881"/>
    <cellStyle name="40 % - Markeringsfarve4 2 2 3 2 2" xfId="6616"/>
    <cellStyle name="40 % - Markeringsfarve4 2 2 3 2 2 10" xfId="16883"/>
    <cellStyle name="40 % - Markeringsfarve4 2 2 3 2 2 2" xfId="6617"/>
    <cellStyle name="40 % - Markeringsfarve4 2 2 3 2 2 2 2" xfId="6618"/>
    <cellStyle name="40 % - Markeringsfarve4 2 2 3 2 2 2 2 2" xfId="16885"/>
    <cellStyle name="40 % - Markeringsfarve4 2 2 3 2 2 2 3" xfId="6619"/>
    <cellStyle name="40 % - Markeringsfarve4 2 2 3 2 2 2 3 2" xfId="16886"/>
    <cellStyle name="40 % - Markeringsfarve4 2 2 3 2 2 2 4" xfId="6620"/>
    <cellStyle name="40 % - Markeringsfarve4 2 2 3 2 2 2 4 2" xfId="16887"/>
    <cellStyle name="40 % - Markeringsfarve4 2 2 3 2 2 2 5" xfId="6621"/>
    <cellStyle name="40 % - Markeringsfarve4 2 2 3 2 2 2 5 2" xfId="16888"/>
    <cellStyle name="40 % - Markeringsfarve4 2 2 3 2 2 2 6" xfId="6622"/>
    <cellStyle name="40 % - Markeringsfarve4 2 2 3 2 2 2 6 2" xfId="16889"/>
    <cellStyle name="40 % - Markeringsfarve4 2 2 3 2 2 2 7" xfId="16884"/>
    <cellStyle name="40 % - Markeringsfarve4 2 2 3 2 2 3" xfId="6623"/>
    <cellStyle name="40 % - Markeringsfarve4 2 2 3 2 2 3 2" xfId="6624"/>
    <cellStyle name="40 % - Markeringsfarve4 2 2 3 2 2 3 2 2" xfId="16891"/>
    <cellStyle name="40 % - Markeringsfarve4 2 2 3 2 2 3 3" xfId="6625"/>
    <cellStyle name="40 % - Markeringsfarve4 2 2 3 2 2 3 3 2" xfId="16892"/>
    <cellStyle name="40 % - Markeringsfarve4 2 2 3 2 2 3 4" xfId="6626"/>
    <cellStyle name="40 % - Markeringsfarve4 2 2 3 2 2 3 4 2" xfId="16893"/>
    <cellStyle name="40 % - Markeringsfarve4 2 2 3 2 2 3 5" xfId="6627"/>
    <cellStyle name="40 % - Markeringsfarve4 2 2 3 2 2 3 5 2" xfId="16894"/>
    <cellStyle name="40 % - Markeringsfarve4 2 2 3 2 2 3 6" xfId="6628"/>
    <cellStyle name="40 % - Markeringsfarve4 2 2 3 2 2 3 6 2" xfId="16895"/>
    <cellStyle name="40 % - Markeringsfarve4 2 2 3 2 2 3 7" xfId="16890"/>
    <cellStyle name="40 % - Markeringsfarve4 2 2 3 2 2 4" xfId="6629"/>
    <cellStyle name="40 % - Markeringsfarve4 2 2 3 2 2 4 2" xfId="6630"/>
    <cellStyle name="40 % - Markeringsfarve4 2 2 3 2 2 4 2 2" xfId="16897"/>
    <cellStyle name="40 % - Markeringsfarve4 2 2 3 2 2 4 3" xfId="6631"/>
    <cellStyle name="40 % - Markeringsfarve4 2 2 3 2 2 4 3 2" xfId="16898"/>
    <cellStyle name="40 % - Markeringsfarve4 2 2 3 2 2 4 4" xfId="6632"/>
    <cellStyle name="40 % - Markeringsfarve4 2 2 3 2 2 4 4 2" xfId="16899"/>
    <cellStyle name="40 % - Markeringsfarve4 2 2 3 2 2 4 5" xfId="6633"/>
    <cellStyle name="40 % - Markeringsfarve4 2 2 3 2 2 4 5 2" xfId="16900"/>
    <cellStyle name="40 % - Markeringsfarve4 2 2 3 2 2 4 6" xfId="6634"/>
    <cellStyle name="40 % - Markeringsfarve4 2 2 3 2 2 4 6 2" xfId="16901"/>
    <cellStyle name="40 % - Markeringsfarve4 2 2 3 2 2 4 7" xfId="16896"/>
    <cellStyle name="40 % - Markeringsfarve4 2 2 3 2 2 5" xfId="6635"/>
    <cellStyle name="40 % - Markeringsfarve4 2 2 3 2 2 5 2" xfId="16902"/>
    <cellStyle name="40 % - Markeringsfarve4 2 2 3 2 2 6" xfId="6636"/>
    <cellStyle name="40 % - Markeringsfarve4 2 2 3 2 2 6 2" xfId="16903"/>
    <cellStyle name="40 % - Markeringsfarve4 2 2 3 2 2 7" xfId="6637"/>
    <cellStyle name="40 % - Markeringsfarve4 2 2 3 2 2 7 2" xfId="16904"/>
    <cellStyle name="40 % - Markeringsfarve4 2 2 3 2 2 8" xfId="6638"/>
    <cellStyle name="40 % - Markeringsfarve4 2 2 3 2 2 8 2" xfId="16905"/>
    <cellStyle name="40 % - Markeringsfarve4 2 2 3 2 2 9" xfId="6639"/>
    <cellStyle name="40 % - Markeringsfarve4 2 2 3 2 2 9 2" xfId="16906"/>
    <cellStyle name="40 % - Markeringsfarve4 2 2 3 2 3" xfId="6640"/>
    <cellStyle name="40 % - Markeringsfarve4 2 2 3 2 3 2" xfId="6641"/>
    <cellStyle name="40 % - Markeringsfarve4 2 2 3 2 3 2 2" xfId="16908"/>
    <cellStyle name="40 % - Markeringsfarve4 2 2 3 2 3 3" xfId="6642"/>
    <cellStyle name="40 % - Markeringsfarve4 2 2 3 2 3 3 2" xfId="16909"/>
    <cellStyle name="40 % - Markeringsfarve4 2 2 3 2 3 4" xfId="6643"/>
    <cellStyle name="40 % - Markeringsfarve4 2 2 3 2 3 4 2" xfId="16910"/>
    <cellStyle name="40 % - Markeringsfarve4 2 2 3 2 3 5" xfId="6644"/>
    <cellStyle name="40 % - Markeringsfarve4 2 2 3 2 3 5 2" xfId="16911"/>
    <cellStyle name="40 % - Markeringsfarve4 2 2 3 2 3 6" xfId="6645"/>
    <cellStyle name="40 % - Markeringsfarve4 2 2 3 2 3 6 2" xfId="16912"/>
    <cellStyle name="40 % - Markeringsfarve4 2 2 3 2 3 7" xfId="16907"/>
    <cellStyle name="40 % - Markeringsfarve4 2 2 3 2 4" xfId="6646"/>
    <cellStyle name="40 % - Markeringsfarve4 2 2 3 2 4 2" xfId="6647"/>
    <cellStyle name="40 % - Markeringsfarve4 2 2 3 2 4 2 2" xfId="16914"/>
    <cellStyle name="40 % - Markeringsfarve4 2 2 3 2 4 3" xfId="6648"/>
    <cellStyle name="40 % - Markeringsfarve4 2 2 3 2 4 3 2" xfId="16915"/>
    <cellStyle name="40 % - Markeringsfarve4 2 2 3 2 4 4" xfId="6649"/>
    <cellStyle name="40 % - Markeringsfarve4 2 2 3 2 4 4 2" xfId="16916"/>
    <cellStyle name="40 % - Markeringsfarve4 2 2 3 2 4 5" xfId="6650"/>
    <cellStyle name="40 % - Markeringsfarve4 2 2 3 2 4 5 2" xfId="16917"/>
    <cellStyle name="40 % - Markeringsfarve4 2 2 3 2 4 6" xfId="6651"/>
    <cellStyle name="40 % - Markeringsfarve4 2 2 3 2 4 6 2" xfId="16918"/>
    <cellStyle name="40 % - Markeringsfarve4 2 2 3 2 4 7" xfId="16913"/>
    <cellStyle name="40 % - Markeringsfarve4 2 2 3 2 5" xfId="6652"/>
    <cellStyle name="40 % - Markeringsfarve4 2 2 3 2 5 2" xfId="6653"/>
    <cellStyle name="40 % - Markeringsfarve4 2 2 3 2 5 2 2" xfId="16920"/>
    <cellStyle name="40 % - Markeringsfarve4 2 2 3 2 5 3" xfId="6654"/>
    <cellStyle name="40 % - Markeringsfarve4 2 2 3 2 5 3 2" xfId="16921"/>
    <cellStyle name="40 % - Markeringsfarve4 2 2 3 2 5 4" xfId="6655"/>
    <cellStyle name="40 % - Markeringsfarve4 2 2 3 2 5 4 2" xfId="16922"/>
    <cellStyle name="40 % - Markeringsfarve4 2 2 3 2 5 5" xfId="6656"/>
    <cellStyle name="40 % - Markeringsfarve4 2 2 3 2 5 5 2" xfId="16923"/>
    <cellStyle name="40 % - Markeringsfarve4 2 2 3 2 5 6" xfId="6657"/>
    <cellStyle name="40 % - Markeringsfarve4 2 2 3 2 5 6 2" xfId="16924"/>
    <cellStyle name="40 % - Markeringsfarve4 2 2 3 2 5 7" xfId="16919"/>
    <cellStyle name="40 % - Markeringsfarve4 2 2 3 2 6" xfId="6658"/>
    <cellStyle name="40 % - Markeringsfarve4 2 2 3 2 6 2" xfId="16925"/>
    <cellStyle name="40 % - Markeringsfarve4 2 2 3 2 7" xfId="6659"/>
    <cellStyle name="40 % - Markeringsfarve4 2 2 3 2 7 2" xfId="16926"/>
    <cellStyle name="40 % - Markeringsfarve4 2 2 3 2 8" xfId="6660"/>
    <cellStyle name="40 % - Markeringsfarve4 2 2 3 2 8 2" xfId="16927"/>
    <cellStyle name="40 % - Markeringsfarve4 2 2 3 2 9" xfId="6661"/>
    <cellStyle name="40 % - Markeringsfarve4 2 2 3 2 9 2" xfId="16928"/>
    <cellStyle name="40 % - Markeringsfarve4 2 2 3 3" xfId="6662"/>
    <cellStyle name="40 % - Markeringsfarve4 2 2 3 3 10" xfId="16929"/>
    <cellStyle name="40 % - Markeringsfarve4 2 2 3 3 2" xfId="6663"/>
    <cellStyle name="40 % - Markeringsfarve4 2 2 3 3 2 2" xfId="6664"/>
    <cellStyle name="40 % - Markeringsfarve4 2 2 3 3 2 2 2" xfId="16931"/>
    <cellStyle name="40 % - Markeringsfarve4 2 2 3 3 2 3" xfId="6665"/>
    <cellStyle name="40 % - Markeringsfarve4 2 2 3 3 2 3 2" xfId="16932"/>
    <cellStyle name="40 % - Markeringsfarve4 2 2 3 3 2 4" xfId="6666"/>
    <cellStyle name="40 % - Markeringsfarve4 2 2 3 3 2 4 2" xfId="16933"/>
    <cellStyle name="40 % - Markeringsfarve4 2 2 3 3 2 5" xfId="6667"/>
    <cellStyle name="40 % - Markeringsfarve4 2 2 3 3 2 5 2" xfId="16934"/>
    <cellStyle name="40 % - Markeringsfarve4 2 2 3 3 2 6" xfId="6668"/>
    <cellStyle name="40 % - Markeringsfarve4 2 2 3 3 2 6 2" xfId="16935"/>
    <cellStyle name="40 % - Markeringsfarve4 2 2 3 3 2 7" xfId="16930"/>
    <cellStyle name="40 % - Markeringsfarve4 2 2 3 3 3" xfId="6669"/>
    <cellStyle name="40 % - Markeringsfarve4 2 2 3 3 3 2" xfId="6670"/>
    <cellStyle name="40 % - Markeringsfarve4 2 2 3 3 3 2 2" xfId="16937"/>
    <cellStyle name="40 % - Markeringsfarve4 2 2 3 3 3 3" xfId="6671"/>
    <cellStyle name="40 % - Markeringsfarve4 2 2 3 3 3 3 2" xfId="16938"/>
    <cellStyle name="40 % - Markeringsfarve4 2 2 3 3 3 4" xfId="6672"/>
    <cellStyle name="40 % - Markeringsfarve4 2 2 3 3 3 4 2" xfId="16939"/>
    <cellStyle name="40 % - Markeringsfarve4 2 2 3 3 3 5" xfId="6673"/>
    <cellStyle name="40 % - Markeringsfarve4 2 2 3 3 3 5 2" xfId="16940"/>
    <cellStyle name="40 % - Markeringsfarve4 2 2 3 3 3 6" xfId="6674"/>
    <cellStyle name="40 % - Markeringsfarve4 2 2 3 3 3 6 2" xfId="16941"/>
    <cellStyle name="40 % - Markeringsfarve4 2 2 3 3 3 7" xfId="16936"/>
    <cellStyle name="40 % - Markeringsfarve4 2 2 3 3 4" xfId="6675"/>
    <cellStyle name="40 % - Markeringsfarve4 2 2 3 3 4 2" xfId="6676"/>
    <cellStyle name="40 % - Markeringsfarve4 2 2 3 3 4 2 2" xfId="16943"/>
    <cellStyle name="40 % - Markeringsfarve4 2 2 3 3 4 3" xfId="6677"/>
    <cellStyle name="40 % - Markeringsfarve4 2 2 3 3 4 3 2" xfId="16944"/>
    <cellStyle name="40 % - Markeringsfarve4 2 2 3 3 4 4" xfId="6678"/>
    <cellStyle name="40 % - Markeringsfarve4 2 2 3 3 4 4 2" xfId="16945"/>
    <cellStyle name="40 % - Markeringsfarve4 2 2 3 3 4 5" xfId="6679"/>
    <cellStyle name="40 % - Markeringsfarve4 2 2 3 3 4 5 2" xfId="16946"/>
    <cellStyle name="40 % - Markeringsfarve4 2 2 3 3 4 6" xfId="6680"/>
    <cellStyle name="40 % - Markeringsfarve4 2 2 3 3 4 6 2" xfId="16947"/>
    <cellStyle name="40 % - Markeringsfarve4 2 2 3 3 4 7" xfId="16942"/>
    <cellStyle name="40 % - Markeringsfarve4 2 2 3 3 5" xfId="6681"/>
    <cellStyle name="40 % - Markeringsfarve4 2 2 3 3 5 2" xfId="16948"/>
    <cellStyle name="40 % - Markeringsfarve4 2 2 3 3 6" xfId="6682"/>
    <cellStyle name="40 % - Markeringsfarve4 2 2 3 3 6 2" xfId="16949"/>
    <cellStyle name="40 % - Markeringsfarve4 2 2 3 3 7" xfId="6683"/>
    <cellStyle name="40 % - Markeringsfarve4 2 2 3 3 7 2" xfId="16950"/>
    <cellStyle name="40 % - Markeringsfarve4 2 2 3 3 8" xfId="6684"/>
    <cellStyle name="40 % - Markeringsfarve4 2 2 3 3 8 2" xfId="16951"/>
    <cellStyle name="40 % - Markeringsfarve4 2 2 3 3 9" xfId="6685"/>
    <cellStyle name="40 % - Markeringsfarve4 2 2 3 3 9 2" xfId="16952"/>
    <cellStyle name="40 % - Markeringsfarve4 2 2 3 4" xfId="6686"/>
    <cellStyle name="40 % - Markeringsfarve4 2 2 3 4 2" xfId="6687"/>
    <cellStyle name="40 % - Markeringsfarve4 2 2 3 4 2 2" xfId="16954"/>
    <cellStyle name="40 % - Markeringsfarve4 2 2 3 4 3" xfId="6688"/>
    <cellStyle name="40 % - Markeringsfarve4 2 2 3 4 3 2" xfId="16955"/>
    <cellStyle name="40 % - Markeringsfarve4 2 2 3 4 4" xfId="6689"/>
    <cellStyle name="40 % - Markeringsfarve4 2 2 3 4 4 2" xfId="16956"/>
    <cellStyle name="40 % - Markeringsfarve4 2 2 3 4 5" xfId="6690"/>
    <cellStyle name="40 % - Markeringsfarve4 2 2 3 4 5 2" xfId="16957"/>
    <cellStyle name="40 % - Markeringsfarve4 2 2 3 4 6" xfId="6691"/>
    <cellStyle name="40 % - Markeringsfarve4 2 2 3 4 6 2" xfId="16958"/>
    <cellStyle name="40 % - Markeringsfarve4 2 2 3 4 7" xfId="16953"/>
    <cellStyle name="40 % - Markeringsfarve4 2 2 3 5" xfId="6692"/>
    <cellStyle name="40 % - Markeringsfarve4 2 2 3 5 2" xfId="6693"/>
    <cellStyle name="40 % - Markeringsfarve4 2 2 3 5 2 2" xfId="16960"/>
    <cellStyle name="40 % - Markeringsfarve4 2 2 3 5 3" xfId="6694"/>
    <cellStyle name="40 % - Markeringsfarve4 2 2 3 5 3 2" xfId="16961"/>
    <cellStyle name="40 % - Markeringsfarve4 2 2 3 5 4" xfId="6695"/>
    <cellStyle name="40 % - Markeringsfarve4 2 2 3 5 4 2" xfId="16962"/>
    <cellStyle name="40 % - Markeringsfarve4 2 2 3 5 5" xfId="6696"/>
    <cellStyle name="40 % - Markeringsfarve4 2 2 3 5 5 2" xfId="16963"/>
    <cellStyle name="40 % - Markeringsfarve4 2 2 3 5 6" xfId="6697"/>
    <cellStyle name="40 % - Markeringsfarve4 2 2 3 5 6 2" xfId="16964"/>
    <cellStyle name="40 % - Markeringsfarve4 2 2 3 5 7" xfId="16959"/>
    <cellStyle name="40 % - Markeringsfarve4 2 2 3 6" xfId="6698"/>
    <cellStyle name="40 % - Markeringsfarve4 2 2 3 6 2" xfId="6699"/>
    <cellStyle name="40 % - Markeringsfarve4 2 2 3 6 2 2" xfId="16966"/>
    <cellStyle name="40 % - Markeringsfarve4 2 2 3 6 3" xfId="6700"/>
    <cellStyle name="40 % - Markeringsfarve4 2 2 3 6 3 2" xfId="16967"/>
    <cellStyle name="40 % - Markeringsfarve4 2 2 3 6 4" xfId="6701"/>
    <cellStyle name="40 % - Markeringsfarve4 2 2 3 6 4 2" xfId="16968"/>
    <cellStyle name="40 % - Markeringsfarve4 2 2 3 6 5" xfId="6702"/>
    <cellStyle name="40 % - Markeringsfarve4 2 2 3 6 5 2" xfId="16969"/>
    <cellStyle name="40 % - Markeringsfarve4 2 2 3 6 6" xfId="6703"/>
    <cellStyle name="40 % - Markeringsfarve4 2 2 3 6 6 2" xfId="16970"/>
    <cellStyle name="40 % - Markeringsfarve4 2 2 3 6 7" xfId="16965"/>
    <cellStyle name="40 % - Markeringsfarve4 2 2 3 7" xfId="6704"/>
    <cellStyle name="40 % - Markeringsfarve4 2 2 3 7 2" xfId="16971"/>
    <cellStyle name="40 % - Markeringsfarve4 2 2 3 8" xfId="6705"/>
    <cellStyle name="40 % - Markeringsfarve4 2 2 3 8 2" xfId="16972"/>
    <cellStyle name="40 % - Markeringsfarve4 2 2 3 9" xfId="6706"/>
    <cellStyle name="40 % - Markeringsfarve4 2 2 3 9 2" xfId="16973"/>
    <cellStyle name="40 % - Markeringsfarve4 2 2 4" xfId="6707"/>
    <cellStyle name="40 % - Markeringsfarve4 2 2 4 10" xfId="6708"/>
    <cellStyle name="40 % - Markeringsfarve4 2 2 4 10 2" xfId="16975"/>
    <cellStyle name="40 % - Markeringsfarve4 2 2 4 11" xfId="16974"/>
    <cellStyle name="40 % - Markeringsfarve4 2 2 4 2" xfId="6709"/>
    <cellStyle name="40 % - Markeringsfarve4 2 2 4 2 10" xfId="16976"/>
    <cellStyle name="40 % - Markeringsfarve4 2 2 4 2 2" xfId="6710"/>
    <cellStyle name="40 % - Markeringsfarve4 2 2 4 2 2 2" xfId="6711"/>
    <cellStyle name="40 % - Markeringsfarve4 2 2 4 2 2 2 2" xfId="16978"/>
    <cellStyle name="40 % - Markeringsfarve4 2 2 4 2 2 3" xfId="6712"/>
    <cellStyle name="40 % - Markeringsfarve4 2 2 4 2 2 3 2" xfId="16979"/>
    <cellStyle name="40 % - Markeringsfarve4 2 2 4 2 2 4" xfId="6713"/>
    <cellStyle name="40 % - Markeringsfarve4 2 2 4 2 2 4 2" xfId="16980"/>
    <cellStyle name="40 % - Markeringsfarve4 2 2 4 2 2 5" xfId="6714"/>
    <cellStyle name="40 % - Markeringsfarve4 2 2 4 2 2 5 2" xfId="16981"/>
    <cellStyle name="40 % - Markeringsfarve4 2 2 4 2 2 6" xfId="6715"/>
    <cellStyle name="40 % - Markeringsfarve4 2 2 4 2 2 6 2" xfId="16982"/>
    <cellStyle name="40 % - Markeringsfarve4 2 2 4 2 2 7" xfId="16977"/>
    <cellStyle name="40 % - Markeringsfarve4 2 2 4 2 3" xfId="6716"/>
    <cellStyle name="40 % - Markeringsfarve4 2 2 4 2 3 2" xfId="6717"/>
    <cellStyle name="40 % - Markeringsfarve4 2 2 4 2 3 2 2" xfId="16984"/>
    <cellStyle name="40 % - Markeringsfarve4 2 2 4 2 3 3" xfId="6718"/>
    <cellStyle name="40 % - Markeringsfarve4 2 2 4 2 3 3 2" xfId="16985"/>
    <cellStyle name="40 % - Markeringsfarve4 2 2 4 2 3 4" xfId="6719"/>
    <cellStyle name="40 % - Markeringsfarve4 2 2 4 2 3 4 2" xfId="16986"/>
    <cellStyle name="40 % - Markeringsfarve4 2 2 4 2 3 5" xfId="6720"/>
    <cellStyle name="40 % - Markeringsfarve4 2 2 4 2 3 5 2" xfId="16987"/>
    <cellStyle name="40 % - Markeringsfarve4 2 2 4 2 3 6" xfId="6721"/>
    <cellStyle name="40 % - Markeringsfarve4 2 2 4 2 3 6 2" xfId="16988"/>
    <cellStyle name="40 % - Markeringsfarve4 2 2 4 2 3 7" xfId="16983"/>
    <cellStyle name="40 % - Markeringsfarve4 2 2 4 2 4" xfId="6722"/>
    <cellStyle name="40 % - Markeringsfarve4 2 2 4 2 4 2" xfId="6723"/>
    <cellStyle name="40 % - Markeringsfarve4 2 2 4 2 4 2 2" xfId="16990"/>
    <cellStyle name="40 % - Markeringsfarve4 2 2 4 2 4 3" xfId="6724"/>
    <cellStyle name="40 % - Markeringsfarve4 2 2 4 2 4 3 2" xfId="16991"/>
    <cellStyle name="40 % - Markeringsfarve4 2 2 4 2 4 4" xfId="6725"/>
    <cellStyle name="40 % - Markeringsfarve4 2 2 4 2 4 4 2" xfId="16992"/>
    <cellStyle name="40 % - Markeringsfarve4 2 2 4 2 4 5" xfId="6726"/>
    <cellStyle name="40 % - Markeringsfarve4 2 2 4 2 4 5 2" xfId="16993"/>
    <cellStyle name="40 % - Markeringsfarve4 2 2 4 2 4 6" xfId="6727"/>
    <cellStyle name="40 % - Markeringsfarve4 2 2 4 2 4 6 2" xfId="16994"/>
    <cellStyle name="40 % - Markeringsfarve4 2 2 4 2 4 7" xfId="16989"/>
    <cellStyle name="40 % - Markeringsfarve4 2 2 4 2 5" xfId="6728"/>
    <cellStyle name="40 % - Markeringsfarve4 2 2 4 2 5 2" xfId="16995"/>
    <cellStyle name="40 % - Markeringsfarve4 2 2 4 2 6" xfId="6729"/>
    <cellStyle name="40 % - Markeringsfarve4 2 2 4 2 6 2" xfId="16996"/>
    <cellStyle name="40 % - Markeringsfarve4 2 2 4 2 7" xfId="6730"/>
    <cellStyle name="40 % - Markeringsfarve4 2 2 4 2 7 2" xfId="16997"/>
    <cellStyle name="40 % - Markeringsfarve4 2 2 4 2 8" xfId="6731"/>
    <cellStyle name="40 % - Markeringsfarve4 2 2 4 2 8 2" xfId="16998"/>
    <cellStyle name="40 % - Markeringsfarve4 2 2 4 2 9" xfId="6732"/>
    <cellStyle name="40 % - Markeringsfarve4 2 2 4 2 9 2" xfId="16999"/>
    <cellStyle name="40 % - Markeringsfarve4 2 2 4 3" xfId="6733"/>
    <cellStyle name="40 % - Markeringsfarve4 2 2 4 3 2" xfId="6734"/>
    <cellStyle name="40 % - Markeringsfarve4 2 2 4 3 2 2" xfId="17001"/>
    <cellStyle name="40 % - Markeringsfarve4 2 2 4 3 3" xfId="6735"/>
    <cellStyle name="40 % - Markeringsfarve4 2 2 4 3 3 2" xfId="17002"/>
    <cellStyle name="40 % - Markeringsfarve4 2 2 4 3 4" xfId="6736"/>
    <cellStyle name="40 % - Markeringsfarve4 2 2 4 3 4 2" xfId="17003"/>
    <cellStyle name="40 % - Markeringsfarve4 2 2 4 3 5" xfId="6737"/>
    <cellStyle name="40 % - Markeringsfarve4 2 2 4 3 5 2" xfId="17004"/>
    <cellStyle name="40 % - Markeringsfarve4 2 2 4 3 6" xfId="6738"/>
    <cellStyle name="40 % - Markeringsfarve4 2 2 4 3 6 2" xfId="17005"/>
    <cellStyle name="40 % - Markeringsfarve4 2 2 4 3 7" xfId="17000"/>
    <cellStyle name="40 % - Markeringsfarve4 2 2 4 4" xfId="6739"/>
    <cellStyle name="40 % - Markeringsfarve4 2 2 4 4 2" xfId="6740"/>
    <cellStyle name="40 % - Markeringsfarve4 2 2 4 4 2 2" xfId="17007"/>
    <cellStyle name="40 % - Markeringsfarve4 2 2 4 4 3" xfId="6741"/>
    <cellStyle name="40 % - Markeringsfarve4 2 2 4 4 3 2" xfId="17008"/>
    <cellStyle name="40 % - Markeringsfarve4 2 2 4 4 4" xfId="6742"/>
    <cellStyle name="40 % - Markeringsfarve4 2 2 4 4 4 2" xfId="17009"/>
    <cellStyle name="40 % - Markeringsfarve4 2 2 4 4 5" xfId="6743"/>
    <cellStyle name="40 % - Markeringsfarve4 2 2 4 4 5 2" xfId="17010"/>
    <cellStyle name="40 % - Markeringsfarve4 2 2 4 4 6" xfId="6744"/>
    <cellStyle name="40 % - Markeringsfarve4 2 2 4 4 6 2" xfId="17011"/>
    <cellStyle name="40 % - Markeringsfarve4 2 2 4 4 7" xfId="17006"/>
    <cellStyle name="40 % - Markeringsfarve4 2 2 4 5" xfId="6745"/>
    <cellStyle name="40 % - Markeringsfarve4 2 2 4 5 2" xfId="6746"/>
    <cellStyle name="40 % - Markeringsfarve4 2 2 4 5 2 2" xfId="17013"/>
    <cellStyle name="40 % - Markeringsfarve4 2 2 4 5 3" xfId="6747"/>
    <cellStyle name="40 % - Markeringsfarve4 2 2 4 5 3 2" xfId="17014"/>
    <cellStyle name="40 % - Markeringsfarve4 2 2 4 5 4" xfId="6748"/>
    <cellStyle name="40 % - Markeringsfarve4 2 2 4 5 4 2" xfId="17015"/>
    <cellStyle name="40 % - Markeringsfarve4 2 2 4 5 5" xfId="6749"/>
    <cellStyle name="40 % - Markeringsfarve4 2 2 4 5 5 2" xfId="17016"/>
    <cellStyle name="40 % - Markeringsfarve4 2 2 4 5 6" xfId="6750"/>
    <cellStyle name="40 % - Markeringsfarve4 2 2 4 5 6 2" xfId="17017"/>
    <cellStyle name="40 % - Markeringsfarve4 2 2 4 5 7" xfId="17012"/>
    <cellStyle name="40 % - Markeringsfarve4 2 2 4 6" xfId="6751"/>
    <cellStyle name="40 % - Markeringsfarve4 2 2 4 6 2" xfId="17018"/>
    <cellStyle name="40 % - Markeringsfarve4 2 2 4 7" xfId="6752"/>
    <cellStyle name="40 % - Markeringsfarve4 2 2 4 7 2" xfId="17019"/>
    <cellStyle name="40 % - Markeringsfarve4 2 2 4 8" xfId="6753"/>
    <cellStyle name="40 % - Markeringsfarve4 2 2 4 8 2" xfId="17020"/>
    <cellStyle name="40 % - Markeringsfarve4 2 2 4 9" xfId="6754"/>
    <cellStyle name="40 % - Markeringsfarve4 2 2 4 9 2" xfId="17021"/>
    <cellStyle name="40 % - Markeringsfarve4 2 2 5" xfId="6755"/>
    <cellStyle name="40 % - Markeringsfarve4 2 2 5 10" xfId="17022"/>
    <cellStyle name="40 % - Markeringsfarve4 2 2 5 2" xfId="6756"/>
    <cellStyle name="40 % - Markeringsfarve4 2 2 5 2 2" xfId="6757"/>
    <cellStyle name="40 % - Markeringsfarve4 2 2 5 2 2 2" xfId="17024"/>
    <cellStyle name="40 % - Markeringsfarve4 2 2 5 2 3" xfId="6758"/>
    <cellStyle name="40 % - Markeringsfarve4 2 2 5 2 3 2" xfId="17025"/>
    <cellStyle name="40 % - Markeringsfarve4 2 2 5 2 4" xfId="6759"/>
    <cellStyle name="40 % - Markeringsfarve4 2 2 5 2 4 2" xfId="17026"/>
    <cellStyle name="40 % - Markeringsfarve4 2 2 5 2 5" xfId="6760"/>
    <cellStyle name="40 % - Markeringsfarve4 2 2 5 2 5 2" xfId="17027"/>
    <cellStyle name="40 % - Markeringsfarve4 2 2 5 2 6" xfId="6761"/>
    <cellStyle name="40 % - Markeringsfarve4 2 2 5 2 6 2" xfId="17028"/>
    <cellStyle name="40 % - Markeringsfarve4 2 2 5 2 7" xfId="17023"/>
    <cellStyle name="40 % - Markeringsfarve4 2 2 5 3" xfId="6762"/>
    <cellStyle name="40 % - Markeringsfarve4 2 2 5 3 2" xfId="6763"/>
    <cellStyle name="40 % - Markeringsfarve4 2 2 5 3 2 2" xfId="17030"/>
    <cellStyle name="40 % - Markeringsfarve4 2 2 5 3 3" xfId="6764"/>
    <cellStyle name="40 % - Markeringsfarve4 2 2 5 3 3 2" xfId="17031"/>
    <cellStyle name="40 % - Markeringsfarve4 2 2 5 3 4" xfId="6765"/>
    <cellStyle name="40 % - Markeringsfarve4 2 2 5 3 4 2" xfId="17032"/>
    <cellStyle name="40 % - Markeringsfarve4 2 2 5 3 5" xfId="6766"/>
    <cellStyle name="40 % - Markeringsfarve4 2 2 5 3 5 2" xfId="17033"/>
    <cellStyle name="40 % - Markeringsfarve4 2 2 5 3 6" xfId="6767"/>
    <cellStyle name="40 % - Markeringsfarve4 2 2 5 3 6 2" xfId="17034"/>
    <cellStyle name="40 % - Markeringsfarve4 2 2 5 3 7" xfId="17029"/>
    <cellStyle name="40 % - Markeringsfarve4 2 2 5 4" xfId="6768"/>
    <cellStyle name="40 % - Markeringsfarve4 2 2 5 4 2" xfId="6769"/>
    <cellStyle name="40 % - Markeringsfarve4 2 2 5 4 2 2" xfId="17036"/>
    <cellStyle name="40 % - Markeringsfarve4 2 2 5 4 3" xfId="6770"/>
    <cellStyle name="40 % - Markeringsfarve4 2 2 5 4 3 2" xfId="17037"/>
    <cellStyle name="40 % - Markeringsfarve4 2 2 5 4 4" xfId="6771"/>
    <cellStyle name="40 % - Markeringsfarve4 2 2 5 4 4 2" xfId="17038"/>
    <cellStyle name="40 % - Markeringsfarve4 2 2 5 4 5" xfId="6772"/>
    <cellStyle name="40 % - Markeringsfarve4 2 2 5 4 5 2" xfId="17039"/>
    <cellStyle name="40 % - Markeringsfarve4 2 2 5 4 6" xfId="6773"/>
    <cellStyle name="40 % - Markeringsfarve4 2 2 5 4 6 2" xfId="17040"/>
    <cellStyle name="40 % - Markeringsfarve4 2 2 5 4 7" xfId="17035"/>
    <cellStyle name="40 % - Markeringsfarve4 2 2 5 5" xfId="6774"/>
    <cellStyle name="40 % - Markeringsfarve4 2 2 5 5 2" xfId="17041"/>
    <cellStyle name="40 % - Markeringsfarve4 2 2 5 6" xfId="6775"/>
    <cellStyle name="40 % - Markeringsfarve4 2 2 5 6 2" xfId="17042"/>
    <cellStyle name="40 % - Markeringsfarve4 2 2 5 7" xfId="6776"/>
    <cellStyle name="40 % - Markeringsfarve4 2 2 5 7 2" xfId="17043"/>
    <cellStyle name="40 % - Markeringsfarve4 2 2 5 8" xfId="6777"/>
    <cellStyle name="40 % - Markeringsfarve4 2 2 5 8 2" xfId="17044"/>
    <cellStyle name="40 % - Markeringsfarve4 2 2 5 9" xfId="6778"/>
    <cellStyle name="40 % - Markeringsfarve4 2 2 5 9 2" xfId="17045"/>
    <cellStyle name="40 % - Markeringsfarve4 2 2 6" xfId="6779"/>
    <cellStyle name="40 % - Markeringsfarve4 2 2 6 2" xfId="6780"/>
    <cellStyle name="40 % - Markeringsfarve4 2 2 6 2 2" xfId="17047"/>
    <cellStyle name="40 % - Markeringsfarve4 2 2 6 3" xfId="6781"/>
    <cellStyle name="40 % - Markeringsfarve4 2 2 6 3 2" xfId="17048"/>
    <cellStyle name="40 % - Markeringsfarve4 2 2 6 4" xfId="6782"/>
    <cellStyle name="40 % - Markeringsfarve4 2 2 6 4 2" xfId="17049"/>
    <cellStyle name="40 % - Markeringsfarve4 2 2 6 5" xfId="6783"/>
    <cellStyle name="40 % - Markeringsfarve4 2 2 6 5 2" xfId="17050"/>
    <cellStyle name="40 % - Markeringsfarve4 2 2 6 6" xfId="6784"/>
    <cellStyle name="40 % - Markeringsfarve4 2 2 6 6 2" xfId="17051"/>
    <cellStyle name="40 % - Markeringsfarve4 2 2 6 7" xfId="17046"/>
    <cellStyle name="40 % - Markeringsfarve4 2 2 7" xfId="6785"/>
    <cellStyle name="40 % - Markeringsfarve4 2 2 7 2" xfId="6786"/>
    <cellStyle name="40 % - Markeringsfarve4 2 2 7 2 2" xfId="17053"/>
    <cellStyle name="40 % - Markeringsfarve4 2 2 7 3" xfId="6787"/>
    <cellStyle name="40 % - Markeringsfarve4 2 2 7 3 2" xfId="17054"/>
    <cellStyle name="40 % - Markeringsfarve4 2 2 7 4" xfId="6788"/>
    <cellStyle name="40 % - Markeringsfarve4 2 2 7 4 2" xfId="17055"/>
    <cellStyle name="40 % - Markeringsfarve4 2 2 7 5" xfId="6789"/>
    <cellStyle name="40 % - Markeringsfarve4 2 2 7 5 2" xfId="17056"/>
    <cellStyle name="40 % - Markeringsfarve4 2 2 7 6" xfId="6790"/>
    <cellStyle name="40 % - Markeringsfarve4 2 2 7 6 2" xfId="17057"/>
    <cellStyle name="40 % - Markeringsfarve4 2 2 7 7" xfId="17052"/>
    <cellStyle name="40 % - Markeringsfarve4 2 2 8" xfId="6791"/>
    <cellStyle name="40 % - Markeringsfarve4 2 2 8 2" xfId="6792"/>
    <cellStyle name="40 % - Markeringsfarve4 2 2 8 2 2" xfId="17059"/>
    <cellStyle name="40 % - Markeringsfarve4 2 2 8 3" xfId="6793"/>
    <cellStyle name="40 % - Markeringsfarve4 2 2 8 3 2" xfId="17060"/>
    <cellStyle name="40 % - Markeringsfarve4 2 2 8 4" xfId="6794"/>
    <cellStyle name="40 % - Markeringsfarve4 2 2 8 4 2" xfId="17061"/>
    <cellStyle name="40 % - Markeringsfarve4 2 2 8 5" xfId="6795"/>
    <cellStyle name="40 % - Markeringsfarve4 2 2 8 5 2" xfId="17062"/>
    <cellStyle name="40 % - Markeringsfarve4 2 2 8 6" xfId="6796"/>
    <cellStyle name="40 % - Markeringsfarve4 2 2 8 6 2" xfId="17063"/>
    <cellStyle name="40 % - Markeringsfarve4 2 2 8 7" xfId="17058"/>
    <cellStyle name="40 % - Markeringsfarve4 2 2 9" xfId="6797"/>
    <cellStyle name="40 % - Markeringsfarve4 2 2 9 2" xfId="17064"/>
    <cellStyle name="40 % - Markeringsfarve4 2 2_Budget" xfId="6798"/>
    <cellStyle name="40 % - Markeringsfarve4 2 3" xfId="6799"/>
    <cellStyle name="40 % - Markeringsfarve4 2 3 10" xfId="6800"/>
    <cellStyle name="40 % - Markeringsfarve4 2 3 10 2" xfId="17066"/>
    <cellStyle name="40 % - Markeringsfarve4 2 3 11" xfId="6801"/>
    <cellStyle name="40 % - Markeringsfarve4 2 3 11 2" xfId="17067"/>
    <cellStyle name="40 % - Markeringsfarve4 2 3 12" xfId="6802"/>
    <cellStyle name="40 % - Markeringsfarve4 2 3 12 2" xfId="17068"/>
    <cellStyle name="40 % - Markeringsfarve4 2 3 13" xfId="6803"/>
    <cellStyle name="40 % - Markeringsfarve4 2 3 13 2" xfId="17069"/>
    <cellStyle name="40 % - Markeringsfarve4 2 3 14" xfId="17065"/>
    <cellStyle name="40 % - Markeringsfarve4 2 3 2" xfId="6804"/>
    <cellStyle name="40 % - Markeringsfarve4 2 3 2 10" xfId="6805"/>
    <cellStyle name="40 % - Markeringsfarve4 2 3 2 10 2" xfId="17071"/>
    <cellStyle name="40 % - Markeringsfarve4 2 3 2 11" xfId="6806"/>
    <cellStyle name="40 % - Markeringsfarve4 2 3 2 11 2" xfId="17072"/>
    <cellStyle name="40 % - Markeringsfarve4 2 3 2 12" xfId="17070"/>
    <cellStyle name="40 % - Markeringsfarve4 2 3 2 2" xfId="6807"/>
    <cellStyle name="40 % - Markeringsfarve4 2 3 2 2 10" xfId="6808"/>
    <cellStyle name="40 % - Markeringsfarve4 2 3 2 2 10 2" xfId="17074"/>
    <cellStyle name="40 % - Markeringsfarve4 2 3 2 2 11" xfId="17073"/>
    <cellStyle name="40 % - Markeringsfarve4 2 3 2 2 2" xfId="6809"/>
    <cellStyle name="40 % - Markeringsfarve4 2 3 2 2 2 2" xfId="6810"/>
    <cellStyle name="40 % - Markeringsfarve4 2 3 2 2 2 2 2" xfId="17076"/>
    <cellStyle name="40 % - Markeringsfarve4 2 3 2 2 2 3" xfId="6811"/>
    <cellStyle name="40 % - Markeringsfarve4 2 3 2 2 2 3 2" xfId="17077"/>
    <cellStyle name="40 % - Markeringsfarve4 2 3 2 2 2 4" xfId="6812"/>
    <cellStyle name="40 % - Markeringsfarve4 2 3 2 2 2 4 2" xfId="17078"/>
    <cellStyle name="40 % - Markeringsfarve4 2 3 2 2 2 5" xfId="6813"/>
    <cellStyle name="40 % - Markeringsfarve4 2 3 2 2 2 5 2" xfId="17079"/>
    <cellStyle name="40 % - Markeringsfarve4 2 3 2 2 2 6" xfId="6814"/>
    <cellStyle name="40 % - Markeringsfarve4 2 3 2 2 2 6 2" xfId="17080"/>
    <cellStyle name="40 % - Markeringsfarve4 2 3 2 2 2 7" xfId="17075"/>
    <cellStyle name="40 % - Markeringsfarve4 2 3 2 2 3" xfId="6815"/>
    <cellStyle name="40 % - Markeringsfarve4 2 3 2 2 3 2" xfId="6816"/>
    <cellStyle name="40 % - Markeringsfarve4 2 3 2 2 3 2 2" xfId="17082"/>
    <cellStyle name="40 % - Markeringsfarve4 2 3 2 2 3 3" xfId="6817"/>
    <cellStyle name="40 % - Markeringsfarve4 2 3 2 2 3 3 2" xfId="17083"/>
    <cellStyle name="40 % - Markeringsfarve4 2 3 2 2 3 4" xfId="6818"/>
    <cellStyle name="40 % - Markeringsfarve4 2 3 2 2 3 4 2" xfId="17084"/>
    <cellStyle name="40 % - Markeringsfarve4 2 3 2 2 3 5" xfId="6819"/>
    <cellStyle name="40 % - Markeringsfarve4 2 3 2 2 3 5 2" xfId="17085"/>
    <cellStyle name="40 % - Markeringsfarve4 2 3 2 2 3 6" xfId="6820"/>
    <cellStyle name="40 % - Markeringsfarve4 2 3 2 2 3 6 2" xfId="17086"/>
    <cellStyle name="40 % - Markeringsfarve4 2 3 2 2 3 7" xfId="17081"/>
    <cellStyle name="40 % - Markeringsfarve4 2 3 2 2 4" xfId="6821"/>
    <cellStyle name="40 % - Markeringsfarve4 2 3 2 2 4 2" xfId="6822"/>
    <cellStyle name="40 % - Markeringsfarve4 2 3 2 2 4 2 2" xfId="17088"/>
    <cellStyle name="40 % - Markeringsfarve4 2 3 2 2 4 3" xfId="6823"/>
    <cellStyle name="40 % - Markeringsfarve4 2 3 2 2 4 3 2" xfId="17089"/>
    <cellStyle name="40 % - Markeringsfarve4 2 3 2 2 4 4" xfId="6824"/>
    <cellStyle name="40 % - Markeringsfarve4 2 3 2 2 4 4 2" xfId="17090"/>
    <cellStyle name="40 % - Markeringsfarve4 2 3 2 2 4 5" xfId="6825"/>
    <cellStyle name="40 % - Markeringsfarve4 2 3 2 2 4 5 2" xfId="17091"/>
    <cellStyle name="40 % - Markeringsfarve4 2 3 2 2 4 6" xfId="6826"/>
    <cellStyle name="40 % - Markeringsfarve4 2 3 2 2 4 6 2" xfId="17092"/>
    <cellStyle name="40 % - Markeringsfarve4 2 3 2 2 4 7" xfId="17087"/>
    <cellStyle name="40 % - Markeringsfarve4 2 3 2 2 5" xfId="6827"/>
    <cellStyle name="40 % - Markeringsfarve4 2 3 2 2 5 2" xfId="6828"/>
    <cellStyle name="40 % - Markeringsfarve4 2 3 2 2 5 2 2" xfId="17094"/>
    <cellStyle name="40 % - Markeringsfarve4 2 3 2 2 5 3" xfId="6829"/>
    <cellStyle name="40 % - Markeringsfarve4 2 3 2 2 5 3 2" xfId="17095"/>
    <cellStyle name="40 % - Markeringsfarve4 2 3 2 2 5 4" xfId="6830"/>
    <cellStyle name="40 % - Markeringsfarve4 2 3 2 2 5 4 2" xfId="17096"/>
    <cellStyle name="40 % - Markeringsfarve4 2 3 2 2 5 5" xfId="6831"/>
    <cellStyle name="40 % - Markeringsfarve4 2 3 2 2 5 5 2" xfId="17097"/>
    <cellStyle name="40 % - Markeringsfarve4 2 3 2 2 5 6" xfId="6832"/>
    <cellStyle name="40 % - Markeringsfarve4 2 3 2 2 5 6 2" xfId="17098"/>
    <cellStyle name="40 % - Markeringsfarve4 2 3 2 2 5 7" xfId="17093"/>
    <cellStyle name="40 % - Markeringsfarve4 2 3 2 2 6" xfId="6833"/>
    <cellStyle name="40 % - Markeringsfarve4 2 3 2 2 6 2" xfId="17099"/>
    <cellStyle name="40 % - Markeringsfarve4 2 3 2 2 7" xfId="6834"/>
    <cellStyle name="40 % - Markeringsfarve4 2 3 2 2 7 2" xfId="17100"/>
    <cellStyle name="40 % - Markeringsfarve4 2 3 2 2 8" xfId="6835"/>
    <cellStyle name="40 % - Markeringsfarve4 2 3 2 2 8 2" xfId="17101"/>
    <cellStyle name="40 % - Markeringsfarve4 2 3 2 2 9" xfId="6836"/>
    <cellStyle name="40 % - Markeringsfarve4 2 3 2 2 9 2" xfId="17102"/>
    <cellStyle name="40 % - Markeringsfarve4 2 3 2 3" xfId="6837"/>
    <cellStyle name="40 % - Markeringsfarve4 2 3 2 3 2" xfId="6838"/>
    <cellStyle name="40 % - Markeringsfarve4 2 3 2 3 2 2" xfId="17104"/>
    <cellStyle name="40 % - Markeringsfarve4 2 3 2 3 3" xfId="6839"/>
    <cellStyle name="40 % - Markeringsfarve4 2 3 2 3 3 2" xfId="17105"/>
    <cellStyle name="40 % - Markeringsfarve4 2 3 2 3 4" xfId="6840"/>
    <cellStyle name="40 % - Markeringsfarve4 2 3 2 3 4 2" xfId="17106"/>
    <cellStyle name="40 % - Markeringsfarve4 2 3 2 3 5" xfId="6841"/>
    <cellStyle name="40 % - Markeringsfarve4 2 3 2 3 5 2" xfId="17107"/>
    <cellStyle name="40 % - Markeringsfarve4 2 3 2 3 6" xfId="6842"/>
    <cellStyle name="40 % - Markeringsfarve4 2 3 2 3 6 2" xfId="17108"/>
    <cellStyle name="40 % - Markeringsfarve4 2 3 2 3 7" xfId="17103"/>
    <cellStyle name="40 % - Markeringsfarve4 2 3 2 4" xfId="6843"/>
    <cellStyle name="40 % - Markeringsfarve4 2 3 2 4 2" xfId="6844"/>
    <cellStyle name="40 % - Markeringsfarve4 2 3 2 4 2 2" xfId="17110"/>
    <cellStyle name="40 % - Markeringsfarve4 2 3 2 4 3" xfId="6845"/>
    <cellStyle name="40 % - Markeringsfarve4 2 3 2 4 3 2" xfId="17111"/>
    <cellStyle name="40 % - Markeringsfarve4 2 3 2 4 4" xfId="6846"/>
    <cellStyle name="40 % - Markeringsfarve4 2 3 2 4 4 2" xfId="17112"/>
    <cellStyle name="40 % - Markeringsfarve4 2 3 2 4 5" xfId="6847"/>
    <cellStyle name="40 % - Markeringsfarve4 2 3 2 4 5 2" xfId="17113"/>
    <cellStyle name="40 % - Markeringsfarve4 2 3 2 4 6" xfId="6848"/>
    <cellStyle name="40 % - Markeringsfarve4 2 3 2 4 6 2" xfId="17114"/>
    <cellStyle name="40 % - Markeringsfarve4 2 3 2 4 7" xfId="17109"/>
    <cellStyle name="40 % - Markeringsfarve4 2 3 2 5" xfId="6849"/>
    <cellStyle name="40 % - Markeringsfarve4 2 3 2 5 2" xfId="6850"/>
    <cellStyle name="40 % - Markeringsfarve4 2 3 2 5 2 2" xfId="17116"/>
    <cellStyle name="40 % - Markeringsfarve4 2 3 2 5 3" xfId="6851"/>
    <cellStyle name="40 % - Markeringsfarve4 2 3 2 5 3 2" xfId="17117"/>
    <cellStyle name="40 % - Markeringsfarve4 2 3 2 5 4" xfId="6852"/>
    <cellStyle name="40 % - Markeringsfarve4 2 3 2 5 4 2" xfId="17118"/>
    <cellStyle name="40 % - Markeringsfarve4 2 3 2 5 5" xfId="6853"/>
    <cellStyle name="40 % - Markeringsfarve4 2 3 2 5 5 2" xfId="17119"/>
    <cellStyle name="40 % - Markeringsfarve4 2 3 2 5 6" xfId="6854"/>
    <cellStyle name="40 % - Markeringsfarve4 2 3 2 5 6 2" xfId="17120"/>
    <cellStyle name="40 % - Markeringsfarve4 2 3 2 5 7" xfId="17115"/>
    <cellStyle name="40 % - Markeringsfarve4 2 3 2 6" xfId="6855"/>
    <cellStyle name="40 % - Markeringsfarve4 2 3 2 6 2" xfId="6856"/>
    <cellStyle name="40 % - Markeringsfarve4 2 3 2 6 2 2" xfId="17122"/>
    <cellStyle name="40 % - Markeringsfarve4 2 3 2 6 3" xfId="6857"/>
    <cellStyle name="40 % - Markeringsfarve4 2 3 2 6 3 2" xfId="17123"/>
    <cellStyle name="40 % - Markeringsfarve4 2 3 2 6 4" xfId="6858"/>
    <cellStyle name="40 % - Markeringsfarve4 2 3 2 6 4 2" xfId="17124"/>
    <cellStyle name="40 % - Markeringsfarve4 2 3 2 6 5" xfId="6859"/>
    <cellStyle name="40 % - Markeringsfarve4 2 3 2 6 5 2" xfId="17125"/>
    <cellStyle name="40 % - Markeringsfarve4 2 3 2 6 6" xfId="6860"/>
    <cellStyle name="40 % - Markeringsfarve4 2 3 2 6 6 2" xfId="17126"/>
    <cellStyle name="40 % - Markeringsfarve4 2 3 2 6 7" xfId="17121"/>
    <cellStyle name="40 % - Markeringsfarve4 2 3 2 7" xfId="6861"/>
    <cellStyle name="40 % - Markeringsfarve4 2 3 2 7 2" xfId="17127"/>
    <cellStyle name="40 % - Markeringsfarve4 2 3 2 8" xfId="6862"/>
    <cellStyle name="40 % - Markeringsfarve4 2 3 2 8 2" xfId="17128"/>
    <cellStyle name="40 % - Markeringsfarve4 2 3 2 9" xfId="6863"/>
    <cellStyle name="40 % - Markeringsfarve4 2 3 2 9 2" xfId="17129"/>
    <cellStyle name="40 % - Markeringsfarve4 2 3 3" xfId="6864"/>
    <cellStyle name="40 % - Markeringsfarve4 2 3 3 10" xfId="6865"/>
    <cellStyle name="40 % - Markeringsfarve4 2 3 3 10 2" xfId="17131"/>
    <cellStyle name="40 % - Markeringsfarve4 2 3 3 11" xfId="17130"/>
    <cellStyle name="40 % - Markeringsfarve4 2 3 3 2" xfId="6866"/>
    <cellStyle name="40 % - Markeringsfarve4 2 3 3 2 2" xfId="6867"/>
    <cellStyle name="40 % - Markeringsfarve4 2 3 3 2 2 2" xfId="17133"/>
    <cellStyle name="40 % - Markeringsfarve4 2 3 3 2 3" xfId="6868"/>
    <cellStyle name="40 % - Markeringsfarve4 2 3 3 2 3 2" xfId="17134"/>
    <cellStyle name="40 % - Markeringsfarve4 2 3 3 2 4" xfId="6869"/>
    <cellStyle name="40 % - Markeringsfarve4 2 3 3 2 4 2" xfId="17135"/>
    <cellStyle name="40 % - Markeringsfarve4 2 3 3 2 5" xfId="6870"/>
    <cellStyle name="40 % - Markeringsfarve4 2 3 3 2 5 2" xfId="17136"/>
    <cellStyle name="40 % - Markeringsfarve4 2 3 3 2 6" xfId="6871"/>
    <cellStyle name="40 % - Markeringsfarve4 2 3 3 2 6 2" xfId="17137"/>
    <cellStyle name="40 % - Markeringsfarve4 2 3 3 2 7" xfId="17132"/>
    <cellStyle name="40 % - Markeringsfarve4 2 3 3 3" xfId="6872"/>
    <cellStyle name="40 % - Markeringsfarve4 2 3 3 3 2" xfId="6873"/>
    <cellStyle name="40 % - Markeringsfarve4 2 3 3 3 2 2" xfId="17139"/>
    <cellStyle name="40 % - Markeringsfarve4 2 3 3 3 3" xfId="6874"/>
    <cellStyle name="40 % - Markeringsfarve4 2 3 3 3 3 2" xfId="17140"/>
    <cellStyle name="40 % - Markeringsfarve4 2 3 3 3 4" xfId="6875"/>
    <cellStyle name="40 % - Markeringsfarve4 2 3 3 3 4 2" xfId="17141"/>
    <cellStyle name="40 % - Markeringsfarve4 2 3 3 3 5" xfId="6876"/>
    <cellStyle name="40 % - Markeringsfarve4 2 3 3 3 5 2" xfId="17142"/>
    <cellStyle name="40 % - Markeringsfarve4 2 3 3 3 6" xfId="6877"/>
    <cellStyle name="40 % - Markeringsfarve4 2 3 3 3 6 2" xfId="17143"/>
    <cellStyle name="40 % - Markeringsfarve4 2 3 3 3 7" xfId="17138"/>
    <cellStyle name="40 % - Markeringsfarve4 2 3 3 4" xfId="6878"/>
    <cellStyle name="40 % - Markeringsfarve4 2 3 3 4 2" xfId="6879"/>
    <cellStyle name="40 % - Markeringsfarve4 2 3 3 4 2 2" xfId="17145"/>
    <cellStyle name="40 % - Markeringsfarve4 2 3 3 4 3" xfId="6880"/>
    <cellStyle name="40 % - Markeringsfarve4 2 3 3 4 3 2" xfId="17146"/>
    <cellStyle name="40 % - Markeringsfarve4 2 3 3 4 4" xfId="6881"/>
    <cellStyle name="40 % - Markeringsfarve4 2 3 3 4 4 2" xfId="17147"/>
    <cellStyle name="40 % - Markeringsfarve4 2 3 3 4 5" xfId="6882"/>
    <cellStyle name="40 % - Markeringsfarve4 2 3 3 4 5 2" xfId="17148"/>
    <cellStyle name="40 % - Markeringsfarve4 2 3 3 4 6" xfId="6883"/>
    <cellStyle name="40 % - Markeringsfarve4 2 3 3 4 6 2" xfId="17149"/>
    <cellStyle name="40 % - Markeringsfarve4 2 3 3 4 7" xfId="17144"/>
    <cellStyle name="40 % - Markeringsfarve4 2 3 3 5" xfId="6884"/>
    <cellStyle name="40 % - Markeringsfarve4 2 3 3 5 2" xfId="6885"/>
    <cellStyle name="40 % - Markeringsfarve4 2 3 3 5 2 2" xfId="17151"/>
    <cellStyle name="40 % - Markeringsfarve4 2 3 3 5 3" xfId="6886"/>
    <cellStyle name="40 % - Markeringsfarve4 2 3 3 5 3 2" xfId="17152"/>
    <cellStyle name="40 % - Markeringsfarve4 2 3 3 5 4" xfId="6887"/>
    <cellStyle name="40 % - Markeringsfarve4 2 3 3 5 4 2" xfId="17153"/>
    <cellStyle name="40 % - Markeringsfarve4 2 3 3 5 5" xfId="6888"/>
    <cellStyle name="40 % - Markeringsfarve4 2 3 3 5 5 2" xfId="17154"/>
    <cellStyle name="40 % - Markeringsfarve4 2 3 3 5 6" xfId="6889"/>
    <cellStyle name="40 % - Markeringsfarve4 2 3 3 5 6 2" xfId="17155"/>
    <cellStyle name="40 % - Markeringsfarve4 2 3 3 5 7" xfId="17150"/>
    <cellStyle name="40 % - Markeringsfarve4 2 3 3 6" xfId="6890"/>
    <cellStyle name="40 % - Markeringsfarve4 2 3 3 6 2" xfId="17156"/>
    <cellStyle name="40 % - Markeringsfarve4 2 3 3 7" xfId="6891"/>
    <cellStyle name="40 % - Markeringsfarve4 2 3 3 7 2" xfId="17157"/>
    <cellStyle name="40 % - Markeringsfarve4 2 3 3 8" xfId="6892"/>
    <cellStyle name="40 % - Markeringsfarve4 2 3 3 8 2" xfId="17158"/>
    <cellStyle name="40 % - Markeringsfarve4 2 3 3 9" xfId="6893"/>
    <cellStyle name="40 % - Markeringsfarve4 2 3 3 9 2" xfId="17159"/>
    <cellStyle name="40 % - Markeringsfarve4 2 3 4" xfId="6894"/>
    <cellStyle name="40 % - Markeringsfarve4 2 3 4 2" xfId="6895"/>
    <cellStyle name="40 % - Markeringsfarve4 2 3 4 2 2" xfId="17161"/>
    <cellStyle name="40 % - Markeringsfarve4 2 3 4 3" xfId="6896"/>
    <cellStyle name="40 % - Markeringsfarve4 2 3 4 3 2" xfId="17162"/>
    <cellStyle name="40 % - Markeringsfarve4 2 3 4 4" xfId="6897"/>
    <cellStyle name="40 % - Markeringsfarve4 2 3 4 4 2" xfId="17163"/>
    <cellStyle name="40 % - Markeringsfarve4 2 3 4 5" xfId="6898"/>
    <cellStyle name="40 % - Markeringsfarve4 2 3 4 5 2" xfId="17164"/>
    <cellStyle name="40 % - Markeringsfarve4 2 3 4 6" xfId="6899"/>
    <cellStyle name="40 % - Markeringsfarve4 2 3 4 6 2" xfId="17165"/>
    <cellStyle name="40 % - Markeringsfarve4 2 3 4 7" xfId="17160"/>
    <cellStyle name="40 % - Markeringsfarve4 2 3 5" xfId="6900"/>
    <cellStyle name="40 % - Markeringsfarve4 2 3 5 2" xfId="6901"/>
    <cellStyle name="40 % - Markeringsfarve4 2 3 5 2 2" xfId="17167"/>
    <cellStyle name="40 % - Markeringsfarve4 2 3 5 3" xfId="6902"/>
    <cellStyle name="40 % - Markeringsfarve4 2 3 5 3 2" xfId="17168"/>
    <cellStyle name="40 % - Markeringsfarve4 2 3 5 4" xfId="6903"/>
    <cellStyle name="40 % - Markeringsfarve4 2 3 5 4 2" xfId="17169"/>
    <cellStyle name="40 % - Markeringsfarve4 2 3 5 5" xfId="6904"/>
    <cellStyle name="40 % - Markeringsfarve4 2 3 5 5 2" xfId="17170"/>
    <cellStyle name="40 % - Markeringsfarve4 2 3 5 6" xfId="6905"/>
    <cellStyle name="40 % - Markeringsfarve4 2 3 5 6 2" xfId="17171"/>
    <cellStyle name="40 % - Markeringsfarve4 2 3 5 7" xfId="17166"/>
    <cellStyle name="40 % - Markeringsfarve4 2 3 6" xfId="6906"/>
    <cellStyle name="40 % - Markeringsfarve4 2 3 6 2" xfId="6907"/>
    <cellStyle name="40 % - Markeringsfarve4 2 3 6 2 2" xfId="17173"/>
    <cellStyle name="40 % - Markeringsfarve4 2 3 6 3" xfId="6908"/>
    <cellStyle name="40 % - Markeringsfarve4 2 3 6 3 2" xfId="17174"/>
    <cellStyle name="40 % - Markeringsfarve4 2 3 6 4" xfId="6909"/>
    <cellStyle name="40 % - Markeringsfarve4 2 3 6 4 2" xfId="17175"/>
    <cellStyle name="40 % - Markeringsfarve4 2 3 6 5" xfId="6910"/>
    <cellStyle name="40 % - Markeringsfarve4 2 3 6 5 2" xfId="17176"/>
    <cellStyle name="40 % - Markeringsfarve4 2 3 6 6" xfId="6911"/>
    <cellStyle name="40 % - Markeringsfarve4 2 3 6 6 2" xfId="17177"/>
    <cellStyle name="40 % - Markeringsfarve4 2 3 6 7" xfId="17172"/>
    <cellStyle name="40 % - Markeringsfarve4 2 3 7" xfId="6912"/>
    <cellStyle name="40 % - Markeringsfarve4 2 3 7 2" xfId="6913"/>
    <cellStyle name="40 % - Markeringsfarve4 2 3 7 2 2" xfId="17179"/>
    <cellStyle name="40 % - Markeringsfarve4 2 3 7 3" xfId="6914"/>
    <cellStyle name="40 % - Markeringsfarve4 2 3 7 3 2" xfId="17180"/>
    <cellStyle name="40 % - Markeringsfarve4 2 3 7 4" xfId="6915"/>
    <cellStyle name="40 % - Markeringsfarve4 2 3 7 4 2" xfId="17181"/>
    <cellStyle name="40 % - Markeringsfarve4 2 3 7 5" xfId="6916"/>
    <cellStyle name="40 % - Markeringsfarve4 2 3 7 5 2" xfId="17182"/>
    <cellStyle name="40 % - Markeringsfarve4 2 3 7 6" xfId="6917"/>
    <cellStyle name="40 % - Markeringsfarve4 2 3 7 6 2" xfId="17183"/>
    <cellStyle name="40 % - Markeringsfarve4 2 3 7 7" xfId="17178"/>
    <cellStyle name="40 % - Markeringsfarve4 2 3 8" xfId="6918"/>
    <cellStyle name="40 % - Markeringsfarve4 2 3 8 2" xfId="17184"/>
    <cellStyle name="40 % - Markeringsfarve4 2 3 9" xfId="6919"/>
    <cellStyle name="40 % - Markeringsfarve4 2 3 9 2" xfId="17185"/>
    <cellStyle name="40 % - Markeringsfarve4 2 4" xfId="6920"/>
    <cellStyle name="40 % - Markeringsfarve4 2 4 10" xfId="6921"/>
    <cellStyle name="40 % - Markeringsfarve4 2 4 10 2" xfId="17187"/>
    <cellStyle name="40 % - Markeringsfarve4 2 4 11" xfId="6922"/>
    <cellStyle name="40 % - Markeringsfarve4 2 4 11 2" xfId="17188"/>
    <cellStyle name="40 % - Markeringsfarve4 2 4 12" xfId="17186"/>
    <cellStyle name="40 % - Markeringsfarve4 2 4 2" xfId="6923"/>
    <cellStyle name="40 % - Markeringsfarve4 2 4 2 10" xfId="6924"/>
    <cellStyle name="40 % - Markeringsfarve4 2 4 2 10 2" xfId="17190"/>
    <cellStyle name="40 % - Markeringsfarve4 2 4 2 11" xfId="17189"/>
    <cellStyle name="40 % - Markeringsfarve4 2 4 2 2" xfId="6925"/>
    <cellStyle name="40 % - Markeringsfarve4 2 4 2 2 10" xfId="17191"/>
    <cellStyle name="40 % - Markeringsfarve4 2 4 2 2 2" xfId="6926"/>
    <cellStyle name="40 % - Markeringsfarve4 2 4 2 2 2 2" xfId="6927"/>
    <cellStyle name="40 % - Markeringsfarve4 2 4 2 2 2 2 2" xfId="17193"/>
    <cellStyle name="40 % - Markeringsfarve4 2 4 2 2 2 3" xfId="6928"/>
    <cellStyle name="40 % - Markeringsfarve4 2 4 2 2 2 3 2" xfId="17194"/>
    <cellStyle name="40 % - Markeringsfarve4 2 4 2 2 2 4" xfId="6929"/>
    <cellStyle name="40 % - Markeringsfarve4 2 4 2 2 2 4 2" xfId="17195"/>
    <cellStyle name="40 % - Markeringsfarve4 2 4 2 2 2 5" xfId="6930"/>
    <cellStyle name="40 % - Markeringsfarve4 2 4 2 2 2 5 2" xfId="17196"/>
    <cellStyle name="40 % - Markeringsfarve4 2 4 2 2 2 6" xfId="6931"/>
    <cellStyle name="40 % - Markeringsfarve4 2 4 2 2 2 6 2" xfId="17197"/>
    <cellStyle name="40 % - Markeringsfarve4 2 4 2 2 2 7" xfId="17192"/>
    <cellStyle name="40 % - Markeringsfarve4 2 4 2 2 3" xfId="6932"/>
    <cellStyle name="40 % - Markeringsfarve4 2 4 2 2 3 2" xfId="6933"/>
    <cellStyle name="40 % - Markeringsfarve4 2 4 2 2 3 2 2" xfId="17199"/>
    <cellStyle name="40 % - Markeringsfarve4 2 4 2 2 3 3" xfId="6934"/>
    <cellStyle name="40 % - Markeringsfarve4 2 4 2 2 3 3 2" xfId="17200"/>
    <cellStyle name="40 % - Markeringsfarve4 2 4 2 2 3 4" xfId="6935"/>
    <cellStyle name="40 % - Markeringsfarve4 2 4 2 2 3 4 2" xfId="17201"/>
    <cellStyle name="40 % - Markeringsfarve4 2 4 2 2 3 5" xfId="6936"/>
    <cellStyle name="40 % - Markeringsfarve4 2 4 2 2 3 5 2" xfId="17202"/>
    <cellStyle name="40 % - Markeringsfarve4 2 4 2 2 3 6" xfId="6937"/>
    <cellStyle name="40 % - Markeringsfarve4 2 4 2 2 3 6 2" xfId="17203"/>
    <cellStyle name="40 % - Markeringsfarve4 2 4 2 2 3 7" xfId="17198"/>
    <cellStyle name="40 % - Markeringsfarve4 2 4 2 2 4" xfId="6938"/>
    <cellStyle name="40 % - Markeringsfarve4 2 4 2 2 4 2" xfId="6939"/>
    <cellStyle name="40 % - Markeringsfarve4 2 4 2 2 4 2 2" xfId="17205"/>
    <cellStyle name="40 % - Markeringsfarve4 2 4 2 2 4 3" xfId="6940"/>
    <cellStyle name="40 % - Markeringsfarve4 2 4 2 2 4 3 2" xfId="17206"/>
    <cellStyle name="40 % - Markeringsfarve4 2 4 2 2 4 4" xfId="6941"/>
    <cellStyle name="40 % - Markeringsfarve4 2 4 2 2 4 4 2" xfId="17207"/>
    <cellStyle name="40 % - Markeringsfarve4 2 4 2 2 4 5" xfId="6942"/>
    <cellStyle name="40 % - Markeringsfarve4 2 4 2 2 4 5 2" xfId="17208"/>
    <cellStyle name="40 % - Markeringsfarve4 2 4 2 2 4 6" xfId="6943"/>
    <cellStyle name="40 % - Markeringsfarve4 2 4 2 2 4 6 2" xfId="17209"/>
    <cellStyle name="40 % - Markeringsfarve4 2 4 2 2 4 7" xfId="17204"/>
    <cellStyle name="40 % - Markeringsfarve4 2 4 2 2 5" xfId="6944"/>
    <cellStyle name="40 % - Markeringsfarve4 2 4 2 2 5 2" xfId="17210"/>
    <cellStyle name="40 % - Markeringsfarve4 2 4 2 2 6" xfId="6945"/>
    <cellStyle name="40 % - Markeringsfarve4 2 4 2 2 6 2" xfId="17211"/>
    <cellStyle name="40 % - Markeringsfarve4 2 4 2 2 7" xfId="6946"/>
    <cellStyle name="40 % - Markeringsfarve4 2 4 2 2 7 2" xfId="17212"/>
    <cellStyle name="40 % - Markeringsfarve4 2 4 2 2 8" xfId="6947"/>
    <cellStyle name="40 % - Markeringsfarve4 2 4 2 2 8 2" xfId="17213"/>
    <cellStyle name="40 % - Markeringsfarve4 2 4 2 2 9" xfId="6948"/>
    <cellStyle name="40 % - Markeringsfarve4 2 4 2 2 9 2" xfId="17214"/>
    <cellStyle name="40 % - Markeringsfarve4 2 4 2 3" xfId="6949"/>
    <cellStyle name="40 % - Markeringsfarve4 2 4 2 3 2" xfId="6950"/>
    <cellStyle name="40 % - Markeringsfarve4 2 4 2 3 2 2" xfId="17216"/>
    <cellStyle name="40 % - Markeringsfarve4 2 4 2 3 3" xfId="6951"/>
    <cellStyle name="40 % - Markeringsfarve4 2 4 2 3 3 2" xfId="17217"/>
    <cellStyle name="40 % - Markeringsfarve4 2 4 2 3 4" xfId="6952"/>
    <cellStyle name="40 % - Markeringsfarve4 2 4 2 3 4 2" xfId="17218"/>
    <cellStyle name="40 % - Markeringsfarve4 2 4 2 3 5" xfId="6953"/>
    <cellStyle name="40 % - Markeringsfarve4 2 4 2 3 5 2" xfId="17219"/>
    <cellStyle name="40 % - Markeringsfarve4 2 4 2 3 6" xfId="6954"/>
    <cellStyle name="40 % - Markeringsfarve4 2 4 2 3 6 2" xfId="17220"/>
    <cellStyle name="40 % - Markeringsfarve4 2 4 2 3 7" xfId="17215"/>
    <cellStyle name="40 % - Markeringsfarve4 2 4 2 4" xfId="6955"/>
    <cellStyle name="40 % - Markeringsfarve4 2 4 2 4 2" xfId="6956"/>
    <cellStyle name="40 % - Markeringsfarve4 2 4 2 4 2 2" xfId="17222"/>
    <cellStyle name="40 % - Markeringsfarve4 2 4 2 4 3" xfId="6957"/>
    <cellStyle name="40 % - Markeringsfarve4 2 4 2 4 3 2" xfId="17223"/>
    <cellStyle name="40 % - Markeringsfarve4 2 4 2 4 4" xfId="6958"/>
    <cellStyle name="40 % - Markeringsfarve4 2 4 2 4 4 2" xfId="17224"/>
    <cellStyle name="40 % - Markeringsfarve4 2 4 2 4 5" xfId="6959"/>
    <cellStyle name="40 % - Markeringsfarve4 2 4 2 4 5 2" xfId="17225"/>
    <cellStyle name="40 % - Markeringsfarve4 2 4 2 4 6" xfId="6960"/>
    <cellStyle name="40 % - Markeringsfarve4 2 4 2 4 6 2" xfId="17226"/>
    <cellStyle name="40 % - Markeringsfarve4 2 4 2 4 7" xfId="17221"/>
    <cellStyle name="40 % - Markeringsfarve4 2 4 2 5" xfId="6961"/>
    <cellStyle name="40 % - Markeringsfarve4 2 4 2 5 2" xfId="6962"/>
    <cellStyle name="40 % - Markeringsfarve4 2 4 2 5 2 2" xfId="17228"/>
    <cellStyle name="40 % - Markeringsfarve4 2 4 2 5 3" xfId="6963"/>
    <cellStyle name="40 % - Markeringsfarve4 2 4 2 5 3 2" xfId="17229"/>
    <cellStyle name="40 % - Markeringsfarve4 2 4 2 5 4" xfId="6964"/>
    <cellStyle name="40 % - Markeringsfarve4 2 4 2 5 4 2" xfId="17230"/>
    <cellStyle name="40 % - Markeringsfarve4 2 4 2 5 5" xfId="6965"/>
    <cellStyle name="40 % - Markeringsfarve4 2 4 2 5 5 2" xfId="17231"/>
    <cellStyle name="40 % - Markeringsfarve4 2 4 2 5 6" xfId="6966"/>
    <cellStyle name="40 % - Markeringsfarve4 2 4 2 5 6 2" xfId="17232"/>
    <cellStyle name="40 % - Markeringsfarve4 2 4 2 5 7" xfId="17227"/>
    <cellStyle name="40 % - Markeringsfarve4 2 4 2 6" xfId="6967"/>
    <cellStyle name="40 % - Markeringsfarve4 2 4 2 6 2" xfId="17233"/>
    <cellStyle name="40 % - Markeringsfarve4 2 4 2 7" xfId="6968"/>
    <cellStyle name="40 % - Markeringsfarve4 2 4 2 7 2" xfId="17234"/>
    <cellStyle name="40 % - Markeringsfarve4 2 4 2 8" xfId="6969"/>
    <cellStyle name="40 % - Markeringsfarve4 2 4 2 8 2" xfId="17235"/>
    <cellStyle name="40 % - Markeringsfarve4 2 4 2 9" xfId="6970"/>
    <cellStyle name="40 % - Markeringsfarve4 2 4 2 9 2" xfId="17236"/>
    <cellStyle name="40 % - Markeringsfarve4 2 4 3" xfId="6971"/>
    <cellStyle name="40 % - Markeringsfarve4 2 4 3 10" xfId="17237"/>
    <cellStyle name="40 % - Markeringsfarve4 2 4 3 2" xfId="6972"/>
    <cellStyle name="40 % - Markeringsfarve4 2 4 3 2 2" xfId="6973"/>
    <cellStyle name="40 % - Markeringsfarve4 2 4 3 2 2 2" xfId="17239"/>
    <cellStyle name="40 % - Markeringsfarve4 2 4 3 2 3" xfId="6974"/>
    <cellStyle name="40 % - Markeringsfarve4 2 4 3 2 3 2" xfId="17240"/>
    <cellStyle name="40 % - Markeringsfarve4 2 4 3 2 4" xfId="6975"/>
    <cellStyle name="40 % - Markeringsfarve4 2 4 3 2 4 2" xfId="17241"/>
    <cellStyle name="40 % - Markeringsfarve4 2 4 3 2 5" xfId="6976"/>
    <cellStyle name="40 % - Markeringsfarve4 2 4 3 2 5 2" xfId="17242"/>
    <cellStyle name="40 % - Markeringsfarve4 2 4 3 2 6" xfId="6977"/>
    <cellStyle name="40 % - Markeringsfarve4 2 4 3 2 6 2" xfId="17243"/>
    <cellStyle name="40 % - Markeringsfarve4 2 4 3 2 7" xfId="17238"/>
    <cellStyle name="40 % - Markeringsfarve4 2 4 3 3" xfId="6978"/>
    <cellStyle name="40 % - Markeringsfarve4 2 4 3 3 2" xfId="6979"/>
    <cellStyle name="40 % - Markeringsfarve4 2 4 3 3 2 2" xfId="17245"/>
    <cellStyle name="40 % - Markeringsfarve4 2 4 3 3 3" xfId="6980"/>
    <cellStyle name="40 % - Markeringsfarve4 2 4 3 3 3 2" xfId="17246"/>
    <cellStyle name="40 % - Markeringsfarve4 2 4 3 3 4" xfId="6981"/>
    <cellStyle name="40 % - Markeringsfarve4 2 4 3 3 4 2" xfId="17247"/>
    <cellStyle name="40 % - Markeringsfarve4 2 4 3 3 5" xfId="6982"/>
    <cellStyle name="40 % - Markeringsfarve4 2 4 3 3 5 2" xfId="17248"/>
    <cellStyle name="40 % - Markeringsfarve4 2 4 3 3 6" xfId="6983"/>
    <cellStyle name="40 % - Markeringsfarve4 2 4 3 3 6 2" xfId="17249"/>
    <cellStyle name="40 % - Markeringsfarve4 2 4 3 3 7" xfId="17244"/>
    <cellStyle name="40 % - Markeringsfarve4 2 4 3 4" xfId="6984"/>
    <cellStyle name="40 % - Markeringsfarve4 2 4 3 4 2" xfId="6985"/>
    <cellStyle name="40 % - Markeringsfarve4 2 4 3 4 2 2" xfId="17251"/>
    <cellStyle name="40 % - Markeringsfarve4 2 4 3 4 3" xfId="6986"/>
    <cellStyle name="40 % - Markeringsfarve4 2 4 3 4 3 2" xfId="17252"/>
    <cellStyle name="40 % - Markeringsfarve4 2 4 3 4 4" xfId="6987"/>
    <cellStyle name="40 % - Markeringsfarve4 2 4 3 4 4 2" xfId="17253"/>
    <cellStyle name="40 % - Markeringsfarve4 2 4 3 4 5" xfId="6988"/>
    <cellStyle name="40 % - Markeringsfarve4 2 4 3 4 5 2" xfId="17254"/>
    <cellStyle name="40 % - Markeringsfarve4 2 4 3 4 6" xfId="6989"/>
    <cellStyle name="40 % - Markeringsfarve4 2 4 3 4 6 2" xfId="17255"/>
    <cellStyle name="40 % - Markeringsfarve4 2 4 3 4 7" xfId="17250"/>
    <cellStyle name="40 % - Markeringsfarve4 2 4 3 5" xfId="6990"/>
    <cellStyle name="40 % - Markeringsfarve4 2 4 3 5 2" xfId="17256"/>
    <cellStyle name="40 % - Markeringsfarve4 2 4 3 6" xfId="6991"/>
    <cellStyle name="40 % - Markeringsfarve4 2 4 3 6 2" xfId="17257"/>
    <cellStyle name="40 % - Markeringsfarve4 2 4 3 7" xfId="6992"/>
    <cellStyle name="40 % - Markeringsfarve4 2 4 3 7 2" xfId="17258"/>
    <cellStyle name="40 % - Markeringsfarve4 2 4 3 8" xfId="6993"/>
    <cellStyle name="40 % - Markeringsfarve4 2 4 3 8 2" xfId="17259"/>
    <cellStyle name="40 % - Markeringsfarve4 2 4 3 9" xfId="6994"/>
    <cellStyle name="40 % - Markeringsfarve4 2 4 3 9 2" xfId="17260"/>
    <cellStyle name="40 % - Markeringsfarve4 2 4 4" xfId="6995"/>
    <cellStyle name="40 % - Markeringsfarve4 2 4 4 2" xfId="6996"/>
    <cellStyle name="40 % - Markeringsfarve4 2 4 4 2 2" xfId="17262"/>
    <cellStyle name="40 % - Markeringsfarve4 2 4 4 3" xfId="6997"/>
    <cellStyle name="40 % - Markeringsfarve4 2 4 4 3 2" xfId="17263"/>
    <cellStyle name="40 % - Markeringsfarve4 2 4 4 4" xfId="6998"/>
    <cellStyle name="40 % - Markeringsfarve4 2 4 4 4 2" xfId="17264"/>
    <cellStyle name="40 % - Markeringsfarve4 2 4 4 5" xfId="6999"/>
    <cellStyle name="40 % - Markeringsfarve4 2 4 4 5 2" xfId="17265"/>
    <cellStyle name="40 % - Markeringsfarve4 2 4 4 6" xfId="7000"/>
    <cellStyle name="40 % - Markeringsfarve4 2 4 4 6 2" xfId="17266"/>
    <cellStyle name="40 % - Markeringsfarve4 2 4 4 7" xfId="17261"/>
    <cellStyle name="40 % - Markeringsfarve4 2 4 5" xfId="7001"/>
    <cellStyle name="40 % - Markeringsfarve4 2 4 5 2" xfId="7002"/>
    <cellStyle name="40 % - Markeringsfarve4 2 4 5 2 2" xfId="17268"/>
    <cellStyle name="40 % - Markeringsfarve4 2 4 5 3" xfId="7003"/>
    <cellStyle name="40 % - Markeringsfarve4 2 4 5 3 2" xfId="17269"/>
    <cellStyle name="40 % - Markeringsfarve4 2 4 5 4" xfId="7004"/>
    <cellStyle name="40 % - Markeringsfarve4 2 4 5 4 2" xfId="17270"/>
    <cellStyle name="40 % - Markeringsfarve4 2 4 5 5" xfId="7005"/>
    <cellStyle name="40 % - Markeringsfarve4 2 4 5 5 2" xfId="17271"/>
    <cellStyle name="40 % - Markeringsfarve4 2 4 5 6" xfId="7006"/>
    <cellStyle name="40 % - Markeringsfarve4 2 4 5 6 2" xfId="17272"/>
    <cellStyle name="40 % - Markeringsfarve4 2 4 5 7" xfId="17267"/>
    <cellStyle name="40 % - Markeringsfarve4 2 4 6" xfId="7007"/>
    <cellStyle name="40 % - Markeringsfarve4 2 4 6 2" xfId="7008"/>
    <cellStyle name="40 % - Markeringsfarve4 2 4 6 2 2" xfId="17274"/>
    <cellStyle name="40 % - Markeringsfarve4 2 4 6 3" xfId="7009"/>
    <cellStyle name="40 % - Markeringsfarve4 2 4 6 3 2" xfId="17275"/>
    <cellStyle name="40 % - Markeringsfarve4 2 4 6 4" xfId="7010"/>
    <cellStyle name="40 % - Markeringsfarve4 2 4 6 4 2" xfId="17276"/>
    <cellStyle name="40 % - Markeringsfarve4 2 4 6 5" xfId="7011"/>
    <cellStyle name="40 % - Markeringsfarve4 2 4 6 5 2" xfId="17277"/>
    <cellStyle name="40 % - Markeringsfarve4 2 4 6 6" xfId="7012"/>
    <cellStyle name="40 % - Markeringsfarve4 2 4 6 6 2" xfId="17278"/>
    <cellStyle name="40 % - Markeringsfarve4 2 4 6 7" xfId="17273"/>
    <cellStyle name="40 % - Markeringsfarve4 2 4 7" xfId="7013"/>
    <cellStyle name="40 % - Markeringsfarve4 2 4 7 2" xfId="17279"/>
    <cellStyle name="40 % - Markeringsfarve4 2 4 8" xfId="7014"/>
    <cellStyle name="40 % - Markeringsfarve4 2 4 8 2" xfId="17280"/>
    <cellStyle name="40 % - Markeringsfarve4 2 4 9" xfId="7015"/>
    <cellStyle name="40 % - Markeringsfarve4 2 4 9 2" xfId="17281"/>
    <cellStyle name="40 % - Markeringsfarve4 2 5" xfId="7016"/>
    <cellStyle name="40 % - Markeringsfarve4 2 5 10" xfId="7017"/>
    <cellStyle name="40 % - Markeringsfarve4 2 5 10 2" xfId="17283"/>
    <cellStyle name="40 % - Markeringsfarve4 2 5 11" xfId="17282"/>
    <cellStyle name="40 % - Markeringsfarve4 2 5 2" xfId="7018"/>
    <cellStyle name="40 % - Markeringsfarve4 2 5 2 10" xfId="17284"/>
    <cellStyle name="40 % - Markeringsfarve4 2 5 2 2" xfId="7019"/>
    <cellStyle name="40 % - Markeringsfarve4 2 5 2 2 2" xfId="7020"/>
    <cellStyle name="40 % - Markeringsfarve4 2 5 2 2 2 2" xfId="17286"/>
    <cellStyle name="40 % - Markeringsfarve4 2 5 2 2 3" xfId="7021"/>
    <cellStyle name="40 % - Markeringsfarve4 2 5 2 2 3 2" xfId="17287"/>
    <cellStyle name="40 % - Markeringsfarve4 2 5 2 2 4" xfId="7022"/>
    <cellStyle name="40 % - Markeringsfarve4 2 5 2 2 4 2" xfId="17288"/>
    <cellStyle name="40 % - Markeringsfarve4 2 5 2 2 5" xfId="7023"/>
    <cellStyle name="40 % - Markeringsfarve4 2 5 2 2 5 2" xfId="17289"/>
    <cellStyle name="40 % - Markeringsfarve4 2 5 2 2 6" xfId="7024"/>
    <cellStyle name="40 % - Markeringsfarve4 2 5 2 2 6 2" xfId="17290"/>
    <cellStyle name="40 % - Markeringsfarve4 2 5 2 2 7" xfId="17285"/>
    <cellStyle name="40 % - Markeringsfarve4 2 5 2 3" xfId="7025"/>
    <cellStyle name="40 % - Markeringsfarve4 2 5 2 3 2" xfId="7026"/>
    <cellStyle name="40 % - Markeringsfarve4 2 5 2 3 2 2" xfId="17292"/>
    <cellStyle name="40 % - Markeringsfarve4 2 5 2 3 3" xfId="7027"/>
    <cellStyle name="40 % - Markeringsfarve4 2 5 2 3 3 2" xfId="17293"/>
    <cellStyle name="40 % - Markeringsfarve4 2 5 2 3 4" xfId="7028"/>
    <cellStyle name="40 % - Markeringsfarve4 2 5 2 3 4 2" xfId="17294"/>
    <cellStyle name="40 % - Markeringsfarve4 2 5 2 3 5" xfId="7029"/>
    <cellStyle name="40 % - Markeringsfarve4 2 5 2 3 5 2" xfId="17295"/>
    <cellStyle name="40 % - Markeringsfarve4 2 5 2 3 6" xfId="7030"/>
    <cellStyle name="40 % - Markeringsfarve4 2 5 2 3 6 2" xfId="17296"/>
    <cellStyle name="40 % - Markeringsfarve4 2 5 2 3 7" xfId="17291"/>
    <cellStyle name="40 % - Markeringsfarve4 2 5 2 4" xfId="7031"/>
    <cellStyle name="40 % - Markeringsfarve4 2 5 2 4 2" xfId="7032"/>
    <cellStyle name="40 % - Markeringsfarve4 2 5 2 4 2 2" xfId="17298"/>
    <cellStyle name="40 % - Markeringsfarve4 2 5 2 4 3" xfId="7033"/>
    <cellStyle name="40 % - Markeringsfarve4 2 5 2 4 3 2" xfId="17299"/>
    <cellStyle name="40 % - Markeringsfarve4 2 5 2 4 4" xfId="7034"/>
    <cellStyle name="40 % - Markeringsfarve4 2 5 2 4 4 2" xfId="17300"/>
    <cellStyle name="40 % - Markeringsfarve4 2 5 2 4 5" xfId="7035"/>
    <cellStyle name="40 % - Markeringsfarve4 2 5 2 4 5 2" xfId="17301"/>
    <cellStyle name="40 % - Markeringsfarve4 2 5 2 4 6" xfId="7036"/>
    <cellStyle name="40 % - Markeringsfarve4 2 5 2 4 6 2" xfId="17302"/>
    <cellStyle name="40 % - Markeringsfarve4 2 5 2 4 7" xfId="17297"/>
    <cellStyle name="40 % - Markeringsfarve4 2 5 2 5" xfId="7037"/>
    <cellStyle name="40 % - Markeringsfarve4 2 5 2 5 2" xfId="17303"/>
    <cellStyle name="40 % - Markeringsfarve4 2 5 2 6" xfId="7038"/>
    <cellStyle name="40 % - Markeringsfarve4 2 5 2 6 2" xfId="17304"/>
    <cellStyle name="40 % - Markeringsfarve4 2 5 2 7" xfId="7039"/>
    <cellStyle name="40 % - Markeringsfarve4 2 5 2 7 2" xfId="17305"/>
    <cellStyle name="40 % - Markeringsfarve4 2 5 2 8" xfId="7040"/>
    <cellStyle name="40 % - Markeringsfarve4 2 5 2 8 2" xfId="17306"/>
    <cellStyle name="40 % - Markeringsfarve4 2 5 2 9" xfId="7041"/>
    <cellStyle name="40 % - Markeringsfarve4 2 5 2 9 2" xfId="17307"/>
    <cellStyle name="40 % - Markeringsfarve4 2 5 3" xfId="7042"/>
    <cellStyle name="40 % - Markeringsfarve4 2 5 3 2" xfId="7043"/>
    <cellStyle name="40 % - Markeringsfarve4 2 5 3 2 2" xfId="17309"/>
    <cellStyle name="40 % - Markeringsfarve4 2 5 3 3" xfId="7044"/>
    <cellStyle name="40 % - Markeringsfarve4 2 5 3 3 2" xfId="17310"/>
    <cellStyle name="40 % - Markeringsfarve4 2 5 3 4" xfId="7045"/>
    <cellStyle name="40 % - Markeringsfarve4 2 5 3 4 2" xfId="17311"/>
    <cellStyle name="40 % - Markeringsfarve4 2 5 3 5" xfId="7046"/>
    <cellStyle name="40 % - Markeringsfarve4 2 5 3 5 2" xfId="17312"/>
    <cellStyle name="40 % - Markeringsfarve4 2 5 3 6" xfId="7047"/>
    <cellStyle name="40 % - Markeringsfarve4 2 5 3 6 2" xfId="17313"/>
    <cellStyle name="40 % - Markeringsfarve4 2 5 3 7" xfId="17308"/>
    <cellStyle name="40 % - Markeringsfarve4 2 5 4" xfId="7048"/>
    <cellStyle name="40 % - Markeringsfarve4 2 5 4 2" xfId="7049"/>
    <cellStyle name="40 % - Markeringsfarve4 2 5 4 2 2" xfId="17315"/>
    <cellStyle name="40 % - Markeringsfarve4 2 5 4 3" xfId="7050"/>
    <cellStyle name="40 % - Markeringsfarve4 2 5 4 3 2" xfId="17316"/>
    <cellStyle name="40 % - Markeringsfarve4 2 5 4 4" xfId="7051"/>
    <cellStyle name="40 % - Markeringsfarve4 2 5 4 4 2" xfId="17317"/>
    <cellStyle name="40 % - Markeringsfarve4 2 5 4 5" xfId="7052"/>
    <cellStyle name="40 % - Markeringsfarve4 2 5 4 5 2" xfId="17318"/>
    <cellStyle name="40 % - Markeringsfarve4 2 5 4 6" xfId="7053"/>
    <cellStyle name="40 % - Markeringsfarve4 2 5 4 6 2" xfId="17319"/>
    <cellStyle name="40 % - Markeringsfarve4 2 5 4 7" xfId="17314"/>
    <cellStyle name="40 % - Markeringsfarve4 2 5 5" xfId="7054"/>
    <cellStyle name="40 % - Markeringsfarve4 2 5 5 2" xfId="7055"/>
    <cellStyle name="40 % - Markeringsfarve4 2 5 5 2 2" xfId="17321"/>
    <cellStyle name="40 % - Markeringsfarve4 2 5 5 3" xfId="7056"/>
    <cellStyle name="40 % - Markeringsfarve4 2 5 5 3 2" xfId="17322"/>
    <cellStyle name="40 % - Markeringsfarve4 2 5 5 4" xfId="7057"/>
    <cellStyle name="40 % - Markeringsfarve4 2 5 5 4 2" xfId="17323"/>
    <cellStyle name="40 % - Markeringsfarve4 2 5 5 5" xfId="7058"/>
    <cellStyle name="40 % - Markeringsfarve4 2 5 5 5 2" xfId="17324"/>
    <cellStyle name="40 % - Markeringsfarve4 2 5 5 6" xfId="7059"/>
    <cellStyle name="40 % - Markeringsfarve4 2 5 5 6 2" xfId="17325"/>
    <cellStyle name="40 % - Markeringsfarve4 2 5 5 7" xfId="17320"/>
    <cellStyle name="40 % - Markeringsfarve4 2 5 6" xfId="7060"/>
    <cellStyle name="40 % - Markeringsfarve4 2 5 6 2" xfId="17326"/>
    <cellStyle name="40 % - Markeringsfarve4 2 5 7" xfId="7061"/>
    <cellStyle name="40 % - Markeringsfarve4 2 5 7 2" xfId="17327"/>
    <cellStyle name="40 % - Markeringsfarve4 2 5 8" xfId="7062"/>
    <cellStyle name="40 % - Markeringsfarve4 2 5 8 2" xfId="17328"/>
    <cellStyle name="40 % - Markeringsfarve4 2 5 9" xfId="7063"/>
    <cellStyle name="40 % - Markeringsfarve4 2 5 9 2" xfId="17329"/>
    <cellStyle name="40 % - Markeringsfarve4 2 6" xfId="7064"/>
    <cellStyle name="40 % - Markeringsfarve4 2 6 10" xfId="17330"/>
    <cellStyle name="40 % - Markeringsfarve4 2 6 2" xfId="7065"/>
    <cellStyle name="40 % - Markeringsfarve4 2 6 2 2" xfId="7066"/>
    <cellStyle name="40 % - Markeringsfarve4 2 6 2 2 2" xfId="17332"/>
    <cellStyle name="40 % - Markeringsfarve4 2 6 2 3" xfId="7067"/>
    <cellStyle name="40 % - Markeringsfarve4 2 6 2 3 2" xfId="17333"/>
    <cellStyle name="40 % - Markeringsfarve4 2 6 2 4" xfId="7068"/>
    <cellStyle name="40 % - Markeringsfarve4 2 6 2 4 2" xfId="17334"/>
    <cellStyle name="40 % - Markeringsfarve4 2 6 2 5" xfId="7069"/>
    <cellStyle name="40 % - Markeringsfarve4 2 6 2 5 2" xfId="17335"/>
    <cellStyle name="40 % - Markeringsfarve4 2 6 2 6" xfId="7070"/>
    <cellStyle name="40 % - Markeringsfarve4 2 6 2 6 2" xfId="17336"/>
    <cellStyle name="40 % - Markeringsfarve4 2 6 2 7" xfId="17331"/>
    <cellStyle name="40 % - Markeringsfarve4 2 6 3" xfId="7071"/>
    <cellStyle name="40 % - Markeringsfarve4 2 6 3 2" xfId="7072"/>
    <cellStyle name="40 % - Markeringsfarve4 2 6 3 2 2" xfId="17338"/>
    <cellStyle name="40 % - Markeringsfarve4 2 6 3 3" xfId="7073"/>
    <cellStyle name="40 % - Markeringsfarve4 2 6 3 3 2" xfId="17339"/>
    <cellStyle name="40 % - Markeringsfarve4 2 6 3 4" xfId="7074"/>
    <cellStyle name="40 % - Markeringsfarve4 2 6 3 4 2" xfId="17340"/>
    <cellStyle name="40 % - Markeringsfarve4 2 6 3 5" xfId="7075"/>
    <cellStyle name="40 % - Markeringsfarve4 2 6 3 5 2" xfId="17341"/>
    <cellStyle name="40 % - Markeringsfarve4 2 6 3 6" xfId="7076"/>
    <cellStyle name="40 % - Markeringsfarve4 2 6 3 6 2" xfId="17342"/>
    <cellStyle name="40 % - Markeringsfarve4 2 6 3 7" xfId="17337"/>
    <cellStyle name="40 % - Markeringsfarve4 2 6 4" xfId="7077"/>
    <cellStyle name="40 % - Markeringsfarve4 2 6 4 2" xfId="7078"/>
    <cellStyle name="40 % - Markeringsfarve4 2 6 4 2 2" xfId="17344"/>
    <cellStyle name="40 % - Markeringsfarve4 2 6 4 3" xfId="7079"/>
    <cellStyle name="40 % - Markeringsfarve4 2 6 4 3 2" xfId="17345"/>
    <cellStyle name="40 % - Markeringsfarve4 2 6 4 4" xfId="7080"/>
    <cellStyle name="40 % - Markeringsfarve4 2 6 4 4 2" xfId="17346"/>
    <cellStyle name="40 % - Markeringsfarve4 2 6 4 5" xfId="7081"/>
    <cellStyle name="40 % - Markeringsfarve4 2 6 4 5 2" xfId="17347"/>
    <cellStyle name="40 % - Markeringsfarve4 2 6 4 6" xfId="7082"/>
    <cellStyle name="40 % - Markeringsfarve4 2 6 4 6 2" xfId="17348"/>
    <cellStyle name="40 % - Markeringsfarve4 2 6 4 7" xfId="17343"/>
    <cellStyle name="40 % - Markeringsfarve4 2 6 5" xfId="7083"/>
    <cellStyle name="40 % - Markeringsfarve4 2 6 5 2" xfId="17349"/>
    <cellStyle name="40 % - Markeringsfarve4 2 6 6" xfId="7084"/>
    <cellStyle name="40 % - Markeringsfarve4 2 6 6 2" xfId="17350"/>
    <cellStyle name="40 % - Markeringsfarve4 2 6 7" xfId="7085"/>
    <cellStyle name="40 % - Markeringsfarve4 2 6 7 2" xfId="17351"/>
    <cellStyle name="40 % - Markeringsfarve4 2 6 8" xfId="7086"/>
    <cellStyle name="40 % - Markeringsfarve4 2 6 8 2" xfId="17352"/>
    <cellStyle name="40 % - Markeringsfarve4 2 6 9" xfId="7087"/>
    <cellStyle name="40 % - Markeringsfarve4 2 6 9 2" xfId="17353"/>
    <cellStyle name="40 % - Markeringsfarve4 2 7" xfId="7088"/>
    <cellStyle name="40 % - Markeringsfarve4 2 7 2" xfId="7089"/>
    <cellStyle name="40 % - Markeringsfarve4 2 7 2 2" xfId="17355"/>
    <cellStyle name="40 % - Markeringsfarve4 2 7 3" xfId="7090"/>
    <cellStyle name="40 % - Markeringsfarve4 2 7 3 2" xfId="17356"/>
    <cellStyle name="40 % - Markeringsfarve4 2 7 4" xfId="7091"/>
    <cellStyle name="40 % - Markeringsfarve4 2 7 4 2" xfId="17357"/>
    <cellStyle name="40 % - Markeringsfarve4 2 7 5" xfId="7092"/>
    <cellStyle name="40 % - Markeringsfarve4 2 7 5 2" xfId="17358"/>
    <cellStyle name="40 % - Markeringsfarve4 2 7 6" xfId="7093"/>
    <cellStyle name="40 % - Markeringsfarve4 2 7 6 2" xfId="17359"/>
    <cellStyle name="40 % - Markeringsfarve4 2 7 7" xfId="17354"/>
    <cellStyle name="40 % - Markeringsfarve4 2 8" xfId="7094"/>
    <cellStyle name="40 % - Markeringsfarve4 2 8 2" xfId="7095"/>
    <cellStyle name="40 % - Markeringsfarve4 2 8 2 2" xfId="17361"/>
    <cellStyle name="40 % - Markeringsfarve4 2 8 3" xfId="7096"/>
    <cellStyle name="40 % - Markeringsfarve4 2 8 3 2" xfId="17362"/>
    <cellStyle name="40 % - Markeringsfarve4 2 8 4" xfId="7097"/>
    <cellStyle name="40 % - Markeringsfarve4 2 8 4 2" xfId="17363"/>
    <cellStyle name="40 % - Markeringsfarve4 2 8 5" xfId="7098"/>
    <cellStyle name="40 % - Markeringsfarve4 2 8 5 2" xfId="17364"/>
    <cellStyle name="40 % - Markeringsfarve4 2 8 6" xfId="7099"/>
    <cellStyle name="40 % - Markeringsfarve4 2 8 6 2" xfId="17365"/>
    <cellStyle name="40 % - Markeringsfarve4 2 8 7" xfId="17360"/>
    <cellStyle name="40 % - Markeringsfarve4 2 9" xfId="7100"/>
    <cellStyle name="40 % - Markeringsfarve4 2 9 2" xfId="7101"/>
    <cellStyle name="40 % - Markeringsfarve4 2 9 2 2" xfId="17367"/>
    <cellStyle name="40 % - Markeringsfarve4 2 9 3" xfId="7102"/>
    <cellStyle name="40 % - Markeringsfarve4 2 9 3 2" xfId="17368"/>
    <cellStyle name="40 % - Markeringsfarve4 2 9 4" xfId="7103"/>
    <cellStyle name="40 % - Markeringsfarve4 2 9 4 2" xfId="17369"/>
    <cellStyle name="40 % - Markeringsfarve4 2 9 5" xfId="7104"/>
    <cellStyle name="40 % - Markeringsfarve4 2 9 5 2" xfId="17370"/>
    <cellStyle name="40 % - Markeringsfarve4 2 9 6" xfId="7105"/>
    <cellStyle name="40 % - Markeringsfarve4 2 9 6 2" xfId="17371"/>
    <cellStyle name="40 % - Markeringsfarve4 2 9 7" xfId="17366"/>
    <cellStyle name="40 % - Markeringsfarve4 2_Budget" xfId="7106"/>
    <cellStyle name="40 % - Markeringsfarve4 20" xfId="10301"/>
    <cellStyle name="40 % - Markeringsfarve4 3" xfId="7107"/>
    <cellStyle name="40 % - Markeringsfarve4 3 2" xfId="7108"/>
    <cellStyle name="40 % - Markeringsfarve4 3 2 10" xfId="17373"/>
    <cellStyle name="40 % - Markeringsfarve4 3 2 2" xfId="7109"/>
    <cellStyle name="40 % - Markeringsfarve4 3 2 2 2" xfId="7110"/>
    <cellStyle name="40 % - Markeringsfarve4 3 2 2 2 2" xfId="7111"/>
    <cellStyle name="40 % - Markeringsfarve4 3 2 2 2 2 2" xfId="17376"/>
    <cellStyle name="40 % - Markeringsfarve4 3 2 2 2 3" xfId="7112"/>
    <cellStyle name="40 % - Markeringsfarve4 3 2 2 2 3 2" xfId="17377"/>
    <cellStyle name="40 % - Markeringsfarve4 3 2 2 2 4" xfId="7113"/>
    <cellStyle name="40 % - Markeringsfarve4 3 2 2 2 4 2" xfId="17378"/>
    <cellStyle name="40 % - Markeringsfarve4 3 2 2 2 5" xfId="7114"/>
    <cellStyle name="40 % - Markeringsfarve4 3 2 2 2 5 2" xfId="17379"/>
    <cellStyle name="40 % - Markeringsfarve4 3 2 2 2 6" xfId="7115"/>
    <cellStyle name="40 % - Markeringsfarve4 3 2 2 2 6 2" xfId="17380"/>
    <cellStyle name="40 % - Markeringsfarve4 3 2 2 2 7" xfId="17375"/>
    <cellStyle name="40 % - Markeringsfarve4 3 2 2 3" xfId="7116"/>
    <cellStyle name="40 % - Markeringsfarve4 3 2 2 3 2" xfId="17381"/>
    <cellStyle name="40 % - Markeringsfarve4 3 2 2 4" xfId="7117"/>
    <cellStyle name="40 % - Markeringsfarve4 3 2 2 4 2" xfId="17382"/>
    <cellStyle name="40 % - Markeringsfarve4 3 2 2 5" xfId="7118"/>
    <cellStyle name="40 % - Markeringsfarve4 3 2 2 5 2" xfId="17383"/>
    <cellStyle name="40 % - Markeringsfarve4 3 2 2 6" xfId="7119"/>
    <cellStyle name="40 % - Markeringsfarve4 3 2 2 6 2" xfId="17384"/>
    <cellStyle name="40 % - Markeringsfarve4 3 2 2 7" xfId="7120"/>
    <cellStyle name="40 % - Markeringsfarve4 3 2 2 7 2" xfId="17385"/>
    <cellStyle name="40 % - Markeringsfarve4 3 2 2 8" xfId="17374"/>
    <cellStyle name="40 % - Markeringsfarve4 3 2 3" xfId="7121"/>
    <cellStyle name="40 % - Markeringsfarve4 3 2 3 2" xfId="7122"/>
    <cellStyle name="40 % - Markeringsfarve4 3 2 3 2 2" xfId="17387"/>
    <cellStyle name="40 % - Markeringsfarve4 3 2 3 3" xfId="7123"/>
    <cellStyle name="40 % - Markeringsfarve4 3 2 3 3 2" xfId="17388"/>
    <cellStyle name="40 % - Markeringsfarve4 3 2 3 4" xfId="7124"/>
    <cellStyle name="40 % - Markeringsfarve4 3 2 3 4 2" xfId="17389"/>
    <cellStyle name="40 % - Markeringsfarve4 3 2 3 5" xfId="7125"/>
    <cellStyle name="40 % - Markeringsfarve4 3 2 3 5 2" xfId="17390"/>
    <cellStyle name="40 % - Markeringsfarve4 3 2 3 6" xfId="7126"/>
    <cellStyle name="40 % - Markeringsfarve4 3 2 3 6 2" xfId="17391"/>
    <cellStyle name="40 % - Markeringsfarve4 3 2 3 7" xfId="17386"/>
    <cellStyle name="40 % - Markeringsfarve4 3 2 4" xfId="7127"/>
    <cellStyle name="40 % - Markeringsfarve4 3 2 4 2" xfId="17392"/>
    <cellStyle name="40 % - Markeringsfarve4 3 2 5" xfId="7128"/>
    <cellStyle name="40 % - Markeringsfarve4 3 2 5 2" xfId="17393"/>
    <cellStyle name="40 % - Markeringsfarve4 3 2 6" xfId="7129"/>
    <cellStyle name="40 % - Markeringsfarve4 3 2 6 2" xfId="17394"/>
    <cellStyle name="40 % - Markeringsfarve4 3 2 7" xfId="7130"/>
    <cellStyle name="40 % - Markeringsfarve4 3 2 7 2" xfId="17395"/>
    <cellStyle name="40 % - Markeringsfarve4 3 2 8" xfId="7131"/>
    <cellStyle name="40 % - Markeringsfarve4 3 2 8 2" xfId="17396"/>
    <cellStyle name="40 % - Markeringsfarve4 3 2 9" xfId="7132"/>
    <cellStyle name="40 % - Markeringsfarve4 3 2 9 2" xfId="17397"/>
    <cellStyle name="40 % - Markeringsfarve4 3 3" xfId="7133"/>
    <cellStyle name="40 % - Markeringsfarve4 3 3 2" xfId="17398"/>
    <cellStyle name="40 % - Markeringsfarve4 3 4" xfId="17372"/>
    <cellStyle name="40 % - Markeringsfarve4 3_Budget" xfId="7134"/>
    <cellStyle name="40 % - Markeringsfarve4 4" xfId="7135"/>
    <cellStyle name="40 % - Markeringsfarve4 4 2" xfId="7136"/>
    <cellStyle name="40 % - Markeringsfarve4 4 2 2" xfId="17400"/>
    <cellStyle name="40 % - Markeringsfarve4 4 3" xfId="17399"/>
    <cellStyle name="40 % - Markeringsfarve4 5" xfId="7137"/>
    <cellStyle name="40 % - Markeringsfarve4 5 2" xfId="17401"/>
    <cellStyle name="40 % - Markeringsfarve4 6" xfId="7138"/>
    <cellStyle name="40 % - Markeringsfarve4 6 10" xfId="7139"/>
    <cellStyle name="40 % - Markeringsfarve4 6 10 2" xfId="17403"/>
    <cellStyle name="40 % - Markeringsfarve4 6 11" xfId="17402"/>
    <cellStyle name="40 % - Markeringsfarve4 6 2" xfId="7140"/>
    <cellStyle name="40 % - Markeringsfarve4 6 2 2" xfId="7141"/>
    <cellStyle name="40 % - Markeringsfarve4 6 2 2 2" xfId="7142"/>
    <cellStyle name="40 % - Markeringsfarve4 6 2 2 2 2" xfId="17406"/>
    <cellStyle name="40 % - Markeringsfarve4 6 2 2 3" xfId="7143"/>
    <cellStyle name="40 % - Markeringsfarve4 6 2 2 3 2" xfId="17407"/>
    <cellStyle name="40 % - Markeringsfarve4 6 2 2 4" xfId="7144"/>
    <cellStyle name="40 % - Markeringsfarve4 6 2 2 4 2" xfId="17408"/>
    <cellStyle name="40 % - Markeringsfarve4 6 2 2 5" xfId="7145"/>
    <cellStyle name="40 % - Markeringsfarve4 6 2 2 5 2" xfId="17409"/>
    <cellStyle name="40 % - Markeringsfarve4 6 2 2 6" xfId="7146"/>
    <cellStyle name="40 % - Markeringsfarve4 6 2 2 6 2" xfId="17410"/>
    <cellStyle name="40 % - Markeringsfarve4 6 2 2 7" xfId="17405"/>
    <cellStyle name="40 % - Markeringsfarve4 6 2 3" xfId="7147"/>
    <cellStyle name="40 % - Markeringsfarve4 6 2 3 2" xfId="7148"/>
    <cellStyle name="40 % - Markeringsfarve4 6 2 3 2 2" xfId="17412"/>
    <cellStyle name="40 % - Markeringsfarve4 6 2 3 3" xfId="7149"/>
    <cellStyle name="40 % - Markeringsfarve4 6 2 3 3 2" xfId="17413"/>
    <cellStyle name="40 % - Markeringsfarve4 6 2 3 4" xfId="7150"/>
    <cellStyle name="40 % - Markeringsfarve4 6 2 3 4 2" xfId="17414"/>
    <cellStyle name="40 % - Markeringsfarve4 6 2 3 5" xfId="7151"/>
    <cellStyle name="40 % - Markeringsfarve4 6 2 3 5 2" xfId="17415"/>
    <cellStyle name="40 % - Markeringsfarve4 6 2 3 6" xfId="7152"/>
    <cellStyle name="40 % - Markeringsfarve4 6 2 3 6 2" xfId="17416"/>
    <cellStyle name="40 % - Markeringsfarve4 6 2 3 7" xfId="17411"/>
    <cellStyle name="40 % - Markeringsfarve4 6 2 4" xfId="7153"/>
    <cellStyle name="40 % - Markeringsfarve4 6 2 4 2" xfId="17417"/>
    <cellStyle name="40 % - Markeringsfarve4 6 2 5" xfId="7154"/>
    <cellStyle name="40 % - Markeringsfarve4 6 2 5 2" xfId="17418"/>
    <cellStyle name="40 % - Markeringsfarve4 6 2 6" xfId="7155"/>
    <cellStyle name="40 % - Markeringsfarve4 6 2 6 2" xfId="17419"/>
    <cellStyle name="40 % - Markeringsfarve4 6 2 7" xfId="7156"/>
    <cellStyle name="40 % - Markeringsfarve4 6 2 7 2" xfId="17420"/>
    <cellStyle name="40 % - Markeringsfarve4 6 2 8" xfId="7157"/>
    <cellStyle name="40 % - Markeringsfarve4 6 2 8 2" xfId="17421"/>
    <cellStyle name="40 % - Markeringsfarve4 6 2 9" xfId="17404"/>
    <cellStyle name="40 % - Markeringsfarve4 6 3" xfId="7158"/>
    <cellStyle name="40 % - Markeringsfarve4 6 3 2" xfId="17422"/>
    <cellStyle name="40 % - Markeringsfarve4 6 4" xfId="7159"/>
    <cellStyle name="40 % - Markeringsfarve4 6 4 2" xfId="7160"/>
    <cellStyle name="40 % - Markeringsfarve4 6 4 2 2" xfId="17424"/>
    <cellStyle name="40 % - Markeringsfarve4 6 4 3" xfId="7161"/>
    <cellStyle name="40 % - Markeringsfarve4 6 4 3 2" xfId="17425"/>
    <cellStyle name="40 % - Markeringsfarve4 6 4 4" xfId="7162"/>
    <cellStyle name="40 % - Markeringsfarve4 6 4 4 2" xfId="17426"/>
    <cellStyle name="40 % - Markeringsfarve4 6 4 5" xfId="7163"/>
    <cellStyle name="40 % - Markeringsfarve4 6 4 5 2" xfId="17427"/>
    <cellStyle name="40 % - Markeringsfarve4 6 4 6" xfId="7164"/>
    <cellStyle name="40 % - Markeringsfarve4 6 4 6 2" xfId="17428"/>
    <cellStyle name="40 % - Markeringsfarve4 6 4 7" xfId="17423"/>
    <cellStyle name="40 % - Markeringsfarve4 6 5" xfId="7165"/>
    <cellStyle name="40 % - Markeringsfarve4 6 5 2" xfId="7166"/>
    <cellStyle name="40 % - Markeringsfarve4 6 5 2 2" xfId="17430"/>
    <cellStyle name="40 % - Markeringsfarve4 6 5 3" xfId="7167"/>
    <cellStyle name="40 % - Markeringsfarve4 6 5 3 2" xfId="17431"/>
    <cellStyle name="40 % - Markeringsfarve4 6 5 4" xfId="7168"/>
    <cellStyle name="40 % - Markeringsfarve4 6 5 4 2" xfId="17432"/>
    <cellStyle name="40 % - Markeringsfarve4 6 5 5" xfId="7169"/>
    <cellStyle name="40 % - Markeringsfarve4 6 5 5 2" xfId="17433"/>
    <cellStyle name="40 % - Markeringsfarve4 6 5 6" xfId="7170"/>
    <cellStyle name="40 % - Markeringsfarve4 6 5 6 2" xfId="17434"/>
    <cellStyle name="40 % - Markeringsfarve4 6 5 7" xfId="17429"/>
    <cellStyle name="40 % - Markeringsfarve4 6 6" xfId="7171"/>
    <cellStyle name="40 % - Markeringsfarve4 6 6 2" xfId="17435"/>
    <cellStyle name="40 % - Markeringsfarve4 6 7" xfId="7172"/>
    <cellStyle name="40 % - Markeringsfarve4 6 7 2" xfId="17436"/>
    <cellStyle name="40 % - Markeringsfarve4 6 8" xfId="7173"/>
    <cellStyle name="40 % - Markeringsfarve4 6 8 2" xfId="17437"/>
    <cellStyle name="40 % - Markeringsfarve4 6 9" xfId="7174"/>
    <cellStyle name="40 % - Markeringsfarve4 6 9 2" xfId="17438"/>
    <cellStyle name="40 % - Markeringsfarve4 7" xfId="7175"/>
    <cellStyle name="40 % - Markeringsfarve4 7 2" xfId="17439"/>
    <cellStyle name="40 % - Markeringsfarve4 8" xfId="7176"/>
    <cellStyle name="40 % - Markeringsfarve4 8 2" xfId="17440"/>
    <cellStyle name="40 % - Markeringsfarve4 9" xfId="7177"/>
    <cellStyle name="40 % - Markeringsfarve4 9 2" xfId="17441"/>
    <cellStyle name="40 % - Markeringsfarve5 10" xfId="7179"/>
    <cellStyle name="40 % - Markeringsfarve5 10 2" xfId="17442"/>
    <cellStyle name="40 % - Markeringsfarve5 11" xfId="7180"/>
    <cellStyle name="40 % - Markeringsfarve5 11 2" xfId="7181"/>
    <cellStyle name="40 % - Markeringsfarve5 11 2 2" xfId="17444"/>
    <cellStyle name="40 % - Markeringsfarve5 11 3" xfId="17443"/>
    <cellStyle name="40 % - Markeringsfarve5 12" xfId="7182"/>
    <cellStyle name="40 % - Markeringsfarve5 12 2" xfId="17445"/>
    <cellStyle name="40 % - Markeringsfarve5 13" xfId="7183"/>
    <cellStyle name="40 % - Markeringsfarve5 13 2" xfId="17446"/>
    <cellStyle name="40 % - Markeringsfarve5 14" xfId="7184"/>
    <cellStyle name="40 % - Markeringsfarve5 14 2" xfId="17447"/>
    <cellStyle name="40 % - Markeringsfarve5 15" xfId="7185"/>
    <cellStyle name="40 % - Markeringsfarve5 15 2" xfId="17448"/>
    <cellStyle name="40 % - Markeringsfarve5 16" xfId="7186"/>
    <cellStyle name="40 % - Markeringsfarve5 16 2" xfId="17449"/>
    <cellStyle name="40 % - Markeringsfarve5 17" xfId="7187"/>
    <cellStyle name="40 % - Markeringsfarve5 17 2" xfId="17450"/>
    <cellStyle name="40 % - Markeringsfarve5 18" xfId="7188"/>
    <cellStyle name="40 % - Markeringsfarve5 18 2" xfId="17451"/>
    <cellStyle name="40 % - Markeringsfarve5 19" xfId="7189"/>
    <cellStyle name="40 % - Markeringsfarve5 19 2" xfId="17452"/>
    <cellStyle name="40 % - Markeringsfarve5 2" xfId="7190"/>
    <cellStyle name="40 % - Markeringsfarve5 2 10" xfId="7191"/>
    <cellStyle name="40 % - Markeringsfarve5 2 10 2" xfId="17454"/>
    <cellStyle name="40 % - Markeringsfarve5 2 11" xfId="7192"/>
    <cellStyle name="40 % - Markeringsfarve5 2 11 2" xfId="17455"/>
    <cellStyle name="40 % - Markeringsfarve5 2 12" xfId="7193"/>
    <cellStyle name="40 % - Markeringsfarve5 2 12 2" xfId="17456"/>
    <cellStyle name="40 % - Markeringsfarve5 2 13" xfId="7194"/>
    <cellStyle name="40 % - Markeringsfarve5 2 13 2" xfId="17457"/>
    <cellStyle name="40 % - Markeringsfarve5 2 14" xfId="7195"/>
    <cellStyle name="40 % - Markeringsfarve5 2 14 2" xfId="17458"/>
    <cellStyle name="40 % - Markeringsfarve5 2 15" xfId="7196"/>
    <cellStyle name="40 % - Markeringsfarve5 2 15 2" xfId="17459"/>
    <cellStyle name="40 % - Markeringsfarve5 2 16" xfId="7197"/>
    <cellStyle name="40 % - Markeringsfarve5 2 16 2" xfId="17460"/>
    <cellStyle name="40 % - Markeringsfarve5 2 17" xfId="7198"/>
    <cellStyle name="40 % - Markeringsfarve5 2 17 2" xfId="17461"/>
    <cellStyle name="40 % - Markeringsfarve5 2 18" xfId="10304"/>
    <cellStyle name="40 % - Markeringsfarve5 2 19" xfId="17453"/>
    <cellStyle name="40 % - Markeringsfarve5 2 2" xfId="7199"/>
    <cellStyle name="40 % - Markeringsfarve5 2 2 10" xfId="7200"/>
    <cellStyle name="40 % - Markeringsfarve5 2 2 10 2" xfId="17463"/>
    <cellStyle name="40 % - Markeringsfarve5 2 2 11" xfId="7201"/>
    <cellStyle name="40 % - Markeringsfarve5 2 2 11 2" xfId="17464"/>
    <cellStyle name="40 % - Markeringsfarve5 2 2 12" xfId="7202"/>
    <cellStyle name="40 % - Markeringsfarve5 2 2 12 2" xfId="17465"/>
    <cellStyle name="40 % - Markeringsfarve5 2 2 13" xfId="7203"/>
    <cellStyle name="40 % - Markeringsfarve5 2 2 13 2" xfId="17466"/>
    <cellStyle name="40 % - Markeringsfarve5 2 2 14" xfId="7204"/>
    <cellStyle name="40 % - Markeringsfarve5 2 2 14 2" xfId="17467"/>
    <cellStyle name="40 % - Markeringsfarve5 2 2 15" xfId="17462"/>
    <cellStyle name="40 % - Markeringsfarve5 2 2 2" xfId="7205"/>
    <cellStyle name="40 % - Markeringsfarve5 2 2 2 10" xfId="7206"/>
    <cellStyle name="40 % - Markeringsfarve5 2 2 2 10 2" xfId="17469"/>
    <cellStyle name="40 % - Markeringsfarve5 2 2 2 11" xfId="7207"/>
    <cellStyle name="40 % - Markeringsfarve5 2 2 2 11 2" xfId="17470"/>
    <cellStyle name="40 % - Markeringsfarve5 2 2 2 12" xfId="7208"/>
    <cellStyle name="40 % - Markeringsfarve5 2 2 2 12 2" xfId="17471"/>
    <cellStyle name="40 % - Markeringsfarve5 2 2 2 13" xfId="17468"/>
    <cellStyle name="40 % - Markeringsfarve5 2 2 2 2" xfId="7209"/>
    <cellStyle name="40 % - Markeringsfarve5 2 2 2 2 10" xfId="7210"/>
    <cellStyle name="40 % - Markeringsfarve5 2 2 2 2 10 2" xfId="17473"/>
    <cellStyle name="40 % - Markeringsfarve5 2 2 2 2 11" xfId="7211"/>
    <cellStyle name="40 % - Markeringsfarve5 2 2 2 2 11 2" xfId="17474"/>
    <cellStyle name="40 % - Markeringsfarve5 2 2 2 2 12" xfId="17472"/>
    <cellStyle name="40 % - Markeringsfarve5 2 2 2 2 2" xfId="7212"/>
    <cellStyle name="40 % - Markeringsfarve5 2 2 2 2 2 10" xfId="7213"/>
    <cellStyle name="40 % - Markeringsfarve5 2 2 2 2 2 10 2" xfId="17476"/>
    <cellStyle name="40 % - Markeringsfarve5 2 2 2 2 2 11" xfId="17475"/>
    <cellStyle name="40 % - Markeringsfarve5 2 2 2 2 2 2" xfId="7214"/>
    <cellStyle name="40 % - Markeringsfarve5 2 2 2 2 2 2 2" xfId="7215"/>
    <cellStyle name="40 % - Markeringsfarve5 2 2 2 2 2 2 2 2" xfId="17478"/>
    <cellStyle name="40 % - Markeringsfarve5 2 2 2 2 2 2 3" xfId="7216"/>
    <cellStyle name="40 % - Markeringsfarve5 2 2 2 2 2 2 3 2" xfId="17479"/>
    <cellStyle name="40 % - Markeringsfarve5 2 2 2 2 2 2 4" xfId="7217"/>
    <cellStyle name="40 % - Markeringsfarve5 2 2 2 2 2 2 4 2" xfId="17480"/>
    <cellStyle name="40 % - Markeringsfarve5 2 2 2 2 2 2 5" xfId="7218"/>
    <cellStyle name="40 % - Markeringsfarve5 2 2 2 2 2 2 5 2" xfId="17481"/>
    <cellStyle name="40 % - Markeringsfarve5 2 2 2 2 2 2 6" xfId="7219"/>
    <cellStyle name="40 % - Markeringsfarve5 2 2 2 2 2 2 6 2" xfId="17482"/>
    <cellStyle name="40 % - Markeringsfarve5 2 2 2 2 2 2 7" xfId="17477"/>
    <cellStyle name="40 % - Markeringsfarve5 2 2 2 2 2 3" xfId="7220"/>
    <cellStyle name="40 % - Markeringsfarve5 2 2 2 2 2 3 2" xfId="7221"/>
    <cellStyle name="40 % - Markeringsfarve5 2 2 2 2 2 3 2 2" xfId="17484"/>
    <cellStyle name="40 % - Markeringsfarve5 2 2 2 2 2 3 3" xfId="7222"/>
    <cellStyle name="40 % - Markeringsfarve5 2 2 2 2 2 3 3 2" xfId="17485"/>
    <cellStyle name="40 % - Markeringsfarve5 2 2 2 2 2 3 4" xfId="7223"/>
    <cellStyle name="40 % - Markeringsfarve5 2 2 2 2 2 3 4 2" xfId="17486"/>
    <cellStyle name="40 % - Markeringsfarve5 2 2 2 2 2 3 5" xfId="7224"/>
    <cellStyle name="40 % - Markeringsfarve5 2 2 2 2 2 3 5 2" xfId="17487"/>
    <cellStyle name="40 % - Markeringsfarve5 2 2 2 2 2 3 6" xfId="7225"/>
    <cellStyle name="40 % - Markeringsfarve5 2 2 2 2 2 3 6 2" xfId="17488"/>
    <cellStyle name="40 % - Markeringsfarve5 2 2 2 2 2 3 7" xfId="17483"/>
    <cellStyle name="40 % - Markeringsfarve5 2 2 2 2 2 4" xfId="7226"/>
    <cellStyle name="40 % - Markeringsfarve5 2 2 2 2 2 4 2" xfId="7227"/>
    <cellStyle name="40 % - Markeringsfarve5 2 2 2 2 2 4 2 2" xfId="17490"/>
    <cellStyle name="40 % - Markeringsfarve5 2 2 2 2 2 4 3" xfId="7228"/>
    <cellStyle name="40 % - Markeringsfarve5 2 2 2 2 2 4 3 2" xfId="17491"/>
    <cellStyle name="40 % - Markeringsfarve5 2 2 2 2 2 4 4" xfId="7229"/>
    <cellStyle name="40 % - Markeringsfarve5 2 2 2 2 2 4 4 2" xfId="17492"/>
    <cellStyle name="40 % - Markeringsfarve5 2 2 2 2 2 4 5" xfId="7230"/>
    <cellStyle name="40 % - Markeringsfarve5 2 2 2 2 2 4 5 2" xfId="17493"/>
    <cellStyle name="40 % - Markeringsfarve5 2 2 2 2 2 4 6" xfId="7231"/>
    <cellStyle name="40 % - Markeringsfarve5 2 2 2 2 2 4 6 2" xfId="17494"/>
    <cellStyle name="40 % - Markeringsfarve5 2 2 2 2 2 4 7" xfId="17489"/>
    <cellStyle name="40 % - Markeringsfarve5 2 2 2 2 2 5" xfId="7232"/>
    <cellStyle name="40 % - Markeringsfarve5 2 2 2 2 2 5 2" xfId="7233"/>
    <cellStyle name="40 % - Markeringsfarve5 2 2 2 2 2 5 2 2" xfId="17496"/>
    <cellStyle name="40 % - Markeringsfarve5 2 2 2 2 2 5 3" xfId="7234"/>
    <cellStyle name="40 % - Markeringsfarve5 2 2 2 2 2 5 3 2" xfId="17497"/>
    <cellStyle name="40 % - Markeringsfarve5 2 2 2 2 2 5 4" xfId="7235"/>
    <cellStyle name="40 % - Markeringsfarve5 2 2 2 2 2 5 4 2" xfId="17498"/>
    <cellStyle name="40 % - Markeringsfarve5 2 2 2 2 2 5 5" xfId="7236"/>
    <cellStyle name="40 % - Markeringsfarve5 2 2 2 2 2 5 5 2" xfId="17499"/>
    <cellStyle name="40 % - Markeringsfarve5 2 2 2 2 2 5 6" xfId="7237"/>
    <cellStyle name="40 % - Markeringsfarve5 2 2 2 2 2 5 6 2" xfId="17500"/>
    <cellStyle name="40 % - Markeringsfarve5 2 2 2 2 2 5 7" xfId="17495"/>
    <cellStyle name="40 % - Markeringsfarve5 2 2 2 2 2 6" xfId="7238"/>
    <cellStyle name="40 % - Markeringsfarve5 2 2 2 2 2 6 2" xfId="17501"/>
    <cellStyle name="40 % - Markeringsfarve5 2 2 2 2 2 7" xfId="7239"/>
    <cellStyle name="40 % - Markeringsfarve5 2 2 2 2 2 7 2" xfId="17502"/>
    <cellStyle name="40 % - Markeringsfarve5 2 2 2 2 2 8" xfId="7240"/>
    <cellStyle name="40 % - Markeringsfarve5 2 2 2 2 2 8 2" xfId="17503"/>
    <cellStyle name="40 % - Markeringsfarve5 2 2 2 2 2 9" xfId="7241"/>
    <cellStyle name="40 % - Markeringsfarve5 2 2 2 2 2 9 2" xfId="17504"/>
    <cellStyle name="40 % - Markeringsfarve5 2 2 2 2 3" xfId="7242"/>
    <cellStyle name="40 % - Markeringsfarve5 2 2 2 2 3 2" xfId="7243"/>
    <cellStyle name="40 % - Markeringsfarve5 2 2 2 2 3 2 2" xfId="17506"/>
    <cellStyle name="40 % - Markeringsfarve5 2 2 2 2 3 3" xfId="7244"/>
    <cellStyle name="40 % - Markeringsfarve5 2 2 2 2 3 3 2" xfId="17507"/>
    <cellStyle name="40 % - Markeringsfarve5 2 2 2 2 3 4" xfId="7245"/>
    <cellStyle name="40 % - Markeringsfarve5 2 2 2 2 3 4 2" xfId="17508"/>
    <cellStyle name="40 % - Markeringsfarve5 2 2 2 2 3 5" xfId="7246"/>
    <cellStyle name="40 % - Markeringsfarve5 2 2 2 2 3 5 2" xfId="17509"/>
    <cellStyle name="40 % - Markeringsfarve5 2 2 2 2 3 6" xfId="7247"/>
    <cellStyle name="40 % - Markeringsfarve5 2 2 2 2 3 6 2" xfId="17510"/>
    <cellStyle name="40 % - Markeringsfarve5 2 2 2 2 3 7" xfId="17505"/>
    <cellStyle name="40 % - Markeringsfarve5 2 2 2 2 4" xfId="7248"/>
    <cellStyle name="40 % - Markeringsfarve5 2 2 2 2 4 2" xfId="7249"/>
    <cellStyle name="40 % - Markeringsfarve5 2 2 2 2 4 2 2" xfId="17512"/>
    <cellStyle name="40 % - Markeringsfarve5 2 2 2 2 4 3" xfId="7250"/>
    <cellStyle name="40 % - Markeringsfarve5 2 2 2 2 4 3 2" xfId="17513"/>
    <cellStyle name="40 % - Markeringsfarve5 2 2 2 2 4 4" xfId="7251"/>
    <cellStyle name="40 % - Markeringsfarve5 2 2 2 2 4 4 2" xfId="17514"/>
    <cellStyle name="40 % - Markeringsfarve5 2 2 2 2 4 5" xfId="7252"/>
    <cellStyle name="40 % - Markeringsfarve5 2 2 2 2 4 5 2" xfId="17515"/>
    <cellStyle name="40 % - Markeringsfarve5 2 2 2 2 4 6" xfId="7253"/>
    <cellStyle name="40 % - Markeringsfarve5 2 2 2 2 4 6 2" xfId="17516"/>
    <cellStyle name="40 % - Markeringsfarve5 2 2 2 2 4 7" xfId="17511"/>
    <cellStyle name="40 % - Markeringsfarve5 2 2 2 2 5" xfId="7254"/>
    <cellStyle name="40 % - Markeringsfarve5 2 2 2 2 5 2" xfId="7255"/>
    <cellStyle name="40 % - Markeringsfarve5 2 2 2 2 5 2 2" xfId="17518"/>
    <cellStyle name="40 % - Markeringsfarve5 2 2 2 2 5 3" xfId="7256"/>
    <cellStyle name="40 % - Markeringsfarve5 2 2 2 2 5 3 2" xfId="17519"/>
    <cellStyle name="40 % - Markeringsfarve5 2 2 2 2 5 4" xfId="7257"/>
    <cellStyle name="40 % - Markeringsfarve5 2 2 2 2 5 4 2" xfId="17520"/>
    <cellStyle name="40 % - Markeringsfarve5 2 2 2 2 5 5" xfId="7258"/>
    <cellStyle name="40 % - Markeringsfarve5 2 2 2 2 5 5 2" xfId="17521"/>
    <cellStyle name="40 % - Markeringsfarve5 2 2 2 2 5 6" xfId="7259"/>
    <cellStyle name="40 % - Markeringsfarve5 2 2 2 2 5 6 2" xfId="17522"/>
    <cellStyle name="40 % - Markeringsfarve5 2 2 2 2 5 7" xfId="17517"/>
    <cellStyle name="40 % - Markeringsfarve5 2 2 2 2 6" xfId="7260"/>
    <cellStyle name="40 % - Markeringsfarve5 2 2 2 2 6 2" xfId="7261"/>
    <cellStyle name="40 % - Markeringsfarve5 2 2 2 2 6 2 2" xfId="17524"/>
    <cellStyle name="40 % - Markeringsfarve5 2 2 2 2 6 3" xfId="7262"/>
    <cellStyle name="40 % - Markeringsfarve5 2 2 2 2 6 3 2" xfId="17525"/>
    <cellStyle name="40 % - Markeringsfarve5 2 2 2 2 6 4" xfId="7263"/>
    <cellStyle name="40 % - Markeringsfarve5 2 2 2 2 6 4 2" xfId="17526"/>
    <cellStyle name="40 % - Markeringsfarve5 2 2 2 2 6 5" xfId="7264"/>
    <cellStyle name="40 % - Markeringsfarve5 2 2 2 2 6 5 2" xfId="17527"/>
    <cellStyle name="40 % - Markeringsfarve5 2 2 2 2 6 6" xfId="7265"/>
    <cellStyle name="40 % - Markeringsfarve5 2 2 2 2 6 6 2" xfId="17528"/>
    <cellStyle name="40 % - Markeringsfarve5 2 2 2 2 6 7" xfId="17523"/>
    <cellStyle name="40 % - Markeringsfarve5 2 2 2 2 7" xfId="7266"/>
    <cellStyle name="40 % - Markeringsfarve5 2 2 2 2 7 2" xfId="17529"/>
    <cellStyle name="40 % - Markeringsfarve5 2 2 2 2 8" xfId="7267"/>
    <cellStyle name="40 % - Markeringsfarve5 2 2 2 2 8 2" xfId="17530"/>
    <cellStyle name="40 % - Markeringsfarve5 2 2 2 2 9" xfId="7268"/>
    <cellStyle name="40 % - Markeringsfarve5 2 2 2 2 9 2" xfId="17531"/>
    <cellStyle name="40 % - Markeringsfarve5 2 2 2 3" xfId="7269"/>
    <cellStyle name="40 % - Markeringsfarve5 2 2 2 3 10" xfId="7270"/>
    <cellStyle name="40 % - Markeringsfarve5 2 2 2 3 10 2" xfId="17533"/>
    <cellStyle name="40 % - Markeringsfarve5 2 2 2 3 11" xfId="17532"/>
    <cellStyle name="40 % - Markeringsfarve5 2 2 2 3 2" xfId="7271"/>
    <cellStyle name="40 % - Markeringsfarve5 2 2 2 3 2 2" xfId="7272"/>
    <cellStyle name="40 % - Markeringsfarve5 2 2 2 3 2 2 2" xfId="17535"/>
    <cellStyle name="40 % - Markeringsfarve5 2 2 2 3 2 3" xfId="7273"/>
    <cellStyle name="40 % - Markeringsfarve5 2 2 2 3 2 3 2" xfId="17536"/>
    <cellStyle name="40 % - Markeringsfarve5 2 2 2 3 2 4" xfId="7274"/>
    <cellStyle name="40 % - Markeringsfarve5 2 2 2 3 2 4 2" xfId="17537"/>
    <cellStyle name="40 % - Markeringsfarve5 2 2 2 3 2 5" xfId="7275"/>
    <cellStyle name="40 % - Markeringsfarve5 2 2 2 3 2 5 2" xfId="17538"/>
    <cellStyle name="40 % - Markeringsfarve5 2 2 2 3 2 6" xfId="7276"/>
    <cellStyle name="40 % - Markeringsfarve5 2 2 2 3 2 6 2" xfId="17539"/>
    <cellStyle name="40 % - Markeringsfarve5 2 2 2 3 2 7" xfId="17534"/>
    <cellStyle name="40 % - Markeringsfarve5 2 2 2 3 3" xfId="7277"/>
    <cellStyle name="40 % - Markeringsfarve5 2 2 2 3 3 2" xfId="7278"/>
    <cellStyle name="40 % - Markeringsfarve5 2 2 2 3 3 2 2" xfId="17541"/>
    <cellStyle name="40 % - Markeringsfarve5 2 2 2 3 3 3" xfId="7279"/>
    <cellStyle name="40 % - Markeringsfarve5 2 2 2 3 3 3 2" xfId="17542"/>
    <cellStyle name="40 % - Markeringsfarve5 2 2 2 3 3 4" xfId="7280"/>
    <cellStyle name="40 % - Markeringsfarve5 2 2 2 3 3 4 2" xfId="17543"/>
    <cellStyle name="40 % - Markeringsfarve5 2 2 2 3 3 5" xfId="7281"/>
    <cellStyle name="40 % - Markeringsfarve5 2 2 2 3 3 5 2" xfId="17544"/>
    <cellStyle name="40 % - Markeringsfarve5 2 2 2 3 3 6" xfId="7282"/>
    <cellStyle name="40 % - Markeringsfarve5 2 2 2 3 3 6 2" xfId="17545"/>
    <cellStyle name="40 % - Markeringsfarve5 2 2 2 3 3 7" xfId="17540"/>
    <cellStyle name="40 % - Markeringsfarve5 2 2 2 3 4" xfId="7283"/>
    <cellStyle name="40 % - Markeringsfarve5 2 2 2 3 4 2" xfId="7284"/>
    <cellStyle name="40 % - Markeringsfarve5 2 2 2 3 4 2 2" xfId="17547"/>
    <cellStyle name="40 % - Markeringsfarve5 2 2 2 3 4 3" xfId="7285"/>
    <cellStyle name="40 % - Markeringsfarve5 2 2 2 3 4 3 2" xfId="17548"/>
    <cellStyle name="40 % - Markeringsfarve5 2 2 2 3 4 4" xfId="7286"/>
    <cellStyle name="40 % - Markeringsfarve5 2 2 2 3 4 4 2" xfId="17549"/>
    <cellStyle name="40 % - Markeringsfarve5 2 2 2 3 4 5" xfId="7287"/>
    <cellStyle name="40 % - Markeringsfarve5 2 2 2 3 4 5 2" xfId="17550"/>
    <cellStyle name="40 % - Markeringsfarve5 2 2 2 3 4 6" xfId="7288"/>
    <cellStyle name="40 % - Markeringsfarve5 2 2 2 3 4 6 2" xfId="17551"/>
    <cellStyle name="40 % - Markeringsfarve5 2 2 2 3 4 7" xfId="17546"/>
    <cellStyle name="40 % - Markeringsfarve5 2 2 2 3 5" xfId="7289"/>
    <cellStyle name="40 % - Markeringsfarve5 2 2 2 3 5 2" xfId="7290"/>
    <cellStyle name="40 % - Markeringsfarve5 2 2 2 3 5 2 2" xfId="17553"/>
    <cellStyle name="40 % - Markeringsfarve5 2 2 2 3 5 3" xfId="7291"/>
    <cellStyle name="40 % - Markeringsfarve5 2 2 2 3 5 3 2" xfId="17554"/>
    <cellStyle name="40 % - Markeringsfarve5 2 2 2 3 5 4" xfId="7292"/>
    <cellStyle name="40 % - Markeringsfarve5 2 2 2 3 5 4 2" xfId="17555"/>
    <cellStyle name="40 % - Markeringsfarve5 2 2 2 3 5 5" xfId="7293"/>
    <cellStyle name="40 % - Markeringsfarve5 2 2 2 3 5 5 2" xfId="17556"/>
    <cellStyle name="40 % - Markeringsfarve5 2 2 2 3 5 6" xfId="7294"/>
    <cellStyle name="40 % - Markeringsfarve5 2 2 2 3 5 6 2" xfId="17557"/>
    <cellStyle name="40 % - Markeringsfarve5 2 2 2 3 5 7" xfId="17552"/>
    <cellStyle name="40 % - Markeringsfarve5 2 2 2 3 6" xfId="7295"/>
    <cellStyle name="40 % - Markeringsfarve5 2 2 2 3 6 2" xfId="17558"/>
    <cellStyle name="40 % - Markeringsfarve5 2 2 2 3 7" xfId="7296"/>
    <cellStyle name="40 % - Markeringsfarve5 2 2 2 3 7 2" xfId="17559"/>
    <cellStyle name="40 % - Markeringsfarve5 2 2 2 3 8" xfId="7297"/>
    <cellStyle name="40 % - Markeringsfarve5 2 2 2 3 8 2" xfId="17560"/>
    <cellStyle name="40 % - Markeringsfarve5 2 2 2 3 9" xfId="7298"/>
    <cellStyle name="40 % - Markeringsfarve5 2 2 2 3 9 2" xfId="17561"/>
    <cellStyle name="40 % - Markeringsfarve5 2 2 2 4" xfId="7299"/>
    <cellStyle name="40 % - Markeringsfarve5 2 2 2 4 2" xfId="7300"/>
    <cellStyle name="40 % - Markeringsfarve5 2 2 2 4 2 2" xfId="17563"/>
    <cellStyle name="40 % - Markeringsfarve5 2 2 2 4 3" xfId="7301"/>
    <cellStyle name="40 % - Markeringsfarve5 2 2 2 4 3 2" xfId="17564"/>
    <cellStyle name="40 % - Markeringsfarve5 2 2 2 4 4" xfId="7302"/>
    <cellStyle name="40 % - Markeringsfarve5 2 2 2 4 4 2" xfId="17565"/>
    <cellStyle name="40 % - Markeringsfarve5 2 2 2 4 5" xfId="7303"/>
    <cellStyle name="40 % - Markeringsfarve5 2 2 2 4 5 2" xfId="17566"/>
    <cellStyle name="40 % - Markeringsfarve5 2 2 2 4 6" xfId="7304"/>
    <cellStyle name="40 % - Markeringsfarve5 2 2 2 4 6 2" xfId="17567"/>
    <cellStyle name="40 % - Markeringsfarve5 2 2 2 4 7" xfId="17562"/>
    <cellStyle name="40 % - Markeringsfarve5 2 2 2 5" xfId="7305"/>
    <cellStyle name="40 % - Markeringsfarve5 2 2 2 5 2" xfId="7306"/>
    <cellStyle name="40 % - Markeringsfarve5 2 2 2 5 2 2" xfId="17569"/>
    <cellStyle name="40 % - Markeringsfarve5 2 2 2 5 3" xfId="7307"/>
    <cellStyle name="40 % - Markeringsfarve5 2 2 2 5 3 2" xfId="17570"/>
    <cellStyle name="40 % - Markeringsfarve5 2 2 2 5 4" xfId="7308"/>
    <cellStyle name="40 % - Markeringsfarve5 2 2 2 5 4 2" xfId="17571"/>
    <cellStyle name="40 % - Markeringsfarve5 2 2 2 5 5" xfId="7309"/>
    <cellStyle name="40 % - Markeringsfarve5 2 2 2 5 5 2" xfId="17572"/>
    <cellStyle name="40 % - Markeringsfarve5 2 2 2 5 6" xfId="7310"/>
    <cellStyle name="40 % - Markeringsfarve5 2 2 2 5 6 2" xfId="17573"/>
    <cellStyle name="40 % - Markeringsfarve5 2 2 2 5 7" xfId="17568"/>
    <cellStyle name="40 % - Markeringsfarve5 2 2 2 6" xfId="7311"/>
    <cellStyle name="40 % - Markeringsfarve5 2 2 2 6 2" xfId="7312"/>
    <cellStyle name="40 % - Markeringsfarve5 2 2 2 6 2 2" xfId="17575"/>
    <cellStyle name="40 % - Markeringsfarve5 2 2 2 6 3" xfId="7313"/>
    <cellStyle name="40 % - Markeringsfarve5 2 2 2 6 3 2" xfId="17576"/>
    <cellStyle name="40 % - Markeringsfarve5 2 2 2 6 4" xfId="7314"/>
    <cellStyle name="40 % - Markeringsfarve5 2 2 2 6 4 2" xfId="17577"/>
    <cellStyle name="40 % - Markeringsfarve5 2 2 2 6 5" xfId="7315"/>
    <cellStyle name="40 % - Markeringsfarve5 2 2 2 6 5 2" xfId="17578"/>
    <cellStyle name="40 % - Markeringsfarve5 2 2 2 6 6" xfId="7316"/>
    <cellStyle name="40 % - Markeringsfarve5 2 2 2 6 6 2" xfId="17579"/>
    <cellStyle name="40 % - Markeringsfarve5 2 2 2 6 7" xfId="17574"/>
    <cellStyle name="40 % - Markeringsfarve5 2 2 2 7" xfId="7317"/>
    <cellStyle name="40 % - Markeringsfarve5 2 2 2 7 2" xfId="7318"/>
    <cellStyle name="40 % - Markeringsfarve5 2 2 2 7 2 2" xfId="17581"/>
    <cellStyle name="40 % - Markeringsfarve5 2 2 2 7 3" xfId="7319"/>
    <cellStyle name="40 % - Markeringsfarve5 2 2 2 7 3 2" xfId="17582"/>
    <cellStyle name="40 % - Markeringsfarve5 2 2 2 7 4" xfId="7320"/>
    <cellStyle name="40 % - Markeringsfarve5 2 2 2 7 4 2" xfId="17583"/>
    <cellStyle name="40 % - Markeringsfarve5 2 2 2 7 5" xfId="7321"/>
    <cellStyle name="40 % - Markeringsfarve5 2 2 2 7 5 2" xfId="17584"/>
    <cellStyle name="40 % - Markeringsfarve5 2 2 2 7 6" xfId="7322"/>
    <cellStyle name="40 % - Markeringsfarve5 2 2 2 7 6 2" xfId="17585"/>
    <cellStyle name="40 % - Markeringsfarve5 2 2 2 7 7" xfId="17580"/>
    <cellStyle name="40 % - Markeringsfarve5 2 2 2 8" xfId="7323"/>
    <cellStyle name="40 % - Markeringsfarve5 2 2 2 8 2" xfId="17586"/>
    <cellStyle name="40 % - Markeringsfarve5 2 2 2 9" xfId="7324"/>
    <cellStyle name="40 % - Markeringsfarve5 2 2 2 9 2" xfId="17587"/>
    <cellStyle name="40 % - Markeringsfarve5 2 2 3" xfId="7325"/>
    <cellStyle name="40 % - Markeringsfarve5 2 2 3 10" xfId="7326"/>
    <cellStyle name="40 % - Markeringsfarve5 2 2 3 10 2" xfId="17589"/>
    <cellStyle name="40 % - Markeringsfarve5 2 2 3 11" xfId="7327"/>
    <cellStyle name="40 % - Markeringsfarve5 2 2 3 11 2" xfId="17590"/>
    <cellStyle name="40 % - Markeringsfarve5 2 2 3 12" xfId="17588"/>
    <cellStyle name="40 % - Markeringsfarve5 2 2 3 2" xfId="7328"/>
    <cellStyle name="40 % - Markeringsfarve5 2 2 3 2 10" xfId="7329"/>
    <cellStyle name="40 % - Markeringsfarve5 2 2 3 2 10 2" xfId="17592"/>
    <cellStyle name="40 % - Markeringsfarve5 2 2 3 2 11" xfId="17591"/>
    <cellStyle name="40 % - Markeringsfarve5 2 2 3 2 2" xfId="7330"/>
    <cellStyle name="40 % - Markeringsfarve5 2 2 3 2 2 10" xfId="17593"/>
    <cellStyle name="40 % - Markeringsfarve5 2 2 3 2 2 2" xfId="7331"/>
    <cellStyle name="40 % - Markeringsfarve5 2 2 3 2 2 2 2" xfId="7332"/>
    <cellStyle name="40 % - Markeringsfarve5 2 2 3 2 2 2 2 2" xfId="17595"/>
    <cellStyle name="40 % - Markeringsfarve5 2 2 3 2 2 2 3" xfId="7333"/>
    <cellStyle name="40 % - Markeringsfarve5 2 2 3 2 2 2 3 2" xfId="17596"/>
    <cellStyle name="40 % - Markeringsfarve5 2 2 3 2 2 2 4" xfId="7334"/>
    <cellStyle name="40 % - Markeringsfarve5 2 2 3 2 2 2 4 2" xfId="17597"/>
    <cellStyle name="40 % - Markeringsfarve5 2 2 3 2 2 2 5" xfId="7335"/>
    <cellStyle name="40 % - Markeringsfarve5 2 2 3 2 2 2 5 2" xfId="17598"/>
    <cellStyle name="40 % - Markeringsfarve5 2 2 3 2 2 2 6" xfId="7336"/>
    <cellStyle name="40 % - Markeringsfarve5 2 2 3 2 2 2 6 2" xfId="17599"/>
    <cellStyle name="40 % - Markeringsfarve5 2 2 3 2 2 2 7" xfId="17594"/>
    <cellStyle name="40 % - Markeringsfarve5 2 2 3 2 2 3" xfId="7337"/>
    <cellStyle name="40 % - Markeringsfarve5 2 2 3 2 2 3 2" xfId="7338"/>
    <cellStyle name="40 % - Markeringsfarve5 2 2 3 2 2 3 2 2" xfId="17601"/>
    <cellStyle name="40 % - Markeringsfarve5 2 2 3 2 2 3 3" xfId="7339"/>
    <cellStyle name="40 % - Markeringsfarve5 2 2 3 2 2 3 3 2" xfId="17602"/>
    <cellStyle name="40 % - Markeringsfarve5 2 2 3 2 2 3 4" xfId="7340"/>
    <cellStyle name="40 % - Markeringsfarve5 2 2 3 2 2 3 4 2" xfId="17603"/>
    <cellStyle name="40 % - Markeringsfarve5 2 2 3 2 2 3 5" xfId="7341"/>
    <cellStyle name="40 % - Markeringsfarve5 2 2 3 2 2 3 5 2" xfId="17604"/>
    <cellStyle name="40 % - Markeringsfarve5 2 2 3 2 2 3 6" xfId="7342"/>
    <cellStyle name="40 % - Markeringsfarve5 2 2 3 2 2 3 6 2" xfId="17605"/>
    <cellStyle name="40 % - Markeringsfarve5 2 2 3 2 2 3 7" xfId="17600"/>
    <cellStyle name="40 % - Markeringsfarve5 2 2 3 2 2 4" xfId="7343"/>
    <cellStyle name="40 % - Markeringsfarve5 2 2 3 2 2 4 2" xfId="7344"/>
    <cellStyle name="40 % - Markeringsfarve5 2 2 3 2 2 4 2 2" xfId="17607"/>
    <cellStyle name="40 % - Markeringsfarve5 2 2 3 2 2 4 3" xfId="7345"/>
    <cellStyle name="40 % - Markeringsfarve5 2 2 3 2 2 4 3 2" xfId="17608"/>
    <cellStyle name="40 % - Markeringsfarve5 2 2 3 2 2 4 4" xfId="7346"/>
    <cellStyle name="40 % - Markeringsfarve5 2 2 3 2 2 4 4 2" xfId="17609"/>
    <cellStyle name="40 % - Markeringsfarve5 2 2 3 2 2 4 5" xfId="7347"/>
    <cellStyle name="40 % - Markeringsfarve5 2 2 3 2 2 4 5 2" xfId="17610"/>
    <cellStyle name="40 % - Markeringsfarve5 2 2 3 2 2 4 6" xfId="7348"/>
    <cellStyle name="40 % - Markeringsfarve5 2 2 3 2 2 4 6 2" xfId="17611"/>
    <cellStyle name="40 % - Markeringsfarve5 2 2 3 2 2 4 7" xfId="17606"/>
    <cellStyle name="40 % - Markeringsfarve5 2 2 3 2 2 5" xfId="7349"/>
    <cellStyle name="40 % - Markeringsfarve5 2 2 3 2 2 5 2" xfId="17612"/>
    <cellStyle name="40 % - Markeringsfarve5 2 2 3 2 2 6" xfId="7350"/>
    <cellStyle name="40 % - Markeringsfarve5 2 2 3 2 2 6 2" xfId="17613"/>
    <cellStyle name="40 % - Markeringsfarve5 2 2 3 2 2 7" xfId="7351"/>
    <cellStyle name="40 % - Markeringsfarve5 2 2 3 2 2 7 2" xfId="17614"/>
    <cellStyle name="40 % - Markeringsfarve5 2 2 3 2 2 8" xfId="7352"/>
    <cellStyle name="40 % - Markeringsfarve5 2 2 3 2 2 8 2" xfId="17615"/>
    <cellStyle name="40 % - Markeringsfarve5 2 2 3 2 2 9" xfId="7353"/>
    <cellStyle name="40 % - Markeringsfarve5 2 2 3 2 2 9 2" xfId="17616"/>
    <cellStyle name="40 % - Markeringsfarve5 2 2 3 2 3" xfId="7354"/>
    <cellStyle name="40 % - Markeringsfarve5 2 2 3 2 3 2" xfId="7355"/>
    <cellStyle name="40 % - Markeringsfarve5 2 2 3 2 3 2 2" xfId="17618"/>
    <cellStyle name="40 % - Markeringsfarve5 2 2 3 2 3 3" xfId="7356"/>
    <cellStyle name="40 % - Markeringsfarve5 2 2 3 2 3 3 2" xfId="17619"/>
    <cellStyle name="40 % - Markeringsfarve5 2 2 3 2 3 4" xfId="7357"/>
    <cellStyle name="40 % - Markeringsfarve5 2 2 3 2 3 4 2" xfId="17620"/>
    <cellStyle name="40 % - Markeringsfarve5 2 2 3 2 3 5" xfId="7358"/>
    <cellStyle name="40 % - Markeringsfarve5 2 2 3 2 3 5 2" xfId="17621"/>
    <cellStyle name="40 % - Markeringsfarve5 2 2 3 2 3 6" xfId="7359"/>
    <cellStyle name="40 % - Markeringsfarve5 2 2 3 2 3 6 2" xfId="17622"/>
    <cellStyle name="40 % - Markeringsfarve5 2 2 3 2 3 7" xfId="17617"/>
    <cellStyle name="40 % - Markeringsfarve5 2 2 3 2 4" xfId="7360"/>
    <cellStyle name="40 % - Markeringsfarve5 2 2 3 2 4 2" xfId="7361"/>
    <cellStyle name="40 % - Markeringsfarve5 2 2 3 2 4 2 2" xfId="17624"/>
    <cellStyle name="40 % - Markeringsfarve5 2 2 3 2 4 3" xfId="7362"/>
    <cellStyle name="40 % - Markeringsfarve5 2 2 3 2 4 3 2" xfId="17625"/>
    <cellStyle name="40 % - Markeringsfarve5 2 2 3 2 4 4" xfId="7363"/>
    <cellStyle name="40 % - Markeringsfarve5 2 2 3 2 4 4 2" xfId="17626"/>
    <cellStyle name="40 % - Markeringsfarve5 2 2 3 2 4 5" xfId="7364"/>
    <cellStyle name="40 % - Markeringsfarve5 2 2 3 2 4 5 2" xfId="17627"/>
    <cellStyle name="40 % - Markeringsfarve5 2 2 3 2 4 6" xfId="7365"/>
    <cellStyle name="40 % - Markeringsfarve5 2 2 3 2 4 6 2" xfId="17628"/>
    <cellStyle name="40 % - Markeringsfarve5 2 2 3 2 4 7" xfId="17623"/>
    <cellStyle name="40 % - Markeringsfarve5 2 2 3 2 5" xfId="7366"/>
    <cellStyle name="40 % - Markeringsfarve5 2 2 3 2 5 2" xfId="7367"/>
    <cellStyle name="40 % - Markeringsfarve5 2 2 3 2 5 2 2" xfId="17630"/>
    <cellStyle name="40 % - Markeringsfarve5 2 2 3 2 5 3" xfId="7368"/>
    <cellStyle name="40 % - Markeringsfarve5 2 2 3 2 5 3 2" xfId="17631"/>
    <cellStyle name="40 % - Markeringsfarve5 2 2 3 2 5 4" xfId="7369"/>
    <cellStyle name="40 % - Markeringsfarve5 2 2 3 2 5 4 2" xfId="17632"/>
    <cellStyle name="40 % - Markeringsfarve5 2 2 3 2 5 5" xfId="7370"/>
    <cellStyle name="40 % - Markeringsfarve5 2 2 3 2 5 5 2" xfId="17633"/>
    <cellStyle name="40 % - Markeringsfarve5 2 2 3 2 5 6" xfId="7371"/>
    <cellStyle name="40 % - Markeringsfarve5 2 2 3 2 5 6 2" xfId="17634"/>
    <cellStyle name="40 % - Markeringsfarve5 2 2 3 2 5 7" xfId="17629"/>
    <cellStyle name="40 % - Markeringsfarve5 2 2 3 2 6" xfId="7372"/>
    <cellStyle name="40 % - Markeringsfarve5 2 2 3 2 6 2" xfId="17635"/>
    <cellStyle name="40 % - Markeringsfarve5 2 2 3 2 7" xfId="7373"/>
    <cellStyle name="40 % - Markeringsfarve5 2 2 3 2 7 2" xfId="17636"/>
    <cellStyle name="40 % - Markeringsfarve5 2 2 3 2 8" xfId="7374"/>
    <cellStyle name="40 % - Markeringsfarve5 2 2 3 2 8 2" xfId="17637"/>
    <cellStyle name="40 % - Markeringsfarve5 2 2 3 2 9" xfId="7375"/>
    <cellStyle name="40 % - Markeringsfarve5 2 2 3 2 9 2" xfId="17638"/>
    <cellStyle name="40 % - Markeringsfarve5 2 2 3 3" xfId="7376"/>
    <cellStyle name="40 % - Markeringsfarve5 2 2 3 3 10" xfId="17639"/>
    <cellStyle name="40 % - Markeringsfarve5 2 2 3 3 2" xfId="7377"/>
    <cellStyle name="40 % - Markeringsfarve5 2 2 3 3 2 2" xfId="7378"/>
    <cellStyle name="40 % - Markeringsfarve5 2 2 3 3 2 2 2" xfId="17641"/>
    <cellStyle name="40 % - Markeringsfarve5 2 2 3 3 2 3" xfId="7379"/>
    <cellStyle name="40 % - Markeringsfarve5 2 2 3 3 2 3 2" xfId="17642"/>
    <cellStyle name="40 % - Markeringsfarve5 2 2 3 3 2 4" xfId="7380"/>
    <cellStyle name="40 % - Markeringsfarve5 2 2 3 3 2 4 2" xfId="17643"/>
    <cellStyle name="40 % - Markeringsfarve5 2 2 3 3 2 5" xfId="7381"/>
    <cellStyle name="40 % - Markeringsfarve5 2 2 3 3 2 5 2" xfId="17644"/>
    <cellStyle name="40 % - Markeringsfarve5 2 2 3 3 2 6" xfId="7382"/>
    <cellStyle name="40 % - Markeringsfarve5 2 2 3 3 2 6 2" xfId="17645"/>
    <cellStyle name="40 % - Markeringsfarve5 2 2 3 3 2 7" xfId="17640"/>
    <cellStyle name="40 % - Markeringsfarve5 2 2 3 3 3" xfId="7383"/>
    <cellStyle name="40 % - Markeringsfarve5 2 2 3 3 3 2" xfId="7384"/>
    <cellStyle name="40 % - Markeringsfarve5 2 2 3 3 3 2 2" xfId="17647"/>
    <cellStyle name="40 % - Markeringsfarve5 2 2 3 3 3 3" xfId="7385"/>
    <cellStyle name="40 % - Markeringsfarve5 2 2 3 3 3 3 2" xfId="17648"/>
    <cellStyle name="40 % - Markeringsfarve5 2 2 3 3 3 4" xfId="7386"/>
    <cellStyle name="40 % - Markeringsfarve5 2 2 3 3 3 4 2" xfId="17649"/>
    <cellStyle name="40 % - Markeringsfarve5 2 2 3 3 3 5" xfId="7387"/>
    <cellStyle name="40 % - Markeringsfarve5 2 2 3 3 3 5 2" xfId="17650"/>
    <cellStyle name="40 % - Markeringsfarve5 2 2 3 3 3 6" xfId="7388"/>
    <cellStyle name="40 % - Markeringsfarve5 2 2 3 3 3 6 2" xfId="17651"/>
    <cellStyle name="40 % - Markeringsfarve5 2 2 3 3 3 7" xfId="17646"/>
    <cellStyle name="40 % - Markeringsfarve5 2 2 3 3 4" xfId="7389"/>
    <cellStyle name="40 % - Markeringsfarve5 2 2 3 3 4 2" xfId="7390"/>
    <cellStyle name="40 % - Markeringsfarve5 2 2 3 3 4 2 2" xfId="17653"/>
    <cellStyle name="40 % - Markeringsfarve5 2 2 3 3 4 3" xfId="7391"/>
    <cellStyle name="40 % - Markeringsfarve5 2 2 3 3 4 3 2" xfId="17654"/>
    <cellStyle name="40 % - Markeringsfarve5 2 2 3 3 4 4" xfId="7392"/>
    <cellStyle name="40 % - Markeringsfarve5 2 2 3 3 4 4 2" xfId="17655"/>
    <cellStyle name="40 % - Markeringsfarve5 2 2 3 3 4 5" xfId="7393"/>
    <cellStyle name="40 % - Markeringsfarve5 2 2 3 3 4 5 2" xfId="17656"/>
    <cellStyle name="40 % - Markeringsfarve5 2 2 3 3 4 6" xfId="7394"/>
    <cellStyle name="40 % - Markeringsfarve5 2 2 3 3 4 6 2" xfId="17657"/>
    <cellStyle name="40 % - Markeringsfarve5 2 2 3 3 4 7" xfId="17652"/>
    <cellStyle name="40 % - Markeringsfarve5 2 2 3 3 5" xfId="7395"/>
    <cellStyle name="40 % - Markeringsfarve5 2 2 3 3 5 2" xfId="17658"/>
    <cellStyle name="40 % - Markeringsfarve5 2 2 3 3 6" xfId="7396"/>
    <cellStyle name="40 % - Markeringsfarve5 2 2 3 3 6 2" xfId="17659"/>
    <cellStyle name="40 % - Markeringsfarve5 2 2 3 3 7" xfId="7397"/>
    <cellStyle name="40 % - Markeringsfarve5 2 2 3 3 7 2" xfId="17660"/>
    <cellStyle name="40 % - Markeringsfarve5 2 2 3 3 8" xfId="7398"/>
    <cellStyle name="40 % - Markeringsfarve5 2 2 3 3 8 2" xfId="17661"/>
    <cellStyle name="40 % - Markeringsfarve5 2 2 3 3 9" xfId="7399"/>
    <cellStyle name="40 % - Markeringsfarve5 2 2 3 3 9 2" xfId="17662"/>
    <cellStyle name="40 % - Markeringsfarve5 2 2 3 4" xfId="7400"/>
    <cellStyle name="40 % - Markeringsfarve5 2 2 3 4 2" xfId="7401"/>
    <cellStyle name="40 % - Markeringsfarve5 2 2 3 4 2 2" xfId="17664"/>
    <cellStyle name="40 % - Markeringsfarve5 2 2 3 4 3" xfId="7402"/>
    <cellStyle name="40 % - Markeringsfarve5 2 2 3 4 3 2" xfId="17665"/>
    <cellStyle name="40 % - Markeringsfarve5 2 2 3 4 4" xfId="7403"/>
    <cellStyle name="40 % - Markeringsfarve5 2 2 3 4 4 2" xfId="17666"/>
    <cellStyle name="40 % - Markeringsfarve5 2 2 3 4 5" xfId="7404"/>
    <cellStyle name="40 % - Markeringsfarve5 2 2 3 4 5 2" xfId="17667"/>
    <cellStyle name="40 % - Markeringsfarve5 2 2 3 4 6" xfId="7405"/>
    <cellStyle name="40 % - Markeringsfarve5 2 2 3 4 6 2" xfId="17668"/>
    <cellStyle name="40 % - Markeringsfarve5 2 2 3 4 7" xfId="17663"/>
    <cellStyle name="40 % - Markeringsfarve5 2 2 3 5" xfId="7406"/>
    <cellStyle name="40 % - Markeringsfarve5 2 2 3 5 2" xfId="7407"/>
    <cellStyle name="40 % - Markeringsfarve5 2 2 3 5 2 2" xfId="17670"/>
    <cellStyle name="40 % - Markeringsfarve5 2 2 3 5 3" xfId="7408"/>
    <cellStyle name="40 % - Markeringsfarve5 2 2 3 5 3 2" xfId="17671"/>
    <cellStyle name="40 % - Markeringsfarve5 2 2 3 5 4" xfId="7409"/>
    <cellStyle name="40 % - Markeringsfarve5 2 2 3 5 4 2" xfId="17672"/>
    <cellStyle name="40 % - Markeringsfarve5 2 2 3 5 5" xfId="7410"/>
    <cellStyle name="40 % - Markeringsfarve5 2 2 3 5 5 2" xfId="17673"/>
    <cellStyle name="40 % - Markeringsfarve5 2 2 3 5 6" xfId="7411"/>
    <cellStyle name="40 % - Markeringsfarve5 2 2 3 5 6 2" xfId="17674"/>
    <cellStyle name="40 % - Markeringsfarve5 2 2 3 5 7" xfId="17669"/>
    <cellStyle name="40 % - Markeringsfarve5 2 2 3 6" xfId="7412"/>
    <cellStyle name="40 % - Markeringsfarve5 2 2 3 6 2" xfId="7413"/>
    <cellStyle name="40 % - Markeringsfarve5 2 2 3 6 2 2" xfId="17676"/>
    <cellStyle name="40 % - Markeringsfarve5 2 2 3 6 3" xfId="7414"/>
    <cellStyle name="40 % - Markeringsfarve5 2 2 3 6 3 2" xfId="17677"/>
    <cellStyle name="40 % - Markeringsfarve5 2 2 3 6 4" xfId="7415"/>
    <cellStyle name="40 % - Markeringsfarve5 2 2 3 6 4 2" xfId="17678"/>
    <cellStyle name="40 % - Markeringsfarve5 2 2 3 6 5" xfId="7416"/>
    <cellStyle name="40 % - Markeringsfarve5 2 2 3 6 5 2" xfId="17679"/>
    <cellStyle name="40 % - Markeringsfarve5 2 2 3 6 6" xfId="7417"/>
    <cellStyle name="40 % - Markeringsfarve5 2 2 3 6 6 2" xfId="17680"/>
    <cellStyle name="40 % - Markeringsfarve5 2 2 3 6 7" xfId="17675"/>
    <cellStyle name="40 % - Markeringsfarve5 2 2 3 7" xfId="7418"/>
    <cellStyle name="40 % - Markeringsfarve5 2 2 3 7 2" xfId="17681"/>
    <cellStyle name="40 % - Markeringsfarve5 2 2 3 8" xfId="7419"/>
    <cellStyle name="40 % - Markeringsfarve5 2 2 3 8 2" xfId="17682"/>
    <cellStyle name="40 % - Markeringsfarve5 2 2 3 9" xfId="7420"/>
    <cellStyle name="40 % - Markeringsfarve5 2 2 3 9 2" xfId="17683"/>
    <cellStyle name="40 % - Markeringsfarve5 2 2 4" xfId="7421"/>
    <cellStyle name="40 % - Markeringsfarve5 2 2 4 10" xfId="7422"/>
    <cellStyle name="40 % - Markeringsfarve5 2 2 4 10 2" xfId="17685"/>
    <cellStyle name="40 % - Markeringsfarve5 2 2 4 11" xfId="17684"/>
    <cellStyle name="40 % - Markeringsfarve5 2 2 4 2" xfId="7423"/>
    <cellStyle name="40 % - Markeringsfarve5 2 2 4 2 10" xfId="17686"/>
    <cellStyle name="40 % - Markeringsfarve5 2 2 4 2 2" xfId="7424"/>
    <cellStyle name="40 % - Markeringsfarve5 2 2 4 2 2 2" xfId="7425"/>
    <cellStyle name="40 % - Markeringsfarve5 2 2 4 2 2 2 2" xfId="17688"/>
    <cellStyle name="40 % - Markeringsfarve5 2 2 4 2 2 3" xfId="7426"/>
    <cellStyle name="40 % - Markeringsfarve5 2 2 4 2 2 3 2" xfId="17689"/>
    <cellStyle name="40 % - Markeringsfarve5 2 2 4 2 2 4" xfId="7427"/>
    <cellStyle name="40 % - Markeringsfarve5 2 2 4 2 2 4 2" xfId="17690"/>
    <cellStyle name="40 % - Markeringsfarve5 2 2 4 2 2 5" xfId="7428"/>
    <cellStyle name="40 % - Markeringsfarve5 2 2 4 2 2 5 2" xfId="17691"/>
    <cellStyle name="40 % - Markeringsfarve5 2 2 4 2 2 6" xfId="7429"/>
    <cellStyle name="40 % - Markeringsfarve5 2 2 4 2 2 6 2" xfId="17692"/>
    <cellStyle name="40 % - Markeringsfarve5 2 2 4 2 2 7" xfId="17687"/>
    <cellStyle name="40 % - Markeringsfarve5 2 2 4 2 3" xfId="7430"/>
    <cellStyle name="40 % - Markeringsfarve5 2 2 4 2 3 2" xfId="7431"/>
    <cellStyle name="40 % - Markeringsfarve5 2 2 4 2 3 2 2" xfId="17694"/>
    <cellStyle name="40 % - Markeringsfarve5 2 2 4 2 3 3" xfId="7432"/>
    <cellStyle name="40 % - Markeringsfarve5 2 2 4 2 3 3 2" xfId="17695"/>
    <cellStyle name="40 % - Markeringsfarve5 2 2 4 2 3 4" xfId="7433"/>
    <cellStyle name="40 % - Markeringsfarve5 2 2 4 2 3 4 2" xfId="17696"/>
    <cellStyle name="40 % - Markeringsfarve5 2 2 4 2 3 5" xfId="7434"/>
    <cellStyle name="40 % - Markeringsfarve5 2 2 4 2 3 5 2" xfId="17697"/>
    <cellStyle name="40 % - Markeringsfarve5 2 2 4 2 3 6" xfId="7435"/>
    <cellStyle name="40 % - Markeringsfarve5 2 2 4 2 3 6 2" xfId="17698"/>
    <cellStyle name="40 % - Markeringsfarve5 2 2 4 2 3 7" xfId="17693"/>
    <cellStyle name="40 % - Markeringsfarve5 2 2 4 2 4" xfId="7436"/>
    <cellStyle name="40 % - Markeringsfarve5 2 2 4 2 4 2" xfId="7437"/>
    <cellStyle name="40 % - Markeringsfarve5 2 2 4 2 4 2 2" xfId="17700"/>
    <cellStyle name="40 % - Markeringsfarve5 2 2 4 2 4 3" xfId="7438"/>
    <cellStyle name="40 % - Markeringsfarve5 2 2 4 2 4 3 2" xfId="17701"/>
    <cellStyle name="40 % - Markeringsfarve5 2 2 4 2 4 4" xfId="7439"/>
    <cellStyle name="40 % - Markeringsfarve5 2 2 4 2 4 4 2" xfId="17702"/>
    <cellStyle name="40 % - Markeringsfarve5 2 2 4 2 4 5" xfId="7440"/>
    <cellStyle name="40 % - Markeringsfarve5 2 2 4 2 4 5 2" xfId="17703"/>
    <cellStyle name="40 % - Markeringsfarve5 2 2 4 2 4 6" xfId="7441"/>
    <cellStyle name="40 % - Markeringsfarve5 2 2 4 2 4 6 2" xfId="17704"/>
    <cellStyle name="40 % - Markeringsfarve5 2 2 4 2 4 7" xfId="17699"/>
    <cellStyle name="40 % - Markeringsfarve5 2 2 4 2 5" xfId="7442"/>
    <cellStyle name="40 % - Markeringsfarve5 2 2 4 2 5 2" xfId="17705"/>
    <cellStyle name="40 % - Markeringsfarve5 2 2 4 2 6" xfId="7443"/>
    <cellStyle name="40 % - Markeringsfarve5 2 2 4 2 6 2" xfId="17706"/>
    <cellStyle name="40 % - Markeringsfarve5 2 2 4 2 7" xfId="7444"/>
    <cellStyle name="40 % - Markeringsfarve5 2 2 4 2 7 2" xfId="17707"/>
    <cellStyle name="40 % - Markeringsfarve5 2 2 4 2 8" xfId="7445"/>
    <cellStyle name="40 % - Markeringsfarve5 2 2 4 2 8 2" xfId="17708"/>
    <cellStyle name="40 % - Markeringsfarve5 2 2 4 2 9" xfId="7446"/>
    <cellStyle name="40 % - Markeringsfarve5 2 2 4 2 9 2" xfId="17709"/>
    <cellStyle name="40 % - Markeringsfarve5 2 2 4 3" xfId="7447"/>
    <cellStyle name="40 % - Markeringsfarve5 2 2 4 3 2" xfId="7448"/>
    <cellStyle name="40 % - Markeringsfarve5 2 2 4 3 2 2" xfId="17711"/>
    <cellStyle name="40 % - Markeringsfarve5 2 2 4 3 3" xfId="7449"/>
    <cellStyle name="40 % - Markeringsfarve5 2 2 4 3 3 2" xfId="17712"/>
    <cellStyle name="40 % - Markeringsfarve5 2 2 4 3 4" xfId="7450"/>
    <cellStyle name="40 % - Markeringsfarve5 2 2 4 3 4 2" xfId="17713"/>
    <cellStyle name="40 % - Markeringsfarve5 2 2 4 3 5" xfId="7451"/>
    <cellStyle name="40 % - Markeringsfarve5 2 2 4 3 5 2" xfId="17714"/>
    <cellStyle name="40 % - Markeringsfarve5 2 2 4 3 6" xfId="7452"/>
    <cellStyle name="40 % - Markeringsfarve5 2 2 4 3 6 2" xfId="17715"/>
    <cellStyle name="40 % - Markeringsfarve5 2 2 4 3 7" xfId="17710"/>
    <cellStyle name="40 % - Markeringsfarve5 2 2 4 4" xfId="7453"/>
    <cellStyle name="40 % - Markeringsfarve5 2 2 4 4 2" xfId="7454"/>
    <cellStyle name="40 % - Markeringsfarve5 2 2 4 4 2 2" xfId="17717"/>
    <cellStyle name="40 % - Markeringsfarve5 2 2 4 4 3" xfId="7455"/>
    <cellStyle name="40 % - Markeringsfarve5 2 2 4 4 3 2" xfId="17718"/>
    <cellStyle name="40 % - Markeringsfarve5 2 2 4 4 4" xfId="7456"/>
    <cellStyle name="40 % - Markeringsfarve5 2 2 4 4 4 2" xfId="17719"/>
    <cellStyle name="40 % - Markeringsfarve5 2 2 4 4 5" xfId="7457"/>
    <cellStyle name="40 % - Markeringsfarve5 2 2 4 4 5 2" xfId="17720"/>
    <cellStyle name="40 % - Markeringsfarve5 2 2 4 4 6" xfId="7458"/>
    <cellStyle name="40 % - Markeringsfarve5 2 2 4 4 6 2" xfId="17721"/>
    <cellStyle name="40 % - Markeringsfarve5 2 2 4 4 7" xfId="17716"/>
    <cellStyle name="40 % - Markeringsfarve5 2 2 4 5" xfId="7459"/>
    <cellStyle name="40 % - Markeringsfarve5 2 2 4 5 2" xfId="7460"/>
    <cellStyle name="40 % - Markeringsfarve5 2 2 4 5 2 2" xfId="17723"/>
    <cellStyle name="40 % - Markeringsfarve5 2 2 4 5 3" xfId="7461"/>
    <cellStyle name="40 % - Markeringsfarve5 2 2 4 5 3 2" xfId="17724"/>
    <cellStyle name="40 % - Markeringsfarve5 2 2 4 5 4" xfId="7462"/>
    <cellStyle name="40 % - Markeringsfarve5 2 2 4 5 4 2" xfId="17725"/>
    <cellStyle name="40 % - Markeringsfarve5 2 2 4 5 5" xfId="7463"/>
    <cellStyle name="40 % - Markeringsfarve5 2 2 4 5 5 2" xfId="17726"/>
    <cellStyle name="40 % - Markeringsfarve5 2 2 4 5 6" xfId="7464"/>
    <cellStyle name="40 % - Markeringsfarve5 2 2 4 5 6 2" xfId="17727"/>
    <cellStyle name="40 % - Markeringsfarve5 2 2 4 5 7" xfId="17722"/>
    <cellStyle name="40 % - Markeringsfarve5 2 2 4 6" xfId="7465"/>
    <cellStyle name="40 % - Markeringsfarve5 2 2 4 6 2" xfId="17728"/>
    <cellStyle name="40 % - Markeringsfarve5 2 2 4 7" xfId="7466"/>
    <cellStyle name="40 % - Markeringsfarve5 2 2 4 7 2" xfId="17729"/>
    <cellStyle name="40 % - Markeringsfarve5 2 2 4 8" xfId="7467"/>
    <cellStyle name="40 % - Markeringsfarve5 2 2 4 8 2" xfId="17730"/>
    <cellStyle name="40 % - Markeringsfarve5 2 2 4 9" xfId="7468"/>
    <cellStyle name="40 % - Markeringsfarve5 2 2 4 9 2" xfId="17731"/>
    <cellStyle name="40 % - Markeringsfarve5 2 2 5" xfId="7469"/>
    <cellStyle name="40 % - Markeringsfarve5 2 2 5 10" xfId="17732"/>
    <cellStyle name="40 % - Markeringsfarve5 2 2 5 2" xfId="7470"/>
    <cellStyle name="40 % - Markeringsfarve5 2 2 5 2 2" xfId="7471"/>
    <cellStyle name="40 % - Markeringsfarve5 2 2 5 2 2 2" xfId="17734"/>
    <cellStyle name="40 % - Markeringsfarve5 2 2 5 2 3" xfId="7472"/>
    <cellStyle name="40 % - Markeringsfarve5 2 2 5 2 3 2" xfId="17735"/>
    <cellStyle name="40 % - Markeringsfarve5 2 2 5 2 4" xfId="7473"/>
    <cellStyle name="40 % - Markeringsfarve5 2 2 5 2 4 2" xfId="17736"/>
    <cellStyle name="40 % - Markeringsfarve5 2 2 5 2 5" xfId="7474"/>
    <cellStyle name="40 % - Markeringsfarve5 2 2 5 2 5 2" xfId="17737"/>
    <cellStyle name="40 % - Markeringsfarve5 2 2 5 2 6" xfId="7475"/>
    <cellStyle name="40 % - Markeringsfarve5 2 2 5 2 6 2" xfId="17738"/>
    <cellStyle name="40 % - Markeringsfarve5 2 2 5 2 7" xfId="17733"/>
    <cellStyle name="40 % - Markeringsfarve5 2 2 5 3" xfId="7476"/>
    <cellStyle name="40 % - Markeringsfarve5 2 2 5 3 2" xfId="7477"/>
    <cellStyle name="40 % - Markeringsfarve5 2 2 5 3 2 2" xfId="17740"/>
    <cellStyle name="40 % - Markeringsfarve5 2 2 5 3 3" xfId="7478"/>
    <cellStyle name="40 % - Markeringsfarve5 2 2 5 3 3 2" xfId="17741"/>
    <cellStyle name="40 % - Markeringsfarve5 2 2 5 3 4" xfId="7479"/>
    <cellStyle name="40 % - Markeringsfarve5 2 2 5 3 4 2" xfId="17742"/>
    <cellStyle name="40 % - Markeringsfarve5 2 2 5 3 5" xfId="7480"/>
    <cellStyle name="40 % - Markeringsfarve5 2 2 5 3 5 2" xfId="17743"/>
    <cellStyle name="40 % - Markeringsfarve5 2 2 5 3 6" xfId="7481"/>
    <cellStyle name="40 % - Markeringsfarve5 2 2 5 3 6 2" xfId="17744"/>
    <cellStyle name="40 % - Markeringsfarve5 2 2 5 3 7" xfId="17739"/>
    <cellStyle name="40 % - Markeringsfarve5 2 2 5 4" xfId="7482"/>
    <cellStyle name="40 % - Markeringsfarve5 2 2 5 4 2" xfId="7483"/>
    <cellStyle name="40 % - Markeringsfarve5 2 2 5 4 2 2" xfId="17746"/>
    <cellStyle name="40 % - Markeringsfarve5 2 2 5 4 3" xfId="7484"/>
    <cellStyle name="40 % - Markeringsfarve5 2 2 5 4 3 2" xfId="17747"/>
    <cellStyle name="40 % - Markeringsfarve5 2 2 5 4 4" xfId="7485"/>
    <cellStyle name="40 % - Markeringsfarve5 2 2 5 4 4 2" xfId="17748"/>
    <cellStyle name="40 % - Markeringsfarve5 2 2 5 4 5" xfId="7486"/>
    <cellStyle name="40 % - Markeringsfarve5 2 2 5 4 5 2" xfId="17749"/>
    <cellStyle name="40 % - Markeringsfarve5 2 2 5 4 6" xfId="7487"/>
    <cellStyle name="40 % - Markeringsfarve5 2 2 5 4 6 2" xfId="17750"/>
    <cellStyle name="40 % - Markeringsfarve5 2 2 5 4 7" xfId="17745"/>
    <cellStyle name="40 % - Markeringsfarve5 2 2 5 5" xfId="7488"/>
    <cellStyle name="40 % - Markeringsfarve5 2 2 5 5 2" xfId="17751"/>
    <cellStyle name="40 % - Markeringsfarve5 2 2 5 6" xfId="7489"/>
    <cellStyle name="40 % - Markeringsfarve5 2 2 5 6 2" xfId="17752"/>
    <cellStyle name="40 % - Markeringsfarve5 2 2 5 7" xfId="7490"/>
    <cellStyle name="40 % - Markeringsfarve5 2 2 5 7 2" xfId="17753"/>
    <cellStyle name="40 % - Markeringsfarve5 2 2 5 8" xfId="7491"/>
    <cellStyle name="40 % - Markeringsfarve5 2 2 5 8 2" xfId="17754"/>
    <cellStyle name="40 % - Markeringsfarve5 2 2 5 9" xfId="7492"/>
    <cellStyle name="40 % - Markeringsfarve5 2 2 5 9 2" xfId="17755"/>
    <cellStyle name="40 % - Markeringsfarve5 2 2 6" xfId="7493"/>
    <cellStyle name="40 % - Markeringsfarve5 2 2 6 2" xfId="7494"/>
    <cellStyle name="40 % - Markeringsfarve5 2 2 6 2 2" xfId="17757"/>
    <cellStyle name="40 % - Markeringsfarve5 2 2 6 3" xfId="7495"/>
    <cellStyle name="40 % - Markeringsfarve5 2 2 6 3 2" xfId="17758"/>
    <cellStyle name="40 % - Markeringsfarve5 2 2 6 4" xfId="7496"/>
    <cellStyle name="40 % - Markeringsfarve5 2 2 6 4 2" xfId="17759"/>
    <cellStyle name="40 % - Markeringsfarve5 2 2 6 5" xfId="7497"/>
    <cellStyle name="40 % - Markeringsfarve5 2 2 6 5 2" xfId="17760"/>
    <cellStyle name="40 % - Markeringsfarve5 2 2 6 6" xfId="7498"/>
    <cellStyle name="40 % - Markeringsfarve5 2 2 6 6 2" xfId="17761"/>
    <cellStyle name="40 % - Markeringsfarve5 2 2 6 7" xfId="17756"/>
    <cellStyle name="40 % - Markeringsfarve5 2 2 7" xfId="7499"/>
    <cellStyle name="40 % - Markeringsfarve5 2 2 7 2" xfId="7500"/>
    <cellStyle name="40 % - Markeringsfarve5 2 2 7 2 2" xfId="17763"/>
    <cellStyle name="40 % - Markeringsfarve5 2 2 7 3" xfId="7501"/>
    <cellStyle name="40 % - Markeringsfarve5 2 2 7 3 2" xfId="17764"/>
    <cellStyle name="40 % - Markeringsfarve5 2 2 7 4" xfId="7502"/>
    <cellStyle name="40 % - Markeringsfarve5 2 2 7 4 2" xfId="17765"/>
    <cellStyle name="40 % - Markeringsfarve5 2 2 7 5" xfId="7503"/>
    <cellStyle name="40 % - Markeringsfarve5 2 2 7 5 2" xfId="17766"/>
    <cellStyle name="40 % - Markeringsfarve5 2 2 7 6" xfId="7504"/>
    <cellStyle name="40 % - Markeringsfarve5 2 2 7 6 2" xfId="17767"/>
    <cellStyle name="40 % - Markeringsfarve5 2 2 7 7" xfId="17762"/>
    <cellStyle name="40 % - Markeringsfarve5 2 2 8" xfId="7505"/>
    <cellStyle name="40 % - Markeringsfarve5 2 2 8 2" xfId="7506"/>
    <cellStyle name="40 % - Markeringsfarve5 2 2 8 2 2" xfId="17769"/>
    <cellStyle name="40 % - Markeringsfarve5 2 2 8 3" xfId="7507"/>
    <cellStyle name="40 % - Markeringsfarve5 2 2 8 3 2" xfId="17770"/>
    <cellStyle name="40 % - Markeringsfarve5 2 2 8 4" xfId="7508"/>
    <cellStyle name="40 % - Markeringsfarve5 2 2 8 4 2" xfId="17771"/>
    <cellStyle name="40 % - Markeringsfarve5 2 2 8 5" xfId="7509"/>
    <cellStyle name="40 % - Markeringsfarve5 2 2 8 5 2" xfId="17772"/>
    <cellStyle name="40 % - Markeringsfarve5 2 2 8 6" xfId="7510"/>
    <cellStyle name="40 % - Markeringsfarve5 2 2 8 6 2" xfId="17773"/>
    <cellStyle name="40 % - Markeringsfarve5 2 2 8 7" xfId="17768"/>
    <cellStyle name="40 % - Markeringsfarve5 2 2 9" xfId="7511"/>
    <cellStyle name="40 % - Markeringsfarve5 2 2 9 2" xfId="17774"/>
    <cellStyle name="40 % - Markeringsfarve5 2 2_Budget" xfId="7512"/>
    <cellStyle name="40 % - Markeringsfarve5 2 3" xfId="7513"/>
    <cellStyle name="40 % - Markeringsfarve5 2 3 10" xfId="7514"/>
    <cellStyle name="40 % - Markeringsfarve5 2 3 10 2" xfId="17776"/>
    <cellStyle name="40 % - Markeringsfarve5 2 3 11" xfId="7515"/>
    <cellStyle name="40 % - Markeringsfarve5 2 3 11 2" xfId="17777"/>
    <cellStyle name="40 % - Markeringsfarve5 2 3 12" xfId="7516"/>
    <cellStyle name="40 % - Markeringsfarve5 2 3 12 2" xfId="17778"/>
    <cellStyle name="40 % - Markeringsfarve5 2 3 13" xfId="7517"/>
    <cellStyle name="40 % - Markeringsfarve5 2 3 13 2" xfId="17779"/>
    <cellStyle name="40 % - Markeringsfarve5 2 3 14" xfId="17775"/>
    <cellStyle name="40 % - Markeringsfarve5 2 3 2" xfId="7518"/>
    <cellStyle name="40 % - Markeringsfarve5 2 3 2 10" xfId="7519"/>
    <cellStyle name="40 % - Markeringsfarve5 2 3 2 10 2" xfId="17781"/>
    <cellStyle name="40 % - Markeringsfarve5 2 3 2 11" xfId="7520"/>
    <cellStyle name="40 % - Markeringsfarve5 2 3 2 11 2" xfId="17782"/>
    <cellStyle name="40 % - Markeringsfarve5 2 3 2 12" xfId="17780"/>
    <cellStyle name="40 % - Markeringsfarve5 2 3 2 2" xfId="7521"/>
    <cellStyle name="40 % - Markeringsfarve5 2 3 2 2 10" xfId="7522"/>
    <cellStyle name="40 % - Markeringsfarve5 2 3 2 2 10 2" xfId="17784"/>
    <cellStyle name="40 % - Markeringsfarve5 2 3 2 2 11" xfId="17783"/>
    <cellStyle name="40 % - Markeringsfarve5 2 3 2 2 2" xfId="7523"/>
    <cellStyle name="40 % - Markeringsfarve5 2 3 2 2 2 2" xfId="7524"/>
    <cellStyle name="40 % - Markeringsfarve5 2 3 2 2 2 2 2" xfId="17786"/>
    <cellStyle name="40 % - Markeringsfarve5 2 3 2 2 2 3" xfId="7525"/>
    <cellStyle name="40 % - Markeringsfarve5 2 3 2 2 2 3 2" xfId="17787"/>
    <cellStyle name="40 % - Markeringsfarve5 2 3 2 2 2 4" xfId="7526"/>
    <cellStyle name="40 % - Markeringsfarve5 2 3 2 2 2 4 2" xfId="17788"/>
    <cellStyle name="40 % - Markeringsfarve5 2 3 2 2 2 5" xfId="7527"/>
    <cellStyle name="40 % - Markeringsfarve5 2 3 2 2 2 5 2" xfId="17789"/>
    <cellStyle name="40 % - Markeringsfarve5 2 3 2 2 2 6" xfId="7528"/>
    <cellStyle name="40 % - Markeringsfarve5 2 3 2 2 2 6 2" xfId="17790"/>
    <cellStyle name="40 % - Markeringsfarve5 2 3 2 2 2 7" xfId="17785"/>
    <cellStyle name="40 % - Markeringsfarve5 2 3 2 2 3" xfId="7529"/>
    <cellStyle name="40 % - Markeringsfarve5 2 3 2 2 3 2" xfId="7530"/>
    <cellStyle name="40 % - Markeringsfarve5 2 3 2 2 3 2 2" xfId="17792"/>
    <cellStyle name="40 % - Markeringsfarve5 2 3 2 2 3 3" xfId="7531"/>
    <cellStyle name="40 % - Markeringsfarve5 2 3 2 2 3 3 2" xfId="17793"/>
    <cellStyle name="40 % - Markeringsfarve5 2 3 2 2 3 4" xfId="7532"/>
    <cellStyle name="40 % - Markeringsfarve5 2 3 2 2 3 4 2" xfId="17794"/>
    <cellStyle name="40 % - Markeringsfarve5 2 3 2 2 3 5" xfId="7533"/>
    <cellStyle name="40 % - Markeringsfarve5 2 3 2 2 3 5 2" xfId="17795"/>
    <cellStyle name="40 % - Markeringsfarve5 2 3 2 2 3 6" xfId="7534"/>
    <cellStyle name="40 % - Markeringsfarve5 2 3 2 2 3 6 2" xfId="17796"/>
    <cellStyle name="40 % - Markeringsfarve5 2 3 2 2 3 7" xfId="17791"/>
    <cellStyle name="40 % - Markeringsfarve5 2 3 2 2 4" xfId="7535"/>
    <cellStyle name="40 % - Markeringsfarve5 2 3 2 2 4 2" xfId="7536"/>
    <cellStyle name="40 % - Markeringsfarve5 2 3 2 2 4 2 2" xfId="17798"/>
    <cellStyle name="40 % - Markeringsfarve5 2 3 2 2 4 3" xfId="7537"/>
    <cellStyle name="40 % - Markeringsfarve5 2 3 2 2 4 3 2" xfId="17799"/>
    <cellStyle name="40 % - Markeringsfarve5 2 3 2 2 4 4" xfId="7538"/>
    <cellStyle name="40 % - Markeringsfarve5 2 3 2 2 4 4 2" xfId="17800"/>
    <cellStyle name="40 % - Markeringsfarve5 2 3 2 2 4 5" xfId="7539"/>
    <cellStyle name="40 % - Markeringsfarve5 2 3 2 2 4 5 2" xfId="17801"/>
    <cellStyle name="40 % - Markeringsfarve5 2 3 2 2 4 6" xfId="7540"/>
    <cellStyle name="40 % - Markeringsfarve5 2 3 2 2 4 6 2" xfId="17802"/>
    <cellStyle name="40 % - Markeringsfarve5 2 3 2 2 4 7" xfId="17797"/>
    <cellStyle name="40 % - Markeringsfarve5 2 3 2 2 5" xfId="7541"/>
    <cellStyle name="40 % - Markeringsfarve5 2 3 2 2 5 2" xfId="7542"/>
    <cellStyle name="40 % - Markeringsfarve5 2 3 2 2 5 2 2" xfId="17804"/>
    <cellStyle name="40 % - Markeringsfarve5 2 3 2 2 5 3" xfId="7543"/>
    <cellStyle name="40 % - Markeringsfarve5 2 3 2 2 5 3 2" xfId="17805"/>
    <cellStyle name="40 % - Markeringsfarve5 2 3 2 2 5 4" xfId="7544"/>
    <cellStyle name="40 % - Markeringsfarve5 2 3 2 2 5 4 2" xfId="17806"/>
    <cellStyle name="40 % - Markeringsfarve5 2 3 2 2 5 5" xfId="7545"/>
    <cellStyle name="40 % - Markeringsfarve5 2 3 2 2 5 5 2" xfId="17807"/>
    <cellStyle name="40 % - Markeringsfarve5 2 3 2 2 5 6" xfId="7546"/>
    <cellStyle name="40 % - Markeringsfarve5 2 3 2 2 5 6 2" xfId="17808"/>
    <cellStyle name="40 % - Markeringsfarve5 2 3 2 2 5 7" xfId="17803"/>
    <cellStyle name="40 % - Markeringsfarve5 2 3 2 2 6" xfId="7547"/>
    <cellStyle name="40 % - Markeringsfarve5 2 3 2 2 6 2" xfId="17809"/>
    <cellStyle name="40 % - Markeringsfarve5 2 3 2 2 7" xfId="7548"/>
    <cellStyle name="40 % - Markeringsfarve5 2 3 2 2 7 2" xfId="17810"/>
    <cellStyle name="40 % - Markeringsfarve5 2 3 2 2 8" xfId="7549"/>
    <cellStyle name="40 % - Markeringsfarve5 2 3 2 2 8 2" xfId="17811"/>
    <cellStyle name="40 % - Markeringsfarve5 2 3 2 2 9" xfId="7550"/>
    <cellStyle name="40 % - Markeringsfarve5 2 3 2 2 9 2" xfId="17812"/>
    <cellStyle name="40 % - Markeringsfarve5 2 3 2 3" xfId="7551"/>
    <cellStyle name="40 % - Markeringsfarve5 2 3 2 3 2" xfId="7552"/>
    <cellStyle name="40 % - Markeringsfarve5 2 3 2 3 2 2" xfId="17814"/>
    <cellStyle name="40 % - Markeringsfarve5 2 3 2 3 3" xfId="7553"/>
    <cellStyle name="40 % - Markeringsfarve5 2 3 2 3 3 2" xfId="17815"/>
    <cellStyle name="40 % - Markeringsfarve5 2 3 2 3 4" xfId="7554"/>
    <cellStyle name="40 % - Markeringsfarve5 2 3 2 3 4 2" xfId="17816"/>
    <cellStyle name="40 % - Markeringsfarve5 2 3 2 3 5" xfId="7555"/>
    <cellStyle name="40 % - Markeringsfarve5 2 3 2 3 5 2" xfId="17817"/>
    <cellStyle name="40 % - Markeringsfarve5 2 3 2 3 6" xfId="7556"/>
    <cellStyle name="40 % - Markeringsfarve5 2 3 2 3 6 2" xfId="17818"/>
    <cellStyle name="40 % - Markeringsfarve5 2 3 2 3 7" xfId="17813"/>
    <cellStyle name="40 % - Markeringsfarve5 2 3 2 4" xfId="7557"/>
    <cellStyle name="40 % - Markeringsfarve5 2 3 2 4 2" xfId="7558"/>
    <cellStyle name="40 % - Markeringsfarve5 2 3 2 4 2 2" xfId="17820"/>
    <cellStyle name="40 % - Markeringsfarve5 2 3 2 4 3" xfId="7559"/>
    <cellStyle name="40 % - Markeringsfarve5 2 3 2 4 3 2" xfId="17821"/>
    <cellStyle name="40 % - Markeringsfarve5 2 3 2 4 4" xfId="7560"/>
    <cellStyle name="40 % - Markeringsfarve5 2 3 2 4 4 2" xfId="17822"/>
    <cellStyle name="40 % - Markeringsfarve5 2 3 2 4 5" xfId="7561"/>
    <cellStyle name="40 % - Markeringsfarve5 2 3 2 4 5 2" xfId="17823"/>
    <cellStyle name="40 % - Markeringsfarve5 2 3 2 4 6" xfId="7562"/>
    <cellStyle name="40 % - Markeringsfarve5 2 3 2 4 6 2" xfId="17824"/>
    <cellStyle name="40 % - Markeringsfarve5 2 3 2 4 7" xfId="17819"/>
    <cellStyle name="40 % - Markeringsfarve5 2 3 2 5" xfId="7563"/>
    <cellStyle name="40 % - Markeringsfarve5 2 3 2 5 2" xfId="7564"/>
    <cellStyle name="40 % - Markeringsfarve5 2 3 2 5 2 2" xfId="17826"/>
    <cellStyle name="40 % - Markeringsfarve5 2 3 2 5 3" xfId="7565"/>
    <cellStyle name="40 % - Markeringsfarve5 2 3 2 5 3 2" xfId="17827"/>
    <cellStyle name="40 % - Markeringsfarve5 2 3 2 5 4" xfId="7566"/>
    <cellStyle name="40 % - Markeringsfarve5 2 3 2 5 4 2" xfId="17828"/>
    <cellStyle name="40 % - Markeringsfarve5 2 3 2 5 5" xfId="7567"/>
    <cellStyle name="40 % - Markeringsfarve5 2 3 2 5 5 2" xfId="17829"/>
    <cellStyle name="40 % - Markeringsfarve5 2 3 2 5 6" xfId="7568"/>
    <cellStyle name="40 % - Markeringsfarve5 2 3 2 5 6 2" xfId="17830"/>
    <cellStyle name="40 % - Markeringsfarve5 2 3 2 5 7" xfId="17825"/>
    <cellStyle name="40 % - Markeringsfarve5 2 3 2 6" xfId="7569"/>
    <cellStyle name="40 % - Markeringsfarve5 2 3 2 6 2" xfId="7570"/>
    <cellStyle name="40 % - Markeringsfarve5 2 3 2 6 2 2" xfId="17832"/>
    <cellStyle name="40 % - Markeringsfarve5 2 3 2 6 3" xfId="7571"/>
    <cellStyle name="40 % - Markeringsfarve5 2 3 2 6 3 2" xfId="17833"/>
    <cellStyle name="40 % - Markeringsfarve5 2 3 2 6 4" xfId="7572"/>
    <cellStyle name="40 % - Markeringsfarve5 2 3 2 6 4 2" xfId="17834"/>
    <cellStyle name="40 % - Markeringsfarve5 2 3 2 6 5" xfId="7573"/>
    <cellStyle name="40 % - Markeringsfarve5 2 3 2 6 5 2" xfId="17835"/>
    <cellStyle name="40 % - Markeringsfarve5 2 3 2 6 6" xfId="7574"/>
    <cellStyle name="40 % - Markeringsfarve5 2 3 2 6 6 2" xfId="17836"/>
    <cellStyle name="40 % - Markeringsfarve5 2 3 2 6 7" xfId="17831"/>
    <cellStyle name="40 % - Markeringsfarve5 2 3 2 7" xfId="7575"/>
    <cellStyle name="40 % - Markeringsfarve5 2 3 2 7 2" xfId="17837"/>
    <cellStyle name="40 % - Markeringsfarve5 2 3 2 8" xfId="7576"/>
    <cellStyle name="40 % - Markeringsfarve5 2 3 2 8 2" xfId="17838"/>
    <cellStyle name="40 % - Markeringsfarve5 2 3 2 9" xfId="7577"/>
    <cellStyle name="40 % - Markeringsfarve5 2 3 2 9 2" xfId="17839"/>
    <cellStyle name="40 % - Markeringsfarve5 2 3 3" xfId="7578"/>
    <cellStyle name="40 % - Markeringsfarve5 2 3 3 10" xfId="7579"/>
    <cellStyle name="40 % - Markeringsfarve5 2 3 3 10 2" xfId="17841"/>
    <cellStyle name="40 % - Markeringsfarve5 2 3 3 11" xfId="17840"/>
    <cellStyle name="40 % - Markeringsfarve5 2 3 3 2" xfId="7580"/>
    <cellStyle name="40 % - Markeringsfarve5 2 3 3 2 2" xfId="7581"/>
    <cellStyle name="40 % - Markeringsfarve5 2 3 3 2 2 2" xfId="17843"/>
    <cellStyle name="40 % - Markeringsfarve5 2 3 3 2 3" xfId="7582"/>
    <cellStyle name="40 % - Markeringsfarve5 2 3 3 2 3 2" xfId="17844"/>
    <cellStyle name="40 % - Markeringsfarve5 2 3 3 2 4" xfId="7583"/>
    <cellStyle name="40 % - Markeringsfarve5 2 3 3 2 4 2" xfId="17845"/>
    <cellStyle name="40 % - Markeringsfarve5 2 3 3 2 5" xfId="7584"/>
    <cellStyle name="40 % - Markeringsfarve5 2 3 3 2 5 2" xfId="17846"/>
    <cellStyle name="40 % - Markeringsfarve5 2 3 3 2 6" xfId="7585"/>
    <cellStyle name="40 % - Markeringsfarve5 2 3 3 2 6 2" xfId="17847"/>
    <cellStyle name="40 % - Markeringsfarve5 2 3 3 2 7" xfId="17842"/>
    <cellStyle name="40 % - Markeringsfarve5 2 3 3 3" xfId="7586"/>
    <cellStyle name="40 % - Markeringsfarve5 2 3 3 3 2" xfId="7587"/>
    <cellStyle name="40 % - Markeringsfarve5 2 3 3 3 2 2" xfId="17849"/>
    <cellStyle name="40 % - Markeringsfarve5 2 3 3 3 3" xfId="7588"/>
    <cellStyle name="40 % - Markeringsfarve5 2 3 3 3 3 2" xfId="17850"/>
    <cellStyle name="40 % - Markeringsfarve5 2 3 3 3 4" xfId="7589"/>
    <cellStyle name="40 % - Markeringsfarve5 2 3 3 3 4 2" xfId="17851"/>
    <cellStyle name="40 % - Markeringsfarve5 2 3 3 3 5" xfId="7590"/>
    <cellStyle name="40 % - Markeringsfarve5 2 3 3 3 5 2" xfId="17852"/>
    <cellStyle name="40 % - Markeringsfarve5 2 3 3 3 6" xfId="7591"/>
    <cellStyle name="40 % - Markeringsfarve5 2 3 3 3 6 2" xfId="17853"/>
    <cellStyle name="40 % - Markeringsfarve5 2 3 3 3 7" xfId="17848"/>
    <cellStyle name="40 % - Markeringsfarve5 2 3 3 4" xfId="7592"/>
    <cellStyle name="40 % - Markeringsfarve5 2 3 3 4 2" xfId="7593"/>
    <cellStyle name="40 % - Markeringsfarve5 2 3 3 4 2 2" xfId="17855"/>
    <cellStyle name="40 % - Markeringsfarve5 2 3 3 4 3" xfId="7594"/>
    <cellStyle name="40 % - Markeringsfarve5 2 3 3 4 3 2" xfId="17856"/>
    <cellStyle name="40 % - Markeringsfarve5 2 3 3 4 4" xfId="7595"/>
    <cellStyle name="40 % - Markeringsfarve5 2 3 3 4 4 2" xfId="17857"/>
    <cellStyle name="40 % - Markeringsfarve5 2 3 3 4 5" xfId="7596"/>
    <cellStyle name="40 % - Markeringsfarve5 2 3 3 4 5 2" xfId="17858"/>
    <cellStyle name="40 % - Markeringsfarve5 2 3 3 4 6" xfId="7597"/>
    <cellStyle name="40 % - Markeringsfarve5 2 3 3 4 6 2" xfId="17859"/>
    <cellStyle name="40 % - Markeringsfarve5 2 3 3 4 7" xfId="17854"/>
    <cellStyle name="40 % - Markeringsfarve5 2 3 3 5" xfId="7598"/>
    <cellStyle name="40 % - Markeringsfarve5 2 3 3 5 2" xfId="7599"/>
    <cellStyle name="40 % - Markeringsfarve5 2 3 3 5 2 2" xfId="17861"/>
    <cellStyle name="40 % - Markeringsfarve5 2 3 3 5 3" xfId="7600"/>
    <cellStyle name="40 % - Markeringsfarve5 2 3 3 5 3 2" xfId="17862"/>
    <cellStyle name="40 % - Markeringsfarve5 2 3 3 5 4" xfId="7601"/>
    <cellStyle name="40 % - Markeringsfarve5 2 3 3 5 4 2" xfId="17863"/>
    <cellStyle name="40 % - Markeringsfarve5 2 3 3 5 5" xfId="7602"/>
    <cellStyle name="40 % - Markeringsfarve5 2 3 3 5 5 2" xfId="17864"/>
    <cellStyle name="40 % - Markeringsfarve5 2 3 3 5 6" xfId="7603"/>
    <cellStyle name="40 % - Markeringsfarve5 2 3 3 5 6 2" xfId="17865"/>
    <cellStyle name="40 % - Markeringsfarve5 2 3 3 5 7" xfId="17860"/>
    <cellStyle name="40 % - Markeringsfarve5 2 3 3 6" xfId="7604"/>
    <cellStyle name="40 % - Markeringsfarve5 2 3 3 6 2" xfId="17866"/>
    <cellStyle name="40 % - Markeringsfarve5 2 3 3 7" xfId="7605"/>
    <cellStyle name="40 % - Markeringsfarve5 2 3 3 7 2" xfId="17867"/>
    <cellStyle name="40 % - Markeringsfarve5 2 3 3 8" xfId="7606"/>
    <cellStyle name="40 % - Markeringsfarve5 2 3 3 8 2" xfId="17868"/>
    <cellStyle name="40 % - Markeringsfarve5 2 3 3 9" xfId="7607"/>
    <cellStyle name="40 % - Markeringsfarve5 2 3 3 9 2" xfId="17869"/>
    <cellStyle name="40 % - Markeringsfarve5 2 3 4" xfId="7608"/>
    <cellStyle name="40 % - Markeringsfarve5 2 3 4 2" xfId="7609"/>
    <cellStyle name="40 % - Markeringsfarve5 2 3 4 2 2" xfId="17871"/>
    <cellStyle name="40 % - Markeringsfarve5 2 3 4 3" xfId="7610"/>
    <cellStyle name="40 % - Markeringsfarve5 2 3 4 3 2" xfId="17872"/>
    <cellStyle name="40 % - Markeringsfarve5 2 3 4 4" xfId="7611"/>
    <cellStyle name="40 % - Markeringsfarve5 2 3 4 4 2" xfId="17873"/>
    <cellStyle name="40 % - Markeringsfarve5 2 3 4 5" xfId="7612"/>
    <cellStyle name="40 % - Markeringsfarve5 2 3 4 5 2" xfId="17874"/>
    <cellStyle name="40 % - Markeringsfarve5 2 3 4 6" xfId="7613"/>
    <cellStyle name="40 % - Markeringsfarve5 2 3 4 6 2" xfId="17875"/>
    <cellStyle name="40 % - Markeringsfarve5 2 3 4 7" xfId="17870"/>
    <cellStyle name="40 % - Markeringsfarve5 2 3 5" xfId="7614"/>
    <cellStyle name="40 % - Markeringsfarve5 2 3 5 2" xfId="7615"/>
    <cellStyle name="40 % - Markeringsfarve5 2 3 5 2 2" xfId="17877"/>
    <cellStyle name="40 % - Markeringsfarve5 2 3 5 3" xfId="7616"/>
    <cellStyle name="40 % - Markeringsfarve5 2 3 5 3 2" xfId="17878"/>
    <cellStyle name="40 % - Markeringsfarve5 2 3 5 4" xfId="7617"/>
    <cellStyle name="40 % - Markeringsfarve5 2 3 5 4 2" xfId="17879"/>
    <cellStyle name="40 % - Markeringsfarve5 2 3 5 5" xfId="7618"/>
    <cellStyle name="40 % - Markeringsfarve5 2 3 5 5 2" xfId="17880"/>
    <cellStyle name="40 % - Markeringsfarve5 2 3 5 6" xfId="7619"/>
    <cellStyle name="40 % - Markeringsfarve5 2 3 5 6 2" xfId="17881"/>
    <cellStyle name="40 % - Markeringsfarve5 2 3 5 7" xfId="17876"/>
    <cellStyle name="40 % - Markeringsfarve5 2 3 6" xfId="7620"/>
    <cellStyle name="40 % - Markeringsfarve5 2 3 6 2" xfId="7621"/>
    <cellStyle name="40 % - Markeringsfarve5 2 3 6 2 2" xfId="17883"/>
    <cellStyle name="40 % - Markeringsfarve5 2 3 6 3" xfId="7622"/>
    <cellStyle name="40 % - Markeringsfarve5 2 3 6 3 2" xfId="17884"/>
    <cellStyle name="40 % - Markeringsfarve5 2 3 6 4" xfId="7623"/>
    <cellStyle name="40 % - Markeringsfarve5 2 3 6 4 2" xfId="17885"/>
    <cellStyle name="40 % - Markeringsfarve5 2 3 6 5" xfId="7624"/>
    <cellStyle name="40 % - Markeringsfarve5 2 3 6 5 2" xfId="17886"/>
    <cellStyle name="40 % - Markeringsfarve5 2 3 6 6" xfId="7625"/>
    <cellStyle name="40 % - Markeringsfarve5 2 3 6 6 2" xfId="17887"/>
    <cellStyle name="40 % - Markeringsfarve5 2 3 6 7" xfId="17882"/>
    <cellStyle name="40 % - Markeringsfarve5 2 3 7" xfId="7626"/>
    <cellStyle name="40 % - Markeringsfarve5 2 3 7 2" xfId="7627"/>
    <cellStyle name="40 % - Markeringsfarve5 2 3 7 2 2" xfId="17889"/>
    <cellStyle name="40 % - Markeringsfarve5 2 3 7 3" xfId="7628"/>
    <cellStyle name="40 % - Markeringsfarve5 2 3 7 3 2" xfId="17890"/>
    <cellStyle name="40 % - Markeringsfarve5 2 3 7 4" xfId="7629"/>
    <cellStyle name="40 % - Markeringsfarve5 2 3 7 4 2" xfId="17891"/>
    <cellStyle name="40 % - Markeringsfarve5 2 3 7 5" xfId="7630"/>
    <cellStyle name="40 % - Markeringsfarve5 2 3 7 5 2" xfId="17892"/>
    <cellStyle name="40 % - Markeringsfarve5 2 3 7 6" xfId="7631"/>
    <cellStyle name="40 % - Markeringsfarve5 2 3 7 6 2" xfId="17893"/>
    <cellStyle name="40 % - Markeringsfarve5 2 3 7 7" xfId="17888"/>
    <cellStyle name="40 % - Markeringsfarve5 2 3 8" xfId="7632"/>
    <cellStyle name="40 % - Markeringsfarve5 2 3 8 2" xfId="17894"/>
    <cellStyle name="40 % - Markeringsfarve5 2 3 9" xfId="7633"/>
    <cellStyle name="40 % - Markeringsfarve5 2 3 9 2" xfId="17895"/>
    <cellStyle name="40 % - Markeringsfarve5 2 4" xfId="7634"/>
    <cellStyle name="40 % - Markeringsfarve5 2 4 10" xfId="7635"/>
    <cellStyle name="40 % - Markeringsfarve5 2 4 10 2" xfId="17897"/>
    <cellStyle name="40 % - Markeringsfarve5 2 4 11" xfId="7636"/>
    <cellStyle name="40 % - Markeringsfarve5 2 4 11 2" xfId="17898"/>
    <cellStyle name="40 % - Markeringsfarve5 2 4 12" xfId="17896"/>
    <cellStyle name="40 % - Markeringsfarve5 2 4 2" xfId="7637"/>
    <cellStyle name="40 % - Markeringsfarve5 2 4 2 10" xfId="7638"/>
    <cellStyle name="40 % - Markeringsfarve5 2 4 2 10 2" xfId="17900"/>
    <cellStyle name="40 % - Markeringsfarve5 2 4 2 11" xfId="17899"/>
    <cellStyle name="40 % - Markeringsfarve5 2 4 2 2" xfId="7639"/>
    <cellStyle name="40 % - Markeringsfarve5 2 4 2 2 10" xfId="17901"/>
    <cellStyle name="40 % - Markeringsfarve5 2 4 2 2 2" xfId="7640"/>
    <cellStyle name="40 % - Markeringsfarve5 2 4 2 2 2 2" xfId="7641"/>
    <cellStyle name="40 % - Markeringsfarve5 2 4 2 2 2 2 2" xfId="17903"/>
    <cellStyle name="40 % - Markeringsfarve5 2 4 2 2 2 3" xfId="7642"/>
    <cellStyle name="40 % - Markeringsfarve5 2 4 2 2 2 3 2" xfId="17904"/>
    <cellStyle name="40 % - Markeringsfarve5 2 4 2 2 2 4" xfId="7643"/>
    <cellStyle name="40 % - Markeringsfarve5 2 4 2 2 2 4 2" xfId="17905"/>
    <cellStyle name="40 % - Markeringsfarve5 2 4 2 2 2 5" xfId="7644"/>
    <cellStyle name="40 % - Markeringsfarve5 2 4 2 2 2 5 2" xfId="17906"/>
    <cellStyle name="40 % - Markeringsfarve5 2 4 2 2 2 6" xfId="7645"/>
    <cellStyle name="40 % - Markeringsfarve5 2 4 2 2 2 6 2" xfId="17907"/>
    <cellStyle name="40 % - Markeringsfarve5 2 4 2 2 2 7" xfId="17902"/>
    <cellStyle name="40 % - Markeringsfarve5 2 4 2 2 3" xfId="7646"/>
    <cellStyle name="40 % - Markeringsfarve5 2 4 2 2 3 2" xfId="7647"/>
    <cellStyle name="40 % - Markeringsfarve5 2 4 2 2 3 2 2" xfId="17909"/>
    <cellStyle name="40 % - Markeringsfarve5 2 4 2 2 3 3" xfId="7648"/>
    <cellStyle name="40 % - Markeringsfarve5 2 4 2 2 3 3 2" xfId="17910"/>
    <cellStyle name="40 % - Markeringsfarve5 2 4 2 2 3 4" xfId="7649"/>
    <cellStyle name="40 % - Markeringsfarve5 2 4 2 2 3 4 2" xfId="17911"/>
    <cellStyle name="40 % - Markeringsfarve5 2 4 2 2 3 5" xfId="7650"/>
    <cellStyle name="40 % - Markeringsfarve5 2 4 2 2 3 5 2" xfId="17912"/>
    <cellStyle name="40 % - Markeringsfarve5 2 4 2 2 3 6" xfId="7651"/>
    <cellStyle name="40 % - Markeringsfarve5 2 4 2 2 3 6 2" xfId="17913"/>
    <cellStyle name="40 % - Markeringsfarve5 2 4 2 2 3 7" xfId="17908"/>
    <cellStyle name="40 % - Markeringsfarve5 2 4 2 2 4" xfId="7652"/>
    <cellStyle name="40 % - Markeringsfarve5 2 4 2 2 4 2" xfId="7653"/>
    <cellStyle name="40 % - Markeringsfarve5 2 4 2 2 4 2 2" xfId="17915"/>
    <cellStyle name="40 % - Markeringsfarve5 2 4 2 2 4 3" xfId="7654"/>
    <cellStyle name="40 % - Markeringsfarve5 2 4 2 2 4 3 2" xfId="17916"/>
    <cellStyle name="40 % - Markeringsfarve5 2 4 2 2 4 4" xfId="7655"/>
    <cellStyle name="40 % - Markeringsfarve5 2 4 2 2 4 4 2" xfId="17917"/>
    <cellStyle name="40 % - Markeringsfarve5 2 4 2 2 4 5" xfId="7656"/>
    <cellStyle name="40 % - Markeringsfarve5 2 4 2 2 4 5 2" xfId="17918"/>
    <cellStyle name="40 % - Markeringsfarve5 2 4 2 2 4 6" xfId="7657"/>
    <cellStyle name="40 % - Markeringsfarve5 2 4 2 2 4 6 2" xfId="17919"/>
    <cellStyle name="40 % - Markeringsfarve5 2 4 2 2 4 7" xfId="17914"/>
    <cellStyle name="40 % - Markeringsfarve5 2 4 2 2 5" xfId="7658"/>
    <cellStyle name="40 % - Markeringsfarve5 2 4 2 2 5 2" xfId="17920"/>
    <cellStyle name="40 % - Markeringsfarve5 2 4 2 2 6" xfId="7659"/>
    <cellStyle name="40 % - Markeringsfarve5 2 4 2 2 6 2" xfId="17921"/>
    <cellStyle name="40 % - Markeringsfarve5 2 4 2 2 7" xfId="7660"/>
    <cellStyle name="40 % - Markeringsfarve5 2 4 2 2 7 2" xfId="17922"/>
    <cellStyle name="40 % - Markeringsfarve5 2 4 2 2 8" xfId="7661"/>
    <cellStyle name="40 % - Markeringsfarve5 2 4 2 2 8 2" xfId="17923"/>
    <cellStyle name="40 % - Markeringsfarve5 2 4 2 2 9" xfId="7662"/>
    <cellStyle name="40 % - Markeringsfarve5 2 4 2 2 9 2" xfId="17924"/>
    <cellStyle name="40 % - Markeringsfarve5 2 4 2 3" xfId="7663"/>
    <cellStyle name="40 % - Markeringsfarve5 2 4 2 3 2" xfId="7664"/>
    <cellStyle name="40 % - Markeringsfarve5 2 4 2 3 2 2" xfId="17926"/>
    <cellStyle name="40 % - Markeringsfarve5 2 4 2 3 3" xfId="7665"/>
    <cellStyle name="40 % - Markeringsfarve5 2 4 2 3 3 2" xfId="17927"/>
    <cellStyle name="40 % - Markeringsfarve5 2 4 2 3 4" xfId="7666"/>
    <cellStyle name="40 % - Markeringsfarve5 2 4 2 3 4 2" xfId="17928"/>
    <cellStyle name="40 % - Markeringsfarve5 2 4 2 3 5" xfId="7667"/>
    <cellStyle name="40 % - Markeringsfarve5 2 4 2 3 5 2" xfId="17929"/>
    <cellStyle name="40 % - Markeringsfarve5 2 4 2 3 6" xfId="7668"/>
    <cellStyle name="40 % - Markeringsfarve5 2 4 2 3 6 2" xfId="17930"/>
    <cellStyle name="40 % - Markeringsfarve5 2 4 2 3 7" xfId="17925"/>
    <cellStyle name="40 % - Markeringsfarve5 2 4 2 4" xfId="7669"/>
    <cellStyle name="40 % - Markeringsfarve5 2 4 2 4 2" xfId="7670"/>
    <cellStyle name="40 % - Markeringsfarve5 2 4 2 4 2 2" xfId="17932"/>
    <cellStyle name="40 % - Markeringsfarve5 2 4 2 4 3" xfId="7671"/>
    <cellStyle name="40 % - Markeringsfarve5 2 4 2 4 3 2" xfId="17933"/>
    <cellStyle name="40 % - Markeringsfarve5 2 4 2 4 4" xfId="7672"/>
    <cellStyle name="40 % - Markeringsfarve5 2 4 2 4 4 2" xfId="17934"/>
    <cellStyle name="40 % - Markeringsfarve5 2 4 2 4 5" xfId="7673"/>
    <cellStyle name="40 % - Markeringsfarve5 2 4 2 4 5 2" xfId="17935"/>
    <cellStyle name="40 % - Markeringsfarve5 2 4 2 4 6" xfId="7674"/>
    <cellStyle name="40 % - Markeringsfarve5 2 4 2 4 6 2" xfId="17936"/>
    <cellStyle name="40 % - Markeringsfarve5 2 4 2 4 7" xfId="17931"/>
    <cellStyle name="40 % - Markeringsfarve5 2 4 2 5" xfId="7675"/>
    <cellStyle name="40 % - Markeringsfarve5 2 4 2 5 2" xfId="7676"/>
    <cellStyle name="40 % - Markeringsfarve5 2 4 2 5 2 2" xfId="17938"/>
    <cellStyle name="40 % - Markeringsfarve5 2 4 2 5 3" xfId="7677"/>
    <cellStyle name="40 % - Markeringsfarve5 2 4 2 5 3 2" xfId="17939"/>
    <cellStyle name="40 % - Markeringsfarve5 2 4 2 5 4" xfId="7678"/>
    <cellStyle name="40 % - Markeringsfarve5 2 4 2 5 4 2" xfId="17940"/>
    <cellStyle name="40 % - Markeringsfarve5 2 4 2 5 5" xfId="7679"/>
    <cellStyle name="40 % - Markeringsfarve5 2 4 2 5 5 2" xfId="17941"/>
    <cellStyle name="40 % - Markeringsfarve5 2 4 2 5 6" xfId="7680"/>
    <cellStyle name="40 % - Markeringsfarve5 2 4 2 5 6 2" xfId="17942"/>
    <cellStyle name="40 % - Markeringsfarve5 2 4 2 5 7" xfId="17937"/>
    <cellStyle name="40 % - Markeringsfarve5 2 4 2 6" xfId="7681"/>
    <cellStyle name="40 % - Markeringsfarve5 2 4 2 6 2" xfId="17943"/>
    <cellStyle name="40 % - Markeringsfarve5 2 4 2 7" xfId="7682"/>
    <cellStyle name="40 % - Markeringsfarve5 2 4 2 7 2" xfId="17944"/>
    <cellStyle name="40 % - Markeringsfarve5 2 4 2 8" xfId="7683"/>
    <cellStyle name="40 % - Markeringsfarve5 2 4 2 8 2" xfId="17945"/>
    <cellStyle name="40 % - Markeringsfarve5 2 4 2 9" xfId="7684"/>
    <cellStyle name="40 % - Markeringsfarve5 2 4 2 9 2" xfId="17946"/>
    <cellStyle name="40 % - Markeringsfarve5 2 4 3" xfId="7685"/>
    <cellStyle name="40 % - Markeringsfarve5 2 4 3 10" xfId="17947"/>
    <cellStyle name="40 % - Markeringsfarve5 2 4 3 2" xfId="7686"/>
    <cellStyle name="40 % - Markeringsfarve5 2 4 3 2 2" xfId="7687"/>
    <cellStyle name="40 % - Markeringsfarve5 2 4 3 2 2 2" xfId="17949"/>
    <cellStyle name="40 % - Markeringsfarve5 2 4 3 2 3" xfId="7688"/>
    <cellStyle name="40 % - Markeringsfarve5 2 4 3 2 3 2" xfId="17950"/>
    <cellStyle name="40 % - Markeringsfarve5 2 4 3 2 4" xfId="7689"/>
    <cellStyle name="40 % - Markeringsfarve5 2 4 3 2 4 2" xfId="17951"/>
    <cellStyle name="40 % - Markeringsfarve5 2 4 3 2 5" xfId="7690"/>
    <cellStyle name="40 % - Markeringsfarve5 2 4 3 2 5 2" xfId="17952"/>
    <cellStyle name="40 % - Markeringsfarve5 2 4 3 2 6" xfId="7691"/>
    <cellStyle name="40 % - Markeringsfarve5 2 4 3 2 6 2" xfId="17953"/>
    <cellStyle name="40 % - Markeringsfarve5 2 4 3 2 7" xfId="17948"/>
    <cellStyle name="40 % - Markeringsfarve5 2 4 3 3" xfId="7692"/>
    <cellStyle name="40 % - Markeringsfarve5 2 4 3 3 2" xfId="7693"/>
    <cellStyle name="40 % - Markeringsfarve5 2 4 3 3 2 2" xfId="17955"/>
    <cellStyle name="40 % - Markeringsfarve5 2 4 3 3 3" xfId="7694"/>
    <cellStyle name="40 % - Markeringsfarve5 2 4 3 3 3 2" xfId="17956"/>
    <cellStyle name="40 % - Markeringsfarve5 2 4 3 3 4" xfId="7695"/>
    <cellStyle name="40 % - Markeringsfarve5 2 4 3 3 4 2" xfId="17957"/>
    <cellStyle name="40 % - Markeringsfarve5 2 4 3 3 5" xfId="7696"/>
    <cellStyle name="40 % - Markeringsfarve5 2 4 3 3 5 2" xfId="17958"/>
    <cellStyle name="40 % - Markeringsfarve5 2 4 3 3 6" xfId="7697"/>
    <cellStyle name="40 % - Markeringsfarve5 2 4 3 3 6 2" xfId="17959"/>
    <cellStyle name="40 % - Markeringsfarve5 2 4 3 3 7" xfId="17954"/>
    <cellStyle name="40 % - Markeringsfarve5 2 4 3 4" xfId="7698"/>
    <cellStyle name="40 % - Markeringsfarve5 2 4 3 4 2" xfId="7699"/>
    <cellStyle name="40 % - Markeringsfarve5 2 4 3 4 2 2" xfId="17961"/>
    <cellStyle name="40 % - Markeringsfarve5 2 4 3 4 3" xfId="7700"/>
    <cellStyle name="40 % - Markeringsfarve5 2 4 3 4 3 2" xfId="17962"/>
    <cellStyle name="40 % - Markeringsfarve5 2 4 3 4 4" xfId="7701"/>
    <cellStyle name="40 % - Markeringsfarve5 2 4 3 4 4 2" xfId="17963"/>
    <cellStyle name="40 % - Markeringsfarve5 2 4 3 4 5" xfId="7702"/>
    <cellStyle name="40 % - Markeringsfarve5 2 4 3 4 5 2" xfId="17964"/>
    <cellStyle name="40 % - Markeringsfarve5 2 4 3 4 6" xfId="7703"/>
    <cellStyle name="40 % - Markeringsfarve5 2 4 3 4 6 2" xfId="17965"/>
    <cellStyle name="40 % - Markeringsfarve5 2 4 3 4 7" xfId="17960"/>
    <cellStyle name="40 % - Markeringsfarve5 2 4 3 5" xfId="7704"/>
    <cellStyle name="40 % - Markeringsfarve5 2 4 3 5 2" xfId="17966"/>
    <cellStyle name="40 % - Markeringsfarve5 2 4 3 6" xfId="7705"/>
    <cellStyle name="40 % - Markeringsfarve5 2 4 3 6 2" xfId="17967"/>
    <cellStyle name="40 % - Markeringsfarve5 2 4 3 7" xfId="7706"/>
    <cellStyle name="40 % - Markeringsfarve5 2 4 3 7 2" xfId="17968"/>
    <cellStyle name="40 % - Markeringsfarve5 2 4 3 8" xfId="7707"/>
    <cellStyle name="40 % - Markeringsfarve5 2 4 3 8 2" xfId="17969"/>
    <cellStyle name="40 % - Markeringsfarve5 2 4 3 9" xfId="7708"/>
    <cellStyle name="40 % - Markeringsfarve5 2 4 3 9 2" xfId="17970"/>
    <cellStyle name="40 % - Markeringsfarve5 2 4 4" xfId="7709"/>
    <cellStyle name="40 % - Markeringsfarve5 2 4 4 2" xfId="7710"/>
    <cellStyle name="40 % - Markeringsfarve5 2 4 4 2 2" xfId="17972"/>
    <cellStyle name="40 % - Markeringsfarve5 2 4 4 3" xfId="7711"/>
    <cellStyle name="40 % - Markeringsfarve5 2 4 4 3 2" xfId="17973"/>
    <cellStyle name="40 % - Markeringsfarve5 2 4 4 4" xfId="7712"/>
    <cellStyle name="40 % - Markeringsfarve5 2 4 4 4 2" xfId="17974"/>
    <cellStyle name="40 % - Markeringsfarve5 2 4 4 5" xfId="7713"/>
    <cellStyle name="40 % - Markeringsfarve5 2 4 4 5 2" xfId="17975"/>
    <cellStyle name="40 % - Markeringsfarve5 2 4 4 6" xfId="7714"/>
    <cellStyle name="40 % - Markeringsfarve5 2 4 4 6 2" xfId="17976"/>
    <cellStyle name="40 % - Markeringsfarve5 2 4 4 7" xfId="17971"/>
    <cellStyle name="40 % - Markeringsfarve5 2 4 5" xfId="7715"/>
    <cellStyle name="40 % - Markeringsfarve5 2 4 5 2" xfId="7716"/>
    <cellStyle name="40 % - Markeringsfarve5 2 4 5 2 2" xfId="17978"/>
    <cellStyle name="40 % - Markeringsfarve5 2 4 5 3" xfId="7717"/>
    <cellStyle name="40 % - Markeringsfarve5 2 4 5 3 2" xfId="17979"/>
    <cellStyle name="40 % - Markeringsfarve5 2 4 5 4" xfId="7718"/>
    <cellStyle name="40 % - Markeringsfarve5 2 4 5 4 2" xfId="17980"/>
    <cellStyle name="40 % - Markeringsfarve5 2 4 5 5" xfId="7719"/>
    <cellStyle name="40 % - Markeringsfarve5 2 4 5 5 2" xfId="17981"/>
    <cellStyle name="40 % - Markeringsfarve5 2 4 5 6" xfId="7720"/>
    <cellStyle name="40 % - Markeringsfarve5 2 4 5 6 2" xfId="17982"/>
    <cellStyle name="40 % - Markeringsfarve5 2 4 5 7" xfId="17977"/>
    <cellStyle name="40 % - Markeringsfarve5 2 4 6" xfId="7721"/>
    <cellStyle name="40 % - Markeringsfarve5 2 4 6 2" xfId="7722"/>
    <cellStyle name="40 % - Markeringsfarve5 2 4 6 2 2" xfId="17984"/>
    <cellStyle name="40 % - Markeringsfarve5 2 4 6 3" xfId="7723"/>
    <cellStyle name="40 % - Markeringsfarve5 2 4 6 3 2" xfId="17985"/>
    <cellStyle name="40 % - Markeringsfarve5 2 4 6 4" xfId="7724"/>
    <cellStyle name="40 % - Markeringsfarve5 2 4 6 4 2" xfId="17986"/>
    <cellStyle name="40 % - Markeringsfarve5 2 4 6 5" xfId="7725"/>
    <cellStyle name="40 % - Markeringsfarve5 2 4 6 5 2" xfId="17987"/>
    <cellStyle name="40 % - Markeringsfarve5 2 4 6 6" xfId="7726"/>
    <cellStyle name="40 % - Markeringsfarve5 2 4 6 6 2" xfId="17988"/>
    <cellStyle name="40 % - Markeringsfarve5 2 4 6 7" xfId="17983"/>
    <cellStyle name="40 % - Markeringsfarve5 2 4 7" xfId="7727"/>
    <cellStyle name="40 % - Markeringsfarve5 2 4 7 2" xfId="17989"/>
    <cellStyle name="40 % - Markeringsfarve5 2 4 8" xfId="7728"/>
    <cellStyle name="40 % - Markeringsfarve5 2 4 8 2" xfId="17990"/>
    <cellStyle name="40 % - Markeringsfarve5 2 4 9" xfId="7729"/>
    <cellStyle name="40 % - Markeringsfarve5 2 4 9 2" xfId="17991"/>
    <cellStyle name="40 % - Markeringsfarve5 2 5" xfId="7730"/>
    <cellStyle name="40 % - Markeringsfarve5 2 5 10" xfId="7731"/>
    <cellStyle name="40 % - Markeringsfarve5 2 5 10 2" xfId="17993"/>
    <cellStyle name="40 % - Markeringsfarve5 2 5 11" xfId="17992"/>
    <cellStyle name="40 % - Markeringsfarve5 2 5 2" xfId="7732"/>
    <cellStyle name="40 % - Markeringsfarve5 2 5 2 10" xfId="17994"/>
    <cellStyle name="40 % - Markeringsfarve5 2 5 2 2" xfId="7733"/>
    <cellStyle name="40 % - Markeringsfarve5 2 5 2 2 2" xfId="7734"/>
    <cellStyle name="40 % - Markeringsfarve5 2 5 2 2 2 2" xfId="17996"/>
    <cellStyle name="40 % - Markeringsfarve5 2 5 2 2 3" xfId="7735"/>
    <cellStyle name="40 % - Markeringsfarve5 2 5 2 2 3 2" xfId="17997"/>
    <cellStyle name="40 % - Markeringsfarve5 2 5 2 2 4" xfId="7736"/>
    <cellStyle name="40 % - Markeringsfarve5 2 5 2 2 4 2" xfId="17998"/>
    <cellStyle name="40 % - Markeringsfarve5 2 5 2 2 5" xfId="7737"/>
    <cellStyle name="40 % - Markeringsfarve5 2 5 2 2 5 2" xfId="17999"/>
    <cellStyle name="40 % - Markeringsfarve5 2 5 2 2 6" xfId="7738"/>
    <cellStyle name="40 % - Markeringsfarve5 2 5 2 2 6 2" xfId="18000"/>
    <cellStyle name="40 % - Markeringsfarve5 2 5 2 2 7" xfId="17995"/>
    <cellStyle name="40 % - Markeringsfarve5 2 5 2 3" xfId="7739"/>
    <cellStyle name="40 % - Markeringsfarve5 2 5 2 3 2" xfId="7740"/>
    <cellStyle name="40 % - Markeringsfarve5 2 5 2 3 2 2" xfId="18002"/>
    <cellStyle name="40 % - Markeringsfarve5 2 5 2 3 3" xfId="7741"/>
    <cellStyle name="40 % - Markeringsfarve5 2 5 2 3 3 2" xfId="18003"/>
    <cellStyle name="40 % - Markeringsfarve5 2 5 2 3 4" xfId="7742"/>
    <cellStyle name="40 % - Markeringsfarve5 2 5 2 3 4 2" xfId="18004"/>
    <cellStyle name="40 % - Markeringsfarve5 2 5 2 3 5" xfId="7743"/>
    <cellStyle name="40 % - Markeringsfarve5 2 5 2 3 5 2" xfId="18005"/>
    <cellStyle name="40 % - Markeringsfarve5 2 5 2 3 6" xfId="7744"/>
    <cellStyle name="40 % - Markeringsfarve5 2 5 2 3 6 2" xfId="18006"/>
    <cellStyle name="40 % - Markeringsfarve5 2 5 2 3 7" xfId="18001"/>
    <cellStyle name="40 % - Markeringsfarve5 2 5 2 4" xfId="7745"/>
    <cellStyle name="40 % - Markeringsfarve5 2 5 2 4 2" xfId="7746"/>
    <cellStyle name="40 % - Markeringsfarve5 2 5 2 4 2 2" xfId="18008"/>
    <cellStyle name="40 % - Markeringsfarve5 2 5 2 4 3" xfId="7747"/>
    <cellStyle name="40 % - Markeringsfarve5 2 5 2 4 3 2" xfId="18009"/>
    <cellStyle name="40 % - Markeringsfarve5 2 5 2 4 4" xfId="7748"/>
    <cellStyle name="40 % - Markeringsfarve5 2 5 2 4 4 2" xfId="18010"/>
    <cellStyle name="40 % - Markeringsfarve5 2 5 2 4 5" xfId="7749"/>
    <cellStyle name="40 % - Markeringsfarve5 2 5 2 4 5 2" xfId="18011"/>
    <cellStyle name="40 % - Markeringsfarve5 2 5 2 4 6" xfId="7750"/>
    <cellStyle name="40 % - Markeringsfarve5 2 5 2 4 6 2" xfId="18012"/>
    <cellStyle name="40 % - Markeringsfarve5 2 5 2 4 7" xfId="18007"/>
    <cellStyle name="40 % - Markeringsfarve5 2 5 2 5" xfId="7751"/>
    <cellStyle name="40 % - Markeringsfarve5 2 5 2 5 2" xfId="18013"/>
    <cellStyle name="40 % - Markeringsfarve5 2 5 2 6" xfId="7752"/>
    <cellStyle name="40 % - Markeringsfarve5 2 5 2 6 2" xfId="18014"/>
    <cellStyle name="40 % - Markeringsfarve5 2 5 2 7" xfId="7753"/>
    <cellStyle name="40 % - Markeringsfarve5 2 5 2 7 2" xfId="18015"/>
    <cellStyle name="40 % - Markeringsfarve5 2 5 2 8" xfId="7754"/>
    <cellStyle name="40 % - Markeringsfarve5 2 5 2 8 2" xfId="18016"/>
    <cellStyle name="40 % - Markeringsfarve5 2 5 2 9" xfId="7755"/>
    <cellStyle name="40 % - Markeringsfarve5 2 5 2 9 2" xfId="18017"/>
    <cellStyle name="40 % - Markeringsfarve5 2 5 3" xfId="7756"/>
    <cellStyle name="40 % - Markeringsfarve5 2 5 3 2" xfId="7757"/>
    <cellStyle name="40 % - Markeringsfarve5 2 5 3 2 2" xfId="18019"/>
    <cellStyle name="40 % - Markeringsfarve5 2 5 3 3" xfId="7758"/>
    <cellStyle name="40 % - Markeringsfarve5 2 5 3 3 2" xfId="18020"/>
    <cellStyle name="40 % - Markeringsfarve5 2 5 3 4" xfId="7759"/>
    <cellStyle name="40 % - Markeringsfarve5 2 5 3 4 2" xfId="18021"/>
    <cellStyle name="40 % - Markeringsfarve5 2 5 3 5" xfId="7760"/>
    <cellStyle name="40 % - Markeringsfarve5 2 5 3 5 2" xfId="18022"/>
    <cellStyle name="40 % - Markeringsfarve5 2 5 3 6" xfId="7761"/>
    <cellStyle name="40 % - Markeringsfarve5 2 5 3 6 2" xfId="18023"/>
    <cellStyle name="40 % - Markeringsfarve5 2 5 3 7" xfId="18018"/>
    <cellStyle name="40 % - Markeringsfarve5 2 5 4" xfId="7762"/>
    <cellStyle name="40 % - Markeringsfarve5 2 5 4 2" xfId="7763"/>
    <cellStyle name="40 % - Markeringsfarve5 2 5 4 2 2" xfId="18025"/>
    <cellStyle name="40 % - Markeringsfarve5 2 5 4 3" xfId="7764"/>
    <cellStyle name="40 % - Markeringsfarve5 2 5 4 3 2" xfId="18026"/>
    <cellStyle name="40 % - Markeringsfarve5 2 5 4 4" xfId="7765"/>
    <cellStyle name="40 % - Markeringsfarve5 2 5 4 4 2" xfId="18027"/>
    <cellStyle name="40 % - Markeringsfarve5 2 5 4 5" xfId="7766"/>
    <cellStyle name="40 % - Markeringsfarve5 2 5 4 5 2" xfId="18028"/>
    <cellStyle name="40 % - Markeringsfarve5 2 5 4 6" xfId="7767"/>
    <cellStyle name="40 % - Markeringsfarve5 2 5 4 6 2" xfId="18029"/>
    <cellStyle name="40 % - Markeringsfarve5 2 5 4 7" xfId="18024"/>
    <cellStyle name="40 % - Markeringsfarve5 2 5 5" xfId="7768"/>
    <cellStyle name="40 % - Markeringsfarve5 2 5 5 2" xfId="7769"/>
    <cellStyle name="40 % - Markeringsfarve5 2 5 5 2 2" xfId="18031"/>
    <cellStyle name="40 % - Markeringsfarve5 2 5 5 3" xfId="7770"/>
    <cellStyle name="40 % - Markeringsfarve5 2 5 5 3 2" xfId="18032"/>
    <cellStyle name="40 % - Markeringsfarve5 2 5 5 4" xfId="7771"/>
    <cellStyle name="40 % - Markeringsfarve5 2 5 5 4 2" xfId="18033"/>
    <cellStyle name="40 % - Markeringsfarve5 2 5 5 5" xfId="7772"/>
    <cellStyle name="40 % - Markeringsfarve5 2 5 5 5 2" xfId="18034"/>
    <cellStyle name="40 % - Markeringsfarve5 2 5 5 6" xfId="7773"/>
    <cellStyle name="40 % - Markeringsfarve5 2 5 5 6 2" xfId="18035"/>
    <cellStyle name="40 % - Markeringsfarve5 2 5 5 7" xfId="18030"/>
    <cellStyle name="40 % - Markeringsfarve5 2 5 6" xfId="7774"/>
    <cellStyle name="40 % - Markeringsfarve5 2 5 6 2" xfId="18036"/>
    <cellStyle name="40 % - Markeringsfarve5 2 5 7" xfId="7775"/>
    <cellStyle name="40 % - Markeringsfarve5 2 5 7 2" xfId="18037"/>
    <cellStyle name="40 % - Markeringsfarve5 2 5 8" xfId="7776"/>
    <cellStyle name="40 % - Markeringsfarve5 2 5 8 2" xfId="18038"/>
    <cellStyle name="40 % - Markeringsfarve5 2 5 9" xfId="7777"/>
    <cellStyle name="40 % - Markeringsfarve5 2 5 9 2" xfId="18039"/>
    <cellStyle name="40 % - Markeringsfarve5 2 6" xfId="7778"/>
    <cellStyle name="40 % - Markeringsfarve5 2 6 10" xfId="18040"/>
    <cellStyle name="40 % - Markeringsfarve5 2 6 2" xfId="7779"/>
    <cellStyle name="40 % - Markeringsfarve5 2 6 2 2" xfId="7780"/>
    <cellStyle name="40 % - Markeringsfarve5 2 6 2 2 2" xfId="18042"/>
    <cellStyle name="40 % - Markeringsfarve5 2 6 2 3" xfId="7781"/>
    <cellStyle name="40 % - Markeringsfarve5 2 6 2 3 2" xfId="18043"/>
    <cellStyle name="40 % - Markeringsfarve5 2 6 2 4" xfId="7782"/>
    <cellStyle name="40 % - Markeringsfarve5 2 6 2 4 2" xfId="18044"/>
    <cellStyle name="40 % - Markeringsfarve5 2 6 2 5" xfId="7783"/>
    <cellStyle name="40 % - Markeringsfarve5 2 6 2 5 2" xfId="18045"/>
    <cellStyle name="40 % - Markeringsfarve5 2 6 2 6" xfId="7784"/>
    <cellStyle name="40 % - Markeringsfarve5 2 6 2 6 2" xfId="18046"/>
    <cellStyle name="40 % - Markeringsfarve5 2 6 2 7" xfId="18041"/>
    <cellStyle name="40 % - Markeringsfarve5 2 6 3" xfId="7785"/>
    <cellStyle name="40 % - Markeringsfarve5 2 6 3 2" xfId="7786"/>
    <cellStyle name="40 % - Markeringsfarve5 2 6 3 2 2" xfId="18048"/>
    <cellStyle name="40 % - Markeringsfarve5 2 6 3 3" xfId="7787"/>
    <cellStyle name="40 % - Markeringsfarve5 2 6 3 3 2" xfId="18049"/>
    <cellStyle name="40 % - Markeringsfarve5 2 6 3 4" xfId="7788"/>
    <cellStyle name="40 % - Markeringsfarve5 2 6 3 4 2" xfId="18050"/>
    <cellStyle name="40 % - Markeringsfarve5 2 6 3 5" xfId="7789"/>
    <cellStyle name="40 % - Markeringsfarve5 2 6 3 5 2" xfId="18051"/>
    <cellStyle name="40 % - Markeringsfarve5 2 6 3 6" xfId="7790"/>
    <cellStyle name="40 % - Markeringsfarve5 2 6 3 6 2" xfId="18052"/>
    <cellStyle name="40 % - Markeringsfarve5 2 6 3 7" xfId="18047"/>
    <cellStyle name="40 % - Markeringsfarve5 2 6 4" xfId="7791"/>
    <cellStyle name="40 % - Markeringsfarve5 2 6 4 2" xfId="7792"/>
    <cellStyle name="40 % - Markeringsfarve5 2 6 4 2 2" xfId="18054"/>
    <cellStyle name="40 % - Markeringsfarve5 2 6 4 3" xfId="7793"/>
    <cellStyle name="40 % - Markeringsfarve5 2 6 4 3 2" xfId="18055"/>
    <cellStyle name="40 % - Markeringsfarve5 2 6 4 4" xfId="7794"/>
    <cellStyle name="40 % - Markeringsfarve5 2 6 4 4 2" xfId="18056"/>
    <cellStyle name="40 % - Markeringsfarve5 2 6 4 5" xfId="7795"/>
    <cellStyle name="40 % - Markeringsfarve5 2 6 4 5 2" xfId="18057"/>
    <cellStyle name="40 % - Markeringsfarve5 2 6 4 6" xfId="7796"/>
    <cellStyle name="40 % - Markeringsfarve5 2 6 4 6 2" xfId="18058"/>
    <cellStyle name="40 % - Markeringsfarve5 2 6 4 7" xfId="18053"/>
    <cellStyle name="40 % - Markeringsfarve5 2 6 5" xfId="7797"/>
    <cellStyle name="40 % - Markeringsfarve5 2 6 5 2" xfId="18059"/>
    <cellStyle name="40 % - Markeringsfarve5 2 6 6" xfId="7798"/>
    <cellStyle name="40 % - Markeringsfarve5 2 6 6 2" xfId="18060"/>
    <cellStyle name="40 % - Markeringsfarve5 2 6 7" xfId="7799"/>
    <cellStyle name="40 % - Markeringsfarve5 2 6 7 2" xfId="18061"/>
    <cellStyle name="40 % - Markeringsfarve5 2 6 8" xfId="7800"/>
    <cellStyle name="40 % - Markeringsfarve5 2 6 8 2" xfId="18062"/>
    <cellStyle name="40 % - Markeringsfarve5 2 6 9" xfId="7801"/>
    <cellStyle name="40 % - Markeringsfarve5 2 6 9 2" xfId="18063"/>
    <cellStyle name="40 % - Markeringsfarve5 2 7" xfId="7802"/>
    <cellStyle name="40 % - Markeringsfarve5 2 7 2" xfId="7803"/>
    <cellStyle name="40 % - Markeringsfarve5 2 7 2 2" xfId="18065"/>
    <cellStyle name="40 % - Markeringsfarve5 2 7 3" xfId="7804"/>
    <cellStyle name="40 % - Markeringsfarve5 2 7 3 2" xfId="18066"/>
    <cellStyle name="40 % - Markeringsfarve5 2 7 4" xfId="7805"/>
    <cellStyle name="40 % - Markeringsfarve5 2 7 4 2" xfId="18067"/>
    <cellStyle name="40 % - Markeringsfarve5 2 7 5" xfId="7806"/>
    <cellStyle name="40 % - Markeringsfarve5 2 7 5 2" xfId="18068"/>
    <cellStyle name="40 % - Markeringsfarve5 2 7 6" xfId="7807"/>
    <cellStyle name="40 % - Markeringsfarve5 2 7 6 2" xfId="18069"/>
    <cellStyle name="40 % - Markeringsfarve5 2 7 7" xfId="18064"/>
    <cellStyle name="40 % - Markeringsfarve5 2 8" xfId="7808"/>
    <cellStyle name="40 % - Markeringsfarve5 2 8 2" xfId="7809"/>
    <cellStyle name="40 % - Markeringsfarve5 2 8 2 2" xfId="18071"/>
    <cellStyle name="40 % - Markeringsfarve5 2 8 3" xfId="7810"/>
    <cellStyle name="40 % - Markeringsfarve5 2 8 3 2" xfId="18072"/>
    <cellStyle name="40 % - Markeringsfarve5 2 8 4" xfId="7811"/>
    <cellStyle name="40 % - Markeringsfarve5 2 8 4 2" xfId="18073"/>
    <cellStyle name="40 % - Markeringsfarve5 2 8 5" xfId="7812"/>
    <cellStyle name="40 % - Markeringsfarve5 2 8 5 2" xfId="18074"/>
    <cellStyle name="40 % - Markeringsfarve5 2 8 6" xfId="7813"/>
    <cellStyle name="40 % - Markeringsfarve5 2 8 6 2" xfId="18075"/>
    <cellStyle name="40 % - Markeringsfarve5 2 8 7" xfId="18070"/>
    <cellStyle name="40 % - Markeringsfarve5 2 9" xfId="7814"/>
    <cellStyle name="40 % - Markeringsfarve5 2 9 2" xfId="7815"/>
    <cellStyle name="40 % - Markeringsfarve5 2 9 2 2" xfId="18077"/>
    <cellStyle name="40 % - Markeringsfarve5 2 9 3" xfId="7816"/>
    <cellStyle name="40 % - Markeringsfarve5 2 9 3 2" xfId="18078"/>
    <cellStyle name="40 % - Markeringsfarve5 2 9 4" xfId="7817"/>
    <cellStyle name="40 % - Markeringsfarve5 2 9 4 2" xfId="18079"/>
    <cellStyle name="40 % - Markeringsfarve5 2 9 5" xfId="7818"/>
    <cellStyle name="40 % - Markeringsfarve5 2 9 5 2" xfId="18080"/>
    <cellStyle name="40 % - Markeringsfarve5 2 9 6" xfId="7819"/>
    <cellStyle name="40 % - Markeringsfarve5 2 9 6 2" xfId="18081"/>
    <cellStyle name="40 % - Markeringsfarve5 2 9 7" xfId="18076"/>
    <cellStyle name="40 % - Markeringsfarve5 2_Budget" xfId="7820"/>
    <cellStyle name="40 % - Markeringsfarve5 20" xfId="10303"/>
    <cellStyle name="40 % - Markeringsfarve5 3" xfId="7821"/>
    <cellStyle name="40 % - Markeringsfarve5 3 2" xfId="7822"/>
    <cellStyle name="40 % - Markeringsfarve5 3 2 10" xfId="18083"/>
    <cellStyle name="40 % - Markeringsfarve5 3 2 2" xfId="7823"/>
    <cellStyle name="40 % - Markeringsfarve5 3 2 2 2" xfId="7824"/>
    <cellStyle name="40 % - Markeringsfarve5 3 2 2 2 2" xfId="7825"/>
    <cellStyle name="40 % - Markeringsfarve5 3 2 2 2 2 2" xfId="18086"/>
    <cellStyle name="40 % - Markeringsfarve5 3 2 2 2 3" xfId="7826"/>
    <cellStyle name="40 % - Markeringsfarve5 3 2 2 2 3 2" xfId="18087"/>
    <cellStyle name="40 % - Markeringsfarve5 3 2 2 2 4" xfId="7827"/>
    <cellStyle name="40 % - Markeringsfarve5 3 2 2 2 4 2" xfId="18088"/>
    <cellStyle name="40 % - Markeringsfarve5 3 2 2 2 5" xfId="7828"/>
    <cellStyle name="40 % - Markeringsfarve5 3 2 2 2 5 2" xfId="18089"/>
    <cellStyle name="40 % - Markeringsfarve5 3 2 2 2 6" xfId="7829"/>
    <cellStyle name="40 % - Markeringsfarve5 3 2 2 2 6 2" xfId="18090"/>
    <cellStyle name="40 % - Markeringsfarve5 3 2 2 2 7" xfId="18085"/>
    <cellStyle name="40 % - Markeringsfarve5 3 2 2 3" xfId="7830"/>
    <cellStyle name="40 % - Markeringsfarve5 3 2 2 3 2" xfId="18091"/>
    <cellStyle name="40 % - Markeringsfarve5 3 2 2 4" xfId="7831"/>
    <cellStyle name="40 % - Markeringsfarve5 3 2 2 4 2" xfId="18092"/>
    <cellStyle name="40 % - Markeringsfarve5 3 2 2 5" xfId="7832"/>
    <cellStyle name="40 % - Markeringsfarve5 3 2 2 5 2" xfId="18093"/>
    <cellStyle name="40 % - Markeringsfarve5 3 2 2 6" xfId="7833"/>
    <cellStyle name="40 % - Markeringsfarve5 3 2 2 6 2" xfId="18094"/>
    <cellStyle name="40 % - Markeringsfarve5 3 2 2 7" xfId="7834"/>
    <cellStyle name="40 % - Markeringsfarve5 3 2 2 7 2" xfId="18095"/>
    <cellStyle name="40 % - Markeringsfarve5 3 2 2 8" xfId="18084"/>
    <cellStyle name="40 % - Markeringsfarve5 3 2 3" xfId="7835"/>
    <cellStyle name="40 % - Markeringsfarve5 3 2 3 2" xfId="7836"/>
    <cellStyle name="40 % - Markeringsfarve5 3 2 3 2 2" xfId="18097"/>
    <cellStyle name="40 % - Markeringsfarve5 3 2 3 3" xfId="7837"/>
    <cellStyle name="40 % - Markeringsfarve5 3 2 3 3 2" xfId="18098"/>
    <cellStyle name="40 % - Markeringsfarve5 3 2 3 4" xfId="7838"/>
    <cellStyle name="40 % - Markeringsfarve5 3 2 3 4 2" xfId="18099"/>
    <cellStyle name="40 % - Markeringsfarve5 3 2 3 5" xfId="7839"/>
    <cellStyle name="40 % - Markeringsfarve5 3 2 3 5 2" xfId="18100"/>
    <cellStyle name="40 % - Markeringsfarve5 3 2 3 6" xfId="7840"/>
    <cellStyle name="40 % - Markeringsfarve5 3 2 3 6 2" xfId="18101"/>
    <cellStyle name="40 % - Markeringsfarve5 3 2 3 7" xfId="18096"/>
    <cellStyle name="40 % - Markeringsfarve5 3 2 4" xfId="7841"/>
    <cellStyle name="40 % - Markeringsfarve5 3 2 4 2" xfId="18102"/>
    <cellStyle name="40 % - Markeringsfarve5 3 2 5" xfId="7842"/>
    <cellStyle name="40 % - Markeringsfarve5 3 2 5 2" xfId="18103"/>
    <cellStyle name="40 % - Markeringsfarve5 3 2 6" xfId="7843"/>
    <cellStyle name="40 % - Markeringsfarve5 3 2 6 2" xfId="18104"/>
    <cellStyle name="40 % - Markeringsfarve5 3 2 7" xfId="7844"/>
    <cellStyle name="40 % - Markeringsfarve5 3 2 7 2" xfId="18105"/>
    <cellStyle name="40 % - Markeringsfarve5 3 2 8" xfId="7845"/>
    <cellStyle name="40 % - Markeringsfarve5 3 2 8 2" xfId="18106"/>
    <cellStyle name="40 % - Markeringsfarve5 3 2 9" xfId="7846"/>
    <cellStyle name="40 % - Markeringsfarve5 3 2 9 2" xfId="18107"/>
    <cellStyle name="40 % - Markeringsfarve5 3 3" xfId="7847"/>
    <cellStyle name="40 % - Markeringsfarve5 3 3 2" xfId="18108"/>
    <cellStyle name="40 % - Markeringsfarve5 3 4" xfId="18082"/>
    <cellStyle name="40 % - Markeringsfarve5 3_Budget" xfId="7848"/>
    <cellStyle name="40 % - Markeringsfarve5 4" xfId="7849"/>
    <cellStyle name="40 % - Markeringsfarve5 4 2" xfId="7850"/>
    <cellStyle name="40 % - Markeringsfarve5 4 2 2" xfId="18110"/>
    <cellStyle name="40 % - Markeringsfarve5 4 3" xfId="18109"/>
    <cellStyle name="40 % - Markeringsfarve5 5" xfId="7851"/>
    <cellStyle name="40 % - Markeringsfarve5 5 2" xfId="18111"/>
    <cellStyle name="40 % - Markeringsfarve5 6" xfId="7852"/>
    <cellStyle name="40 % - Markeringsfarve5 6 10" xfId="7853"/>
    <cellStyle name="40 % - Markeringsfarve5 6 10 2" xfId="18113"/>
    <cellStyle name="40 % - Markeringsfarve5 6 11" xfId="18112"/>
    <cellStyle name="40 % - Markeringsfarve5 6 2" xfId="7854"/>
    <cellStyle name="40 % - Markeringsfarve5 6 2 2" xfId="7855"/>
    <cellStyle name="40 % - Markeringsfarve5 6 2 2 2" xfId="7856"/>
    <cellStyle name="40 % - Markeringsfarve5 6 2 2 2 2" xfId="18116"/>
    <cellStyle name="40 % - Markeringsfarve5 6 2 2 3" xfId="7857"/>
    <cellStyle name="40 % - Markeringsfarve5 6 2 2 3 2" xfId="18117"/>
    <cellStyle name="40 % - Markeringsfarve5 6 2 2 4" xfId="7858"/>
    <cellStyle name="40 % - Markeringsfarve5 6 2 2 4 2" xfId="18118"/>
    <cellStyle name="40 % - Markeringsfarve5 6 2 2 5" xfId="7859"/>
    <cellStyle name="40 % - Markeringsfarve5 6 2 2 5 2" xfId="18119"/>
    <cellStyle name="40 % - Markeringsfarve5 6 2 2 6" xfId="7860"/>
    <cellStyle name="40 % - Markeringsfarve5 6 2 2 6 2" xfId="18120"/>
    <cellStyle name="40 % - Markeringsfarve5 6 2 2 7" xfId="18115"/>
    <cellStyle name="40 % - Markeringsfarve5 6 2 3" xfId="7861"/>
    <cellStyle name="40 % - Markeringsfarve5 6 2 3 2" xfId="7862"/>
    <cellStyle name="40 % - Markeringsfarve5 6 2 3 2 2" xfId="18122"/>
    <cellStyle name="40 % - Markeringsfarve5 6 2 3 3" xfId="7863"/>
    <cellStyle name="40 % - Markeringsfarve5 6 2 3 3 2" xfId="18123"/>
    <cellStyle name="40 % - Markeringsfarve5 6 2 3 4" xfId="7864"/>
    <cellStyle name="40 % - Markeringsfarve5 6 2 3 4 2" xfId="18124"/>
    <cellStyle name="40 % - Markeringsfarve5 6 2 3 5" xfId="7865"/>
    <cellStyle name="40 % - Markeringsfarve5 6 2 3 5 2" xfId="18125"/>
    <cellStyle name="40 % - Markeringsfarve5 6 2 3 6" xfId="7866"/>
    <cellStyle name="40 % - Markeringsfarve5 6 2 3 6 2" xfId="18126"/>
    <cellStyle name="40 % - Markeringsfarve5 6 2 3 7" xfId="18121"/>
    <cellStyle name="40 % - Markeringsfarve5 6 2 4" xfId="7867"/>
    <cellStyle name="40 % - Markeringsfarve5 6 2 4 2" xfId="18127"/>
    <cellStyle name="40 % - Markeringsfarve5 6 2 5" xfId="7868"/>
    <cellStyle name="40 % - Markeringsfarve5 6 2 5 2" xfId="18128"/>
    <cellStyle name="40 % - Markeringsfarve5 6 2 6" xfId="7869"/>
    <cellStyle name="40 % - Markeringsfarve5 6 2 6 2" xfId="18129"/>
    <cellStyle name="40 % - Markeringsfarve5 6 2 7" xfId="7870"/>
    <cellStyle name="40 % - Markeringsfarve5 6 2 7 2" xfId="18130"/>
    <cellStyle name="40 % - Markeringsfarve5 6 2 8" xfId="7871"/>
    <cellStyle name="40 % - Markeringsfarve5 6 2 8 2" xfId="18131"/>
    <cellStyle name="40 % - Markeringsfarve5 6 2 9" xfId="18114"/>
    <cellStyle name="40 % - Markeringsfarve5 6 3" xfId="7872"/>
    <cellStyle name="40 % - Markeringsfarve5 6 3 2" xfId="18132"/>
    <cellStyle name="40 % - Markeringsfarve5 6 4" xfId="7873"/>
    <cellStyle name="40 % - Markeringsfarve5 6 4 2" xfId="7874"/>
    <cellStyle name="40 % - Markeringsfarve5 6 4 2 2" xfId="18134"/>
    <cellStyle name="40 % - Markeringsfarve5 6 4 3" xfId="7875"/>
    <cellStyle name="40 % - Markeringsfarve5 6 4 3 2" xfId="18135"/>
    <cellStyle name="40 % - Markeringsfarve5 6 4 4" xfId="7876"/>
    <cellStyle name="40 % - Markeringsfarve5 6 4 4 2" xfId="18136"/>
    <cellStyle name="40 % - Markeringsfarve5 6 4 5" xfId="7877"/>
    <cellStyle name="40 % - Markeringsfarve5 6 4 5 2" xfId="18137"/>
    <cellStyle name="40 % - Markeringsfarve5 6 4 6" xfId="7878"/>
    <cellStyle name="40 % - Markeringsfarve5 6 4 6 2" xfId="18138"/>
    <cellStyle name="40 % - Markeringsfarve5 6 4 7" xfId="18133"/>
    <cellStyle name="40 % - Markeringsfarve5 6 5" xfId="7879"/>
    <cellStyle name="40 % - Markeringsfarve5 6 5 2" xfId="7880"/>
    <cellStyle name="40 % - Markeringsfarve5 6 5 2 2" xfId="18140"/>
    <cellStyle name="40 % - Markeringsfarve5 6 5 3" xfId="7881"/>
    <cellStyle name="40 % - Markeringsfarve5 6 5 3 2" xfId="18141"/>
    <cellStyle name="40 % - Markeringsfarve5 6 5 4" xfId="7882"/>
    <cellStyle name="40 % - Markeringsfarve5 6 5 4 2" xfId="18142"/>
    <cellStyle name="40 % - Markeringsfarve5 6 5 5" xfId="7883"/>
    <cellStyle name="40 % - Markeringsfarve5 6 5 5 2" xfId="18143"/>
    <cellStyle name="40 % - Markeringsfarve5 6 5 6" xfId="7884"/>
    <cellStyle name="40 % - Markeringsfarve5 6 5 6 2" xfId="18144"/>
    <cellStyle name="40 % - Markeringsfarve5 6 5 7" xfId="18139"/>
    <cellStyle name="40 % - Markeringsfarve5 6 6" xfId="7885"/>
    <cellStyle name="40 % - Markeringsfarve5 6 6 2" xfId="18145"/>
    <cellStyle name="40 % - Markeringsfarve5 6 7" xfId="7886"/>
    <cellStyle name="40 % - Markeringsfarve5 6 7 2" xfId="18146"/>
    <cellStyle name="40 % - Markeringsfarve5 6 8" xfId="7887"/>
    <cellStyle name="40 % - Markeringsfarve5 6 8 2" xfId="18147"/>
    <cellStyle name="40 % - Markeringsfarve5 6 9" xfId="7888"/>
    <cellStyle name="40 % - Markeringsfarve5 6 9 2" xfId="18148"/>
    <cellStyle name="40 % - Markeringsfarve5 7" xfId="7889"/>
    <cellStyle name="40 % - Markeringsfarve5 7 2" xfId="18149"/>
    <cellStyle name="40 % - Markeringsfarve5 8" xfId="7890"/>
    <cellStyle name="40 % - Markeringsfarve5 8 2" xfId="18150"/>
    <cellStyle name="40 % - Markeringsfarve5 9" xfId="7891"/>
    <cellStyle name="40 % - Markeringsfarve5 9 2" xfId="18151"/>
    <cellStyle name="40 % - Markeringsfarve6 10" xfId="7893"/>
    <cellStyle name="40 % - Markeringsfarve6 10 2" xfId="18152"/>
    <cellStyle name="40 % - Markeringsfarve6 11" xfId="7894"/>
    <cellStyle name="40 % - Markeringsfarve6 11 2" xfId="7895"/>
    <cellStyle name="40 % - Markeringsfarve6 11 2 2" xfId="18154"/>
    <cellStyle name="40 % - Markeringsfarve6 11 3" xfId="18153"/>
    <cellStyle name="40 % - Markeringsfarve6 12" xfId="7896"/>
    <cellStyle name="40 % - Markeringsfarve6 12 2" xfId="18155"/>
    <cellStyle name="40 % - Markeringsfarve6 13" xfId="7897"/>
    <cellStyle name="40 % - Markeringsfarve6 13 2" xfId="18156"/>
    <cellStyle name="40 % - Markeringsfarve6 14" xfId="7898"/>
    <cellStyle name="40 % - Markeringsfarve6 14 2" xfId="18157"/>
    <cellStyle name="40 % - Markeringsfarve6 15" xfId="7899"/>
    <cellStyle name="40 % - Markeringsfarve6 15 2" xfId="18158"/>
    <cellStyle name="40 % - Markeringsfarve6 16" xfId="7900"/>
    <cellStyle name="40 % - Markeringsfarve6 16 2" xfId="18159"/>
    <cellStyle name="40 % - Markeringsfarve6 17" xfId="7901"/>
    <cellStyle name="40 % - Markeringsfarve6 17 2" xfId="18160"/>
    <cellStyle name="40 % - Markeringsfarve6 18" xfId="7902"/>
    <cellStyle name="40 % - Markeringsfarve6 18 2" xfId="18161"/>
    <cellStyle name="40 % - Markeringsfarve6 19" xfId="7903"/>
    <cellStyle name="40 % - Markeringsfarve6 19 2" xfId="18162"/>
    <cellStyle name="40 % - Markeringsfarve6 2" xfId="7904"/>
    <cellStyle name="40 % - Markeringsfarve6 2 10" xfId="7905"/>
    <cellStyle name="40 % - Markeringsfarve6 2 10 2" xfId="18164"/>
    <cellStyle name="40 % - Markeringsfarve6 2 11" xfId="7906"/>
    <cellStyle name="40 % - Markeringsfarve6 2 11 2" xfId="18165"/>
    <cellStyle name="40 % - Markeringsfarve6 2 12" xfId="7907"/>
    <cellStyle name="40 % - Markeringsfarve6 2 12 2" xfId="18166"/>
    <cellStyle name="40 % - Markeringsfarve6 2 13" xfId="7908"/>
    <cellStyle name="40 % - Markeringsfarve6 2 13 2" xfId="18167"/>
    <cellStyle name="40 % - Markeringsfarve6 2 14" xfId="7909"/>
    <cellStyle name="40 % - Markeringsfarve6 2 14 2" xfId="18168"/>
    <cellStyle name="40 % - Markeringsfarve6 2 15" xfId="7910"/>
    <cellStyle name="40 % - Markeringsfarve6 2 15 2" xfId="18169"/>
    <cellStyle name="40 % - Markeringsfarve6 2 16" xfId="7911"/>
    <cellStyle name="40 % - Markeringsfarve6 2 16 2" xfId="18170"/>
    <cellStyle name="40 % - Markeringsfarve6 2 17" xfId="7912"/>
    <cellStyle name="40 % - Markeringsfarve6 2 17 2" xfId="18171"/>
    <cellStyle name="40 % - Markeringsfarve6 2 18" xfId="10306"/>
    <cellStyle name="40 % - Markeringsfarve6 2 19" xfId="18163"/>
    <cellStyle name="40 % - Markeringsfarve6 2 2" xfId="7913"/>
    <cellStyle name="40 % - Markeringsfarve6 2 2 10" xfId="7914"/>
    <cellStyle name="40 % - Markeringsfarve6 2 2 10 2" xfId="18173"/>
    <cellStyle name="40 % - Markeringsfarve6 2 2 11" xfId="7915"/>
    <cellStyle name="40 % - Markeringsfarve6 2 2 11 2" xfId="18174"/>
    <cellStyle name="40 % - Markeringsfarve6 2 2 12" xfId="7916"/>
    <cellStyle name="40 % - Markeringsfarve6 2 2 12 2" xfId="18175"/>
    <cellStyle name="40 % - Markeringsfarve6 2 2 13" xfId="7917"/>
    <cellStyle name="40 % - Markeringsfarve6 2 2 13 2" xfId="18176"/>
    <cellStyle name="40 % - Markeringsfarve6 2 2 14" xfId="7918"/>
    <cellStyle name="40 % - Markeringsfarve6 2 2 14 2" xfId="18177"/>
    <cellStyle name="40 % - Markeringsfarve6 2 2 15" xfId="18172"/>
    <cellStyle name="40 % - Markeringsfarve6 2 2 2" xfId="7919"/>
    <cellStyle name="40 % - Markeringsfarve6 2 2 2 10" xfId="7920"/>
    <cellStyle name="40 % - Markeringsfarve6 2 2 2 10 2" xfId="18179"/>
    <cellStyle name="40 % - Markeringsfarve6 2 2 2 11" xfId="7921"/>
    <cellStyle name="40 % - Markeringsfarve6 2 2 2 11 2" xfId="18180"/>
    <cellStyle name="40 % - Markeringsfarve6 2 2 2 12" xfId="7922"/>
    <cellStyle name="40 % - Markeringsfarve6 2 2 2 12 2" xfId="18181"/>
    <cellStyle name="40 % - Markeringsfarve6 2 2 2 13" xfId="18178"/>
    <cellStyle name="40 % - Markeringsfarve6 2 2 2 2" xfId="7923"/>
    <cellStyle name="40 % - Markeringsfarve6 2 2 2 2 10" xfId="7924"/>
    <cellStyle name="40 % - Markeringsfarve6 2 2 2 2 10 2" xfId="18183"/>
    <cellStyle name="40 % - Markeringsfarve6 2 2 2 2 11" xfId="7925"/>
    <cellStyle name="40 % - Markeringsfarve6 2 2 2 2 11 2" xfId="18184"/>
    <cellStyle name="40 % - Markeringsfarve6 2 2 2 2 12" xfId="18182"/>
    <cellStyle name="40 % - Markeringsfarve6 2 2 2 2 2" xfId="7926"/>
    <cellStyle name="40 % - Markeringsfarve6 2 2 2 2 2 10" xfId="7927"/>
    <cellStyle name="40 % - Markeringsfarve6 2 2 2 2 2 10 2" xfId="18186"/>
    <cellStyle name="40 % - Markeringsfarve6 2 2 2 2 2 11" xfId="18185"/>
    <cellStyle name="40 % - Markeringsfarve6 2 2 2 2 2 2" xfId="7928"/>
    <cellStyle name="40 % - Markeringsfarve6 2 2 2 2 2 2 2" xfId="7929"/>
    <cellStyle name="40 % - Markeringsfarve6 2 2 2 2 2 2 2 2" xfId="18188"/>
    <cellStyle name="40 % - Markeringsfarve6 2 2 2 2 2 2 3" xfId="7930"/>
    <cellStyle name="40 % - Markeringsfarve6 2 2 2 2 2 2 3 2" xfId="18189"/>
    <cellStyle name="40 % - Markeringsfarve6 2 2 2 2 2 2 4" xfId="7931"/>
    <cellStyle name="40 % - Markeringsfarve6 2 2 2 2 2 2 4 2" xfId="18190"/>
    <cellStyle name="40 % - Markeringsfarve6 2 2 2 2 2 2 5" xfId="7932"/>
    <cellStyle name="40 % - Markeringsfarve6 2 2 2 2 2 2 5 2" xfId="18191"/>
    <cellStyle name="40 % - Markeringsfarve6 2 2 2 2 2 2 6" xfId="7933"/>
    <cellStyle name="40 % - Markeringsfarve6 2 2 2 2 2 2 6 2" xfId="18192"/>
    <cellStyle name="40 % - Markeringsfarve6 2 2 2 2 2 2 7" xfId="18187"/>
    <cellStyle name="40 % - Markeringsfarve6 2 2 2 2 2 3" xfId="7934"/>
    <cellStyle name="40 % - Markeringsfarve6 2 2 2 2 2 3 2" xfId="7935"/>
    <cellStyle name="40 % - Markeringsfarve6 2 2 2 2 2 3 2 2" xfId="18194"/>
    <cellStyle name="40 % - Markeringsfarve6 2 2 2 2 2 3 3" xfId="7936"/>
    <cellStyle name="40 % - Markeringsfarve6 2 2 2 2 2 3 3 2" xfId="18195"/>
    <cellStyle name="40 % - Markeringsfarve6 2 2 2 2 2 3 4" xfId="7937"/>
    <cellStyle name="40 % - Markeringsfarve6 2 2 2 2 2 3 4 2" xfId="18196"/>
    <cellStyle name="40 % - Markeringsfarve6 2 2 2 2 2 3 5" xfId="7938"/>
    <cellStyle name="40 % - Markeringsfarve6 2 2 2 2 2 3 5 2" xfId="18197"/>
    <cellStyle name="40 % - Markeringsfarve6 2 2 2 2 2 3 6" xfId="7939"/>
    <cellStyle name="40 % - Markeringsfarve6 2 2 2 2 2 3 6 2" xfId="18198"/>
    <cellStyle name="40 % - Markeringsfarve6 2 2 2 2 2 3 7" xfId="18193"/>
    <cellStyle name="40 % - Markeringsfarve6 2 2 2 2 2 4" xfId="7940"/>
    <cellStyle name="40 % - Markeringsfarve6 2 2 2 2 2 4 2" xfId="7941"/>
    <cellStyle name="40 % - Markeringsfarve6 2 2 2 2 2 4 2 2" xfId="18200"/>
    <cellStyle name="40 % - Markeringsfarve6 2 2 2 2 2 4 3" xfId="7942"/>
    <cellStyle name="40 % - Markeringsfarve6 2 2 2 2 2 4 3 2" xfId="18201"/>
    <cellStyle name="40 % - Markeringsfarve6 2 2 2 2 2 4 4" xfId="7943"/>
    <cellStyle name="40 % - Markeringsfarve6 2 2 2 2 2 4 4 2" xfId="18202"/>
    <cellStyle name="40 % - Markeringsfarve6 2 2 2 2 2 4 5" xfId="7944"/>
    <cellStyle name="40 % - Markeringsfarve6 2 2 2 2 2 4 5 2" xfId="18203"/>
    <cellStyle name="40 % - Markeringsfarve6 2 2 2 2 2 4 6" xfId="7945"/>
    <cellStyle name="40 % - Markeringsfarve6 2 2 2 2 2 4 6 2" xfId="18204"/>
    <cellStyle name="40 % - Markeringsfarve6 2 2 2 2 2 4 7" xfId="18199"/>
    <cellStyle name="40 % - Markeringsfarve6 2 2 2 2 2 5" xfId="7946"/>
    <cellStyle name="40 % - Markeringsfarve6 2 2 2 2 2 5 2" xfId="7947"/>
    <cellStyle name="40 % - Markeringsfarve6 2 2 2 2 2 5 2 2" xfId="18206"/>
    <cellStyle name="40 % - Markeringsfarve6 2 2 2 2 2 5 3" xfId="7948"/>
    <cellStyle name="40 % - Markeringsfarve6 2 2 2 2 2 5 3 2" xfId="18207"/>
    <cellStyle name="40 % - Markeringsfarve6 2 2 2 2 2 5 4" xfId="7949"/>
    <cellStyle name="40 % - Markeringsfarve6 2 2 2 2 2 5 4 2" xfId="18208"/>
    <cellStyle name="40 % - Markeringsfarve6 2 2 2 2 2 5 5" xfId="7950"/>
    <cellStyle name="40 % - Markeringsfarve6 2 2 2 2 2 5 5 2" xfId="18209"/>
    <cellStyle name="40 % - Markeringsfarve6 2 2 2 2 2 5 6" xfId="7951"/>
    <cellStyle name="40 % - Markeringsfarve6 2 2 2 2 2 5 6 2" xfId="18210"/>
    <cellStyle name="40 % - Markeringsfarve6 2 2 2 2 2 5 7" xfId="18205"/>
    <cellStyle name="40 % - Markeringsfarve6 2 2 2 2 2 6" xfId="7952"/>
    <cellStyle name="40 % - Markeringsfarve6 2 2 2 2 2 6 2" xfId="18211"/>
    <cellStyle name="40 % - Markeringsfarve6 2 2 2 2 2 7" xfId="7953"/>
    <cellStyle name="40 % - Markeringsfarve6 2 2 2 2 2 7 2" xfId="18212"/>
    <cellStyle name="40 % - Markeringsfarve6 2 2 2 2 2 8" xfId="7954"/>
    <cellStyle name="40 % - Markeringsfarve6 2 2 2 2 2 8 2" xfId="18213"/>
    <cellStyle name="40 % - Markeringsfarve6 2 2 2 2 2 9" xfId="7955"/>
    <cellStyle name="40 % - Markeringsfarve6 2 2 2 2 2 9 2" xfId="18214"/>
    <cellStyle name="40 % - Markeringsfarve6 2 2 2 2 3" xfId="7956"/>
    <cellStyle name="40 % - Markeringsfarve6 2 2 2 2 3 2" xfId="7957"/>
    <cellStyle name="40 % - Markeringsfarve6 2 2 2 2 3 2 2" xfId="18216"/>
    <cellStyle name="40 % - Markeringsfarve6 2 2 2 2 3 3" xfId="7958"/>
    <cellStyle name="40 % - Markeringsfarve6 2 2 2 2 3 3 2" xfId="18217"/>
    <cellStyle name="40 % - Markeringsfarve6 2 2 2 2 3 4" xfId="7959"/>
    <cellStyle name="40 % - Markeringsfarve6 2 2 2 2 3 4 2" xfId="18218"/>
    <cellStyle name="40 % - Markeringsfarve6 2 2 2 2 3 5" xfId="7960"/>
    <cellStyle name="40 % - Markeringsfarve6 2 2 2 2 3 5 2" xfId="18219"/>
    <cellStyle name="40 % - Markeringsfarve6 2 2 2 2 3 6" xfId="7961"/>
    <cellStyle name="40 % - Markeringsfarve6 2 2 2 2 3 6 2" xfId="18220"/>
    <cellStyle name="40 % - Markeringsfarve6 2 2 2 2 3 7" xfId="18215"/>
    <cellStyle name="40 % - Markeringsfarve6 2 2 2 2 4" xfId="7962"/>
    <cellStyle name="40 % - Markeringsfarve6 2 2 2 2 4 2" xfId="7963"/>
    <cellStyle name="40 % - Markeringsfarve6 2 2 2 2 4 2 2" xfId="18222"/>
    <cellStyle name="40 % - Markeringsfarve6 2 2 2 2 4 3" xfId="7964"/>
    <cellStyle name="40 % - Markeringsfarve6 2 2 2 2 4 3 2" xfId="18223"/>
    <cellStyle name="40 % - Markeringsfarve6 2 2 2 2 4 4" xfId="7965"/>
    <cellStyle name="40 % - Markeringsfarve6 2 2 2 2 4 4 2" xfId="18224"/>
    <cellStyle name="40 % - Markeringsfarve6 2 2 2 2 4 5" xfId="7966"/>
    <cellStyle name="40 % - Markeringsfarve6 2 2 2 2 4 5 2" xfId="18225"/>
    <cellStyle name="40 % - Markeringsfarve6 2 2 2 2 4 6" xfId="7967"/>
    <cellStyle name="40 % - Markeringsfarve6 2 2 2 2 4 6 2" xfId="18226"/>
    <cellStyle name="40 % - Markeringsfarve6 2 2 2 2 4 7" xfId="18221"/>
    <cellStyle name="40 % - Markeringsfarve6 2 2 2 2 5" xfId="7968"/>
    <cellStyle name="40 % - Markeringsfarve6 2 2 2 2 5 2" xfId="7969"/>
    <cellStyle name="40 % - Markeringsfarve6 2 2 2 2 5 2 2" xfId="18228"/>
    <cellStyle name="40 % - Markeringsfarve6 2 2 2 2 5 3" xfId="7970"/>
    <cellStyle name="40 % - Markeringsfarve6 2 2 2 2 5 3 2" xfId="18229"/>
    <cellStyle name="40 % - Markeringsfarve6 2 2 2 2 5 4" xfId="7971"/>
    <cellStyle name="40 % - Markeringsfarve6 2 2 2 2 5 4 2" xfId="18230"/>
    <cellStyle name="40 % - Markeringsfarve6 2 2 2 2 5 5" xfId="7972"/>
    <cellStyle name="40 % - Markeringsfarve6 2 2 2 2 5 5 2" xfId="18231"/>
    <cellStyle name="40 % - Markeringsfarve6 2 2 2 2 5 6" xfId="7973"/>
    <cellStyle name="40 % - Markeringsfarve6 2 2 2 2 5 6 2" xfId="18232"/>
    <cellStyle name="40 % - Markeringsfarve6 2 2 2 2 5 7" xfId="18227"/>
    <cellStyle name="40 % - Markeringsfarve6 2 2 2 2 6" xfId="7974"/>
    <cellStyle name="40 % - Markeringsfarve6 2 2 2 2 6 2" xfId="7975"/>
    <cellStyle name="40 % - Markeringsfarve6 2 2 2 2 6 2 2" xfId="18234"/>
    <cellStyle name="40 % - Markeringsfarve6 2 2 2 2 6 3" xfId="7976"/>
    <cellStyle name="40 % - Markeringsfarve6 2 2 2 2 6 3 2" xfId="18235"/>
    <cellStyle name="40 % - Markeringsfarve6 2 2 2 2 6 4" xfId="7977"/>
    <cellStyle name="40 % - Markeringsfarve6 2 2 2 2 6 4 2" xfId="18236"/>
    <cellStyle name="40 % - Markeringsfarve6 2 2 2 2 6 5" xfId="7978"/>
    <cellStyle name="40 % - Markeringsfarve6 2 2 2 2 6 5 2" xfId="18237"/>
    <cellStyle name="40 % - Markeringsfarve6 2 2 2 2 6 6" xfId="7979"/>
    <cellStyle name="40 % - Markeringsfarve6 2 2 2 2 6 6 2" xfId="18238"/>
    <cellStyle name="40 % - Markeringsfarve6 2 2 2 2 6 7" xfId="18233"/>
    <cellStyle name="40 % - Markeringsfarve6 2 2 2 2 7" xfId="7980"/>
    <cellStyle name="40 % - Markeringsfarve6 2 2 2 2 7 2" xfId="18239"/>
    <cellStyle name="40 % - Markeringsfarve6 2 2 2 2 8" xfId="7981"/>
    <cellStyle name="40 % - Markeringsfarve6 2 2 2 2 8 2" xfId="18240"/>
    <cellStyle name="40 % - Markeringsfarve6 2 2 2 2 9" xfId="7982"/>
    <cellStyle name="40 % - Markeringsfarve6 2 2 2 2 9 2" xfId="18241"/>
    <cellStyle name="40 % - Markeringsfarve6 2 2 2 3" xfId="7983"/>
    <cellStyle name="40 % - Markeringsfarve6 2 2 2 3 10" xfId="7984"/>
    <cellStyle name="40 % - Markeringsfarve6 2 2 2 3 10 2" xfId="18243"/>
    <cellStyle name="40 % - Markeringsfarve6 2 2 2 3 11" xfId="18242"/>
    <cellStyle name="40 % - Markeringsfarve6 2 2 2 3 2" xfId="7985"/>
    <cellStyle name="40 % - Markeringsfarve6 2 2 2 3 2 2" xfId="7986"/>
    <cellStyle name="40 % - Markeringsfarve6 2 2 2 3 2 2 2" xfId="18245"/>
    <cellStyle name="40 % - Markeringsfarve6 2 2 2 3 2 3" xfId="7987"/>
    <cellStyle name="40 % - Markeringsfarve6 2 2 2 3 2 3 2" xfId="18246"/>
    <cellStyle name="40 % - Markeringsfarve6 2 2 2 3 2 4" xfId="7988"/>
    <cellStyle name="40 % - Markeringsfarve6 2 2 2 3 2 4 2" xfId="18247"/>
    <cellStyle name="40 % - Markeringsfarve6 2 2 2 3 2 5" xfId="7989"/>
    <cellStyle name="40 % - Markeringsfarve6 2 2 2 3 2 5 2" xfId="18248"/>
    <cellStyle name="40 % - Markeringsfarve6 2 2 2 3 2 6" xfId="7990"/>
    <cellStyle name="40 % - Markeringsfarve6 2 2 2 3 2 6 2" xfId="18249"/>
    <cellStyle name="40 % - Markeringsfarve6 2 2 2 3 2 7" xfId="18244"/>
    <cellStyle name="40 % - Markeringsfarve6 2 2 2 3 3" xfId="7991"/>
    <cellStyle name="40 % - Markeringsfarve6 2 2 2 3 3 2" xfId="7992"/>
    <cellStyle name="40 % - Markeringsfarve6 2 2 2 3 3 2 2" xfId="18251"/>
    <cellStyle name="40 % - Markeringsfarve6 2 2 2 3 3 3" xfId="7993"/>
    <cellStyle name="40 % - Markeringsfarve6 2 2 2 3 3 3 2" xfId="18252"/>
    <cellStyle name="40 % - Markeringsfarve6 2 2 2 3 3 4" xfId="7994"/>
    <cellStyle name="40 % - Markeringsfarve6 2 2 2 3 3 4 2" xfId="18253"/>
    <cellStyle name="40 % - Markeringsfarve6 2 2 2 3 3 5" xfId="7995"/>
    <cellStyle name="40 % - Markeringsfarve6 2 2 2 3 3 5 2" xfId="18254"/>
    <cellStyle name="40 % - Markeringsfarve6 2 2 2 3 3 6" xfId="7996"/>
    <cellStyle name="40 % - Markeringsfarve6 2 2 2 3 3 6 2" xfId="18255"/>
    <cellStyle name="40 % - Markeringsfarve6 2 2 2 3 3 7" xfId="18250"/>
    <cellStyle name="40 % - Markeringsfarve6 2 2 2 3 4" xfId="7997"/>
    <cellStyle name="40 % - Markeringsfarve6 2 2 2 3 4 2" xfId="7998"/>
    <cellStyle name="40 % - Markeringsfarve6 2 2 2 3 4 2 2" xfId="18257"/>
    <cellStyle name="40 % - Markeringsfarve6 2 2 2 3 4 3" xfId="7999"/>
    <cellStyle name="40 % - Markeringsfarve6 2 2 2 3 4 3 2" xfId="18258"/>
    <cellStyle name="40 % - Markeringsfarve6 2 2 2 3 4 4" xfId="8000"/>
    <cellStyle name="40 % - Markeringsfarve6 2 2 2 3 4 4 2" xfId="18259"/>
    <cellStyle name="40 % - Markeringsfarve6 2 2 2 3 4 5" xfId="8001"/>
    <cellStyle name="40 % - Markeringsfarve6 2 2 2 3 4 5 2" xfId="18260"/>
    <cellStyle name="40 % - Markeringsfarve6 2 2 2 3 4 6" xfId="8002"/>
    <cellStyle name="40 % - Markeringsfarve6 2 2 2 3 4 6 2" xfId="18261"/>
    <cellStyle name="40 % - Markeringsfarve6 2 2 2 3 4 7" xfId="18256"/>
    <cellStyle name="40 % - Markeringsfarve6 2 2 2 3 5" xfId="8003"/>
    <cellStyle name="40 % - Markeringsfarve6 2 2 2 3 5 2" xfId="8004"/>
    <cellStyle name="40 % - Markeringsfarve6 2 2 2 3 5 2 2" xfId="18263"/>
    <cellStyle name="40 % - Markeringsfarve6 2 2 2 3 5 3" xfId="8005"/>
    <cellStyle name="40 % - Markeringsfarve6 2 2 2 3 5 3 2" xfId="18264"/>
    <cellStyle name="40 % - Markeringsfarve6 2 2 2 3 5 4" xfId="8006"/>
    <cellStyle name="40 % - Markeringsfarve6 2 2 2 3 5 4 2" xfId="18265"/>
    <cellStyle name="40 % - Markeringsfarve6 2 2 2 3 5 5" xfId="8007"/>
    <cellStyle name="40 % - Markeringsfarve6 2 2 2 3 5 5 2" xfId="18266"/>
    <cellStyle name="40 % - Markeringsfarve6 2 2 2 3 5 6" xfId="8008"/>
    <cellStyle name="40 % - Markeringsfarve6 2 2 2 3 5 6 2" xfId="18267"/>
    <cellStyle name="40 % - Markeringsfarve6 2 2 2 3 5 7" xfId="18262"/>
    <cellStyle name="40 % - Markeringsfarve6 2 2 2 3 6" xfId="8009"/>
    <cellStyle name="40 % - Markeringsfarve6 2 2 2 3 6 2" xfId="18268"/>
    <cellStyle name="40 % - Markeringsfarve6 2 2 2 3 7" xfId="8010"/>
    <cellStyle name="40 % - Markeringsfarve6 2 2 2 3 7 2" xfId="18269"/>
    <cellStyle name="40 % - Markeringsfarve6 2 2 2 3 8" xfId="8011"/>
    <cellStyle name="40 % - Markeringsfarve6 2 2 2 3 8 2" xfId="18270"/>
    <cellStyle name="40 % - Markeringsfarve6 2 2 2 3 9" xfId="8012"/>
    <cellStyle name="40 % - Markeringsfarve6 2 2 2 3 9 2" xfId="18271"/>
    <cellStyle name="40 % - Markeringsfarve6 2 2 2 4" xfId="8013"/>
    <cellStyle name="40 % - Markeringsfarve6 2 2 2 4 2" xfId="8014"/>
    <cellStyle name="40 % - Markeringsfarve6 2 2 2 4 2 2" xfId="18273"/>
    <cellStyle name="40 % - Markeringsfarve6 2 2 2 4 3" xfId="8015"/>
    <cellStyle name="40 % - Markeringsfarve6 2 2 2 4 3 2" xfId="18274"/>
    <cellStyle name="40 % - Markeringsfarve6 2 2 2 4 4" xfId="8016"/>
    <cellStyle name="40 % - Markeringsfarve6 2 2 2 4 4 2" xfId="18275"/>
    <cellStyle name="40 % - Markeringsfarve6 2 2 2 4 5" xfId="8017"/>
    <cellStyle name="40 % - Markeringsfarve6 2 2 2 4 5 2" xfId="18276"/>
    <cellStyle name="40 % - Markeringsfarve6 2 2 2 4 6" xfId="8018"/>
    <cellStyle name="40 % - Markeringsfarve6 2 2 2 4 6 2" xfId="18277"/>
    <cellStyle name="40 % - Markeringsfarve6 2 2 2 4 7" xfId="18272"/>
    <cellStyle name="40 % - Markeringsfarve6 2 2 2 5" xfId="8019"/>
    <cellStyle name="40 % - Markeringsfarve6 2 2 2 5 2" xfId="8020"/>
    <cellStyle name="40 % - Markeringsfarve6 2 2 2 5 2 2" xfId="18279"/>
    <cellStyle name="40 % - Markeringsfarve6 2 2 2 5 3" xfId="8021"/>
    <cellStyle name="40 % - Markeringsfarve6 2 2 2 5 3 2" xfId="18280"/>
    <cellStyle name="40 % - Markeringsfarve6 2 2 2 5 4" xfId="8022"/>
    <cellStyle name="40 % - Markeringsfarve6 2 2 2 5 4 2" xfId="18281"/>
    <cellStyle name="40 % - Markeringsfarve6 2 2 2 5 5" xfId="8023"/>
    <cellStyle name="40 % - Markeringsfarve6 2 2 2 5 5 2" xfId="18282"/>
    <cellStyle name="40 % - Markeringsfarve6 2 2 2 5 6" xfId="8024"/>
    <cellStyle name="40 % - Markeringsfarve6 2 2 2 5 6 2" xfId="18283"/>
    <cellStyle name="40 % - Markeringsfarve6 2 2 2 5 7" xfId="18278"/>
    <cellStyle name="40 % - Markeringsfarve6 2 2 2 6" xfId="8025"/>
    <cellStyle name="40 % - Markeringsfarve6 2 2 2 6 2" xfId="8026"/>
    <cellStyle name="40 % - Markeringsfarve6 2 2 2 6 2 2" xfId="18285"/>
    <cellStyle name="40 % - Markeringsfarve6 2 2 2 6 3" xfId="8027"/>
    <cellStyle name="40 % - Markeringsfarve6 2 2 2 6 3 2" xfId="18286"/>
    <cellStyle name="40 % - Markeringsfarve6 2 2 2 6 4" xfId="8028"/>
    <cellStyle name="40 % - Markeringsfarve6 2 2 2 6 4 2" xfId="18287"/>
    <cellStyle name="40 % - Markeringsfarve6 2 2 2 6 5" xfId="8029"/>
    <cellStyle name="40 % - Markeringsfarve6 2 2 2 6 5 2" xfId="18288"/>
    <cellStyle name="40 % - Markeringsfarve6 2 2 2 6 6" xfId="8030"/>
    <cellStyle name="40 % - Markeringsfarve6 2 2 2 6 6 2" xfId="18289"/>
    <cellStyle name="40 % - Markeringsfarve6 2 2 2 6 7" xfId="18284"/>
    <cellStyle name="40 % - Markeringsfarve6 2 2 2 7" xfId="8031"/>
    <cellStyle name="40 % - Markeringsfarve6 2 2 2 7 2" xfId="8032"/>
    <cellStyle name="40 % - Markeringsfarve6 2 2 2 7 2 2" xfId="18291"/>
    <cellStyle name="40 % - Markeringsfarve6 2 2 2 7 3" xfId="8033"/>
    <cellStyle name="40 % - Markeringsfarve6 2 2 2 7 3 2" xfId="18292"/>
    <cellStyle name="40 % - Markeringsfarve6 2 2 2 7 4" xfId="8034"/>
    <cellStyle name="40 % - Markeringsfarve6 2 2 2 7 4 2" xfId="18293"/>
    <cellStyle name="40 % - Markeringsfarve6 2 2 2 7 5" xfId="8035"/>
    <cellStyle name="40 % - Markeringsfarve6 2 2 2 7 5 2" xfId="18294"/>
    <cellStyle name="40 % - Markeringsfarve6 2 2 2 7 6" xfId="8036"/>
    <cellStyle name="40 % - Markeringsfarve6 2 2 2 7 6 2" xfId="18295"/>
    <cellStyle name="40 % - Markeringsfarve6 2 2 2 7 7" xfId="18290"/>
    <cellStyle name="40 % - Markeringsfarve6 2 2 2 8" xfId="8037"/>
    <cellStyle name="40 % - Markeringsfarve6 2 2 2 8 2" xfId="18296"/>
    <cellStyle name="40 % - Markeringsfarve6 2 2 2 9" xfId="8038"/>
    <cellStyle name="40 % - Markeringsfarve6 2 2 2 9 2" xfId="18297"/>
    <cellStyle name="40 % - Markeringsfarve6 2 2 3" xfId="8039"/>
    <cellStyle name="40 % - Markeringsfarve6 2 2 3 10" xfId="8040"/>
    <cellStyle name="40 % - Markeringsfarve6 2 2 3 10 2" xfId="18299"/>
    <cellStyle name="40 % - Markeringsfarve6 2 2 3 11" xfId="8041"/>
    <cellStyle name="40 % - Markeringsfarve6 2 2 3 11 2" xfId="18300"/>
    <cellStyle name="40 % - Markeringsfarve6 2 2 3 12" xfId="18298"/>
    <cellStyle name="40 % - Markeringsfarve6 2 2 3 2" xfId="8042"/>
    <cellStyle name="40 % - Markeringsfarve6 2 2 3 2 10" xfId="8043"/>
    <cellStyle name="40 % - Markeringsfarve6 2 2 3 2 10 2" xfId="18302"/>
    <cellStyle name="40 % - Markeringsfarve6 2 2 3 2 11" xfId="18301"/>
    <cellStyle name="40 % - Markeringsfarve6 2 2 3 2 2" xfId="8044"/>
    <cellStyle name="40 % - Markeringsfarve6 2 2 3 2 2 10" xfId="18303"/>
    <cellStyle name="40 % - Markeringsfarve6 2 2 3 2 2 2" xfId="8045"/>
    <cellStyle name="40 % - Markeringsfarve6 2 2 3 2 2 2 2" xfId="8046"/>
    <cellStyle name="40 % - Markeringsfarve6 2 2 3 2 2 2 2 2" xfId="18305"/>
    <cellStyle name="40 % - Markeringsfarve6 2 2 3 2 2 2 3" xfId="8047"/>
    <cellStyle name="40 % - Markeringsfarve6 2 2 3 2 2 2 3 2" xfId="18306"/>
    <cellStyle name="40 % - Markeringsfarve6 2 2 3 2 2 2 4" xfId="8048"/>
    <cellStyle name="40 % - Markeringsfarve6 2 2 3 2 2 2 4 2" xfId="18307"/>
    <cellStyle name="40 % - Markeringsfarve6 2 2 3 2 2 2 5" xfId="8049"/>
    <cellStyle name="40 % - Markeringsfarve6 2 2 3 2 2 2 5 2" xfId="18308"/>
    <cellStyle name="40 % - Markeringsfarve6 2 2 3 2 2 2 6" xfId="8050"/>
    <cellStyle name="40 % - Markeringsfarve6 2 2 3 2 2 2 6 2" xfId="18309"/>
    <cellStyle name="40 % - Markeringsfarve6 2 2 3 2 2 2 7" xfId="18304"/>
    <cellStyle name="40 % - Markeringsfarve6 2 2 3 2 2 3" xfId="8051"/>
    <cellStyle name="40 % - Markeringsfarve6 2 2 3 2 2 3 2" xfId="8052"/>
    <cellStyle name="40 % - Markeringsfarve6 2 2 3 2 2 3 2 2" xfId="18311"/>
    <cellStyle name="40 % - Markeringsfarve6 2 2 3 2 2 3 3" xfId="8053"/>
    <cellStyle name="40 % - Markeringsfarve6 2 2 3 2 2 3 3 2" xfId="18312"/>
    <cellStyle name="40 % - Markeringsfarve6 2 2 3 2 2 3 4" xfId="8054"/>
    <cellStyle name="40 % - Markeringsfarve6 2 2 3 2 2 3 4 2" xfId="18313"/>
    <cellStyle name="40 % - Markeringsfarve6 2 2 3 2 2 3 5" xfId="8055"/>
    <cellStyle name="40 % - Markeringsfarve6 2 2 3 2 2 3 5 2" xfId="18314"/>
    <cellStyle name="40 % - Markeringsfarve6 2 2 3 2 2 3 6" xfId="8056"/>
    <cellStyle name="40 % - Markeringsfarve6 2 2 3 2 2 3 6 2" xfId="18315"/>
    <cellStyle name="40 % - Markeringsfarve6 2 2 3 2 2 3 7" xfId="18310"/>
    <cellStyle name="40 % - Markeringsfarve6 2 2 3 2 2 4" xfId="8057"/>
    <cellStyle name="40 % - Markeringsfarve6 2 2 3 2 2 4 2" xfId="8058"/>
    <cellStyle name="40 % - Markeringsfarve6 2 2 3 2 2 4 2 2" xfId="18317"/>
    <cellStyle name="40 % - Markeringsfarve6 2 2 3 2 2 4 3" xfId="8059"/>
    <cellStyle name="40 % - Markeringsfarve6 2 2 3 2 2 4 3 2" xfId="18318"/>
    <cellStyle name="40 % - Markeringsfarve6 2 2 3 2 2 4 4" xfId="8060"/>
    <cellStyle name="40 % - Markeringsfarve6 2 2 3 2 2 4 4 2" xfId="18319"/>
    <cellStyle name="40 % - Markeringsfarve6 2 2 3 2 2 4 5" xfId="8061"/>
    <cellStyle name="40 % - Markeringsfarve6 2 2 3 2 2 4 5 2" xfId="18320"/>
    <cellStyle name="40 % - Markeringsfarve6 2 2 3 2 2 4 6" xfId="8062"/>
    <cellStyle name="40 % - Markeringsfarve6 2 2 3 2 2 4 6 2" xfId="18321"/>
    <cellStyle name="40 % - Markeringsfarve6 2 2 3 2 2 4 7" xfId="18316"/>
    <cellStyle name="40 % - Markeringsfarve6 2 2 3 2 2 5" xfId="8063"/>
    <cellStyle name="40 % - Markeringsfarve6 2 2 3 2 2 5 2" xfId="18322"/>
    <cellStyle name="40 % - Markeringsfarve6 2 2 3 2 2 6" xfId="8064"/>
    <cellStyle name="40 % - Markeringsfarve6 2 2 3 2 2 6 2" xfId="18323"/>
    <cellStyle name="40 % - Markeringsfarve6 2 2 3 2 2 7" xfId="8065"/>
    <cellStyle name="40 % - Markeringsfarve6 2 2 3 2 2 7 2" xfId="18324"/>
    <cellStyle name="40 % - Markeringsfarve6 2 2 3 2 2 8" xfId="8066"/>
    <cellStyle name="40 % - Markeringsfarve6 2 2 3 2 2 8 2" xfId="18325"/>
    <cellStyle name="40 % - Markeringsfarve6 2 2 3 2 2 9" xfId="8067"/>
    <cellStyle name="40 % - Markeringsfarve6 2 2 3 2 2 9 2" xfId="18326"/>
    <cellStyle name="40 % - Markeringsfarve6 2 2 3 2 3" xfId="8068"/>
    <cellStyle name="40 % - Markeringsfarve6 2 2 3 2 3 2" xfId="8069"/>
    <cellStyle name="40 % - Markeringsfarve6 2 2 3 2 3 2 2" xfId="18328"/>
    <cellStyle name="40 % - Markeringsfarve6 2 2 3 2 3 3" xfId="8070"/>
    <cellStyle name="40 % - Markeringsfarve6 2 2 3 2 3 3 2" xfId="18329"/>
    <cellStyle name="40 % - Markeringsfarve6 2 2 3 2 3 4" xfId="8071"/>
    <cellStyle name="40 % - Markeringsfarve6 2 2 3 2 3 4 2" xfId="18330"/>
    <cellStyle name="40 % - Markeringsfarve6 2 2 3 2 3 5" xfId="8072"/>
    <cellStyle name="40 % - Markeringsfarve6 2 2 3 2 3 5 2" xfId="18331"/>
    <cellStyle name="40 % - Markeringsfarve6 2 2 3 2 3 6" xfId="8073"/>
    <cellStyle name="40 % - Markeringsfarve6 2 2 3 2 3 6 2" xfId="18332"/>
    <cellStyle name="40 % - Markeringsfarve6 2 2 3 2 3 7" xfId="18327"/>
    <cellStyle name="40 % - Markeringsfarve6 2 2 3 2 4" xfId="8074"/>
    <cellStyle name="40 % - Markeringsfarve6 2 2 3 2 4 2" xfId="8075"/>
    <cellStyle name="40 % - Markeringsfarve6 2 2 3 2 4 2 2" xfId="18334"/>
    <cellStyle name="40 % - Markeringsfarve6 2 2 3 2 4 3" xfId="8076"/>
    <cellStyle name="40 % - Markeringsfarve6 2 2 3 2 4 3 2" xfId="18335"/>
    <cellStyle name="40 % - Markeringsfarve6 2 2 3 2 4 4" xfId="8077"/>
    <cellStyle name="40 % - Markeringsfarve6 2 2 3 2 4 4 2" xfId="18336"/>
    <cellStyle name="40 % - Markeringsfarve6 2 2 3 2 4 5" xfId="8078"/>
    <cellStyle name="40 % - Markeringsfarve6 2 2 3 2 4 5 2" xfId="18337"/>
    <cellStyle name="40 % - Markeringsfarve6 2 2 3 2 4 6" xfId="8079"/>
    <cellStyle name="40 % - Markeringsfarve6 2 2 3 2 4 6 2" xfId="18338"/>
    <cellStyle name="40 % - Markeringsfarve6 2 2 3 2 4 7" xfId="18333"/>
    <cellStyle name="40 % - Markeringsfarve6 2 2 3 2 5" xfId="8080"/>
    <cellStyle name="40 % - Markeringsfarve6 2 2 3 2 5 2" xfId="8081"/>
    <cellStyle name="40 % - Markeringsfarve6 2 2 3 2 5 2 2" xfId="18340"/>
    <cellStyle name="40 % - Markeringsfarve6 2 2 3 2 5 3" xfId="8082"/>
    <cellStyle name="40 % - Markeringsfarve6 2 2 3 2 5 3 2" xfId="18341"/>
    <cellStyle name="40 % - Markeringsfarve6 2 2 3 2 5 4" xfId="8083"/>
    <cellStyle name="40 % - Markeringsfarve6 2 2 3 2 5 4 2" xfId="18342"/>
    <cellStyle name="40 % - Markeringsfarve6 2 2 3 2 5 5" xfId="8084"/>
    <cellStyle name="40 % - Markeringsfarve6 2 2 3 2 5 5 2" xfId="18343"/>
    <cellStyle name="40 % - Markeringsfarve6 2 2 3 2 5 6" xfId="8085"/>
    <cellStyle name="40 % - Markeringsfarve6 2 2 3 2 5 6 2" xfId="18344"/>
    <cellStyle name="40 % - Markeringsfarve6 2 2 3 2 5 7" xfId="18339"/>
    <cellStyle name="40 % - Markeringsfarve6 2 2 3 2 6" xfId="8086"/>
    <cellStyle name="40 % - Markeringsfarve6 2 2 3 2 6 2" xfId="18345"/>
    <cellStyle name="40 % - Markeringsfarve6 2 2 3 2 7" xfId="8087"/>
    <cellStyle name="40 % - Markeringsfarve6 2 2 3 2 7 2" xfId="18346"/>
    <cellStyle name="40 % - Markeringsfarve6 2 2 3 2 8" xfId="8088"/>
    <cellStyle name="40 % - Markeringsfarve6 2 2 3 2 8 2" xfId="18347"/>
    <cellStyle name="40 % - Markeringsfarve6 2 2 3 2 9" xfId="8089"/>
    <cellStyle name="40 % - Markeringsfarve6 2 2 3 2 9 2" xfId="18348"/>
    <cellStyle name="40 % - Markeringsfarve6 2 2 3 3" xfId="8090"/>
    <cellStyle name="40 % - Markeringsfarve6 2 2 3 3 10" xfId="18349"/>
    <cellStyle name="40 % - Markeringsfarve6 2 2 3 3 2" xfId="8091"/>
    <cellStyle name="40 % - Markeringsfarve6 2 2 3 3 2 2" xfId="8092"/>
    <cellStyle name="40 % - Markeringsfarve6 2 2 3 3 2 2 2" xfId="18351"/>
    <cellStyle name="40 % - Markeringsfarve6 2 2 3 3 2 3" xfId="8093"/>
    <cellStyle name="40 % - Markeringsfarve6 2 2 3 3 2 3 2" xfId="18352"/>
    <cellStyle name="40 % - Markeringsfarve6 2 2 3 3 2 4" xfId="8094"/>
    <cellStyle name="40 % - Markeringsfarve6 2 2 3 3 2 4 2" xfId="18353"/>
    <cellStyle name="40 % - Markeringsfarve6 2 2 3 3 2 5" xfId="8095"/>
    <cellStyle name="40 % - Markeringsfarve6 2 2 3 3 2 5 2" xfId="18354"/>
    <cellStyle name="40 % - Markeringsfarve6 2 2 3 3 2 6" xfId="8096"/>
    <cellStyle name="40 % - Markeringsfarve6 2 2 3 3 2 6 2" xfId="18355"/>
    <cellStyle name="40 % - Markeringsfarve6 2 2 3 3 2 7" xfId="18350"/>
    <cellStyle name="40 % - Markeringsfarve6 2 2 3 3 3" xfId="8097"/>
    <cellStyle name="40 % - Markeringsfarve6 2 2 3 3 3 2" xfId="8098"/>
    <cellStyle name="40 % - Markeringsfarve6 2 2 3 3 3 2 2" xfId="18357"/>
    <cellStyle name="40 % - Markeringsfarve6 2 2 3 3 3 3" xfId="8099"/>
    <cellStyle name="40 % - Markeringsfarve6 2 2 3 3 3 3 2" xfId="18358"/>
    <cellStyle name="40 % - Markeringsfarve6 2 2 3 3 3 4" xfId="8100"/>
    <cellStyle name="40 % - Markeringsfarve6 2 2 3 3 3 4 2" xfId="18359"/>
    <cellStyle name="40 % - Markeringsfarve6 2 2 3 3 3 5" xfId="8101"/>
    <cellStyle name="40 % - Markeringsfarve6 2 2 3 3 3 5 2" xfId="18360"/>
    <cellStyle name="40 % - Markeringsfarve6 2 2 3 3 3 6" xfId="8102"/>
    <cellStyle name="40 % - Markeringsfarve6 2 2 3 3 3 6 2" xfId="18361"/>
    <cellStyle name="40 % - Markeringsfarve6 2 2 3 3 3 7" xfId="18356"/>
    <cellStyle name="40 % - Markeringsfarve6 2 2 3 3 4" xfId="8103"/>
    <cellStyle name="40 % - Markeringsfarve6 2 2 3 3 4 2" xfId="8104"/>
    <cellStyle name="40 % - Markeringsfarve6 2 2 3 3 4 2 2" xfId="18363"/>
    <cellStyle name="40 % - Markeringsfarve6 2 2 3 3 4 3" xfId="8105"/>
    <cellStyle name="40 % - Markeringsfarve6 2 2 3 3 4 3 2" xfId="18364"/>
    <cellStyle name="40 % - Markeringsfarve6 2 2 3 3 4 4" xfId="8106"/>
    <cellStyle name="40 % - Markeringsfarve6 2 2 3 3 4 4 2" xfId="18365"/>
    <cellStyle name="40 % - Markeringsfarve6 2 2 3 3 4 5" xfId="8107"/>
    <cellStyle name="40 % - Markeringsfarve6 2 2 3 3 4 5 2" xfId="18366"/>
    <cellStyle name="40 % - Markeringsfarve6 2 2 3 3 4 6" xfId="8108"/>
    <cellStyle name="40 % - Markeringsfarve6 2 2 3 3 4 6 2" xfId="18367"/>
    <cellStyle name="40 % - Markeringsfarve6 2 2 3 3 4 7" xfId="18362"/>
    <cellStyle name="40 % - Markeringsfarve6 2 2 3 3 5" xfId="8109"/>
    <cellStyle name="40 % - Markeringsfarve6 2 2 3 3 5 2" xfId="18368"/>
    <cellStyle name="40 % - Markeringsfarve6 2 2 3 3 6" xfId="8110"/>
    <cellStyle name="40 % - Markeringsfarve6 2 2 3 3 6 2" xfId="18369"/>
    <cellStyle name="40 % - Markeringsfarve6 2 2 3 3 7" xfId="8111"/>
    <cellStyle name="40 % - Markeringsfarve6 2 2 3 3 7 2" xfId="18370"/>
    <cellStyle name="40 % - Markeringsfarve6 2 2 3 3 8" xfId="8112"/>
    <cellStyle name="40 % - Markeringsfarve6 2 2 3 3 8 2" xfId="18371"/>
    <cellStyle name="40 % - Markeringsfarve6 2 2 3 3 9" xfId="8113"/>
    <cellStyle name="40 % - Markeringsfarve6 2 2 3 3 9 2" xfId="18372"/>
    <cellStyle name="40 % - Markeringsfarve6 2 2 3 4" xfId="8114"/>
    <cellStyle name="40 % - Markeringsfarve6 2 2 3 4 2" xfId="8115"/>
    <cellStyle name="40 % - Markeringsfarve6 2 2 3 4 2 2" xfId="18374"/>
    <cellStyle name="40 % - Markeringsfarve6 2 2 3 4 3" xfId="8116"/>
    <cellStyle name="40 % - Markeringsfarve6 2 2 3 4 3 2" xfId="18375"/>
    <cellStyle name="40 % - Markeringsfarve6 2 2 3 4 4" xfId="8117"/>
    <cellStyle name="40 % - Markeringsfarve6 2 2 3 4 4 2" xfId="18376"/>
    <cellStyle name="40 % - Markeringsfarve6 2 2 3 4 5" xfId="8118"/>
    <cellStyle name="40 % - Markeringsfarve6 2 2 3 4 5 2" xfId="18377"/>
    <cellStyle name="40 % - Markeringsfarve6 2 2 3 4 6" xfId="8119"/>
    <cellStyle name="40 % - Markeringsfarve6 2 2 3 4 6 2" xfId="18378"/>
    <cellStyle name="40 % - Markeringsfarve6 2 2 3 4 7" xfId="18373"/>
    <cellStyle name="40 % - Markeringsfarve6 2 2 3 5" xfId="8120"/>
    <cellStyle name="40 % - Markeringsfarve6 2 2 3 5 2" xfId="8121"/>
    <cellStyle name="40 % - Markeringsfarve6 2 2 3 5 2 2" xfId="18380"/>
    <cellStyle name="40 % - Markeringsfarve6 2 2 3 5 3" xfId="8122"/>
    <cellStyle name="40 % - Markeringsfarve6 2 2 3 5 3 2" xfId="18381"/>
    <cellStyle name="40 % - Markeringsfarve6 2 2 3 5 4" xfId="8123"/>
    <cellStyle name="40 % - Markeringsfarve6 2 2 3 5 4 2" xfId="18382"/>
    <cellStyle name="40 % - Markeringsfarve6 2 2 3 5 5" xfId="8124"/>
    <cellStyle name="40 % - Markeringsfarve6 2 2 3 5 5 2" xfId="18383"/>
    <cellStyle name="40 % - Markeringsfarve6 2 2 3 5 6" xfId="8125"/>
    <cellStyle name="40 % - Markeringsfarve6 2 2 3 5 6 2" xfId="18384"/>
    <cellStyle name="40 % - Markeringsfarve6 2 2 3 5 7" xfId="18379"/>
    <cellStyle name="40 % - Markeringsfarve6 2 2 3 6" xfId="8126"/>
    <cellStyle name="40 % - Markeringsfarve6 2 2 3 6 2" xfId="8127"/>
    <cellStyle name="40 % - Markeringsfarve6 2 2 3 6 2 2" xfId="18386"/>
    <cellStyle name="40 % - Markeringsfarve6 2 2 3 6 3" xfId="8128"/>
    <cellStyle name="40 % - Markeringsfarve6 2 2 3 6 3 2" xfId="18387"/>
    <cellStyle name="40 % - Markeringsfarve6 2 2 3 6 4" xfId="8129"/>
    <cellStyle name="40 % - Markeringsfarve6 2 2 3 6 4 2" xfId="18388"/>
    <cellStyle name="40 % - Markeringsfarve6 2 2 3 6 5" xfId="8130"/>
    <cellStyle name="40 % - Markeringsfarve6 2 2 3 6 5 2" xfId="18389"/>
    <cellStyle name="40 % - Markeringsfarve6 2 2 3 6 6" xfId="8131"/>
    <cellStyle name="40 % - Markeringsfarve6 2 2 3 6 6 2" xfId="18390"/>
    <cellStyle name="40 % - Markeringsfarve6 2 2 3 6 7" xfId="18385"/>
    <cellStyle name="40 % - Markeringsfarve6 2 2 3 7" xfId="8132"/>
    <cellStyle name="40 % - Markeringsfarve6 2 2 3 7 2" xfId="18391"/>
    <cellStyle name="40 % - Markeringsfarve6 2 2 3 8" xfId="8133"/>
    <cellStyle name="40 % - Markeringsfarve6 2 2 3 8 2" xfId="18392"/>
    <cellStyle name="40 % - Markeringsfarve6 2 2 3 9" xfId="8134"/>
    <cellStyle name="40 % - Markeringsfarve6 2 2 3 9 2" xfId="18393"/>
    <cellStyle name="40 % - Markeringsfarve6 2 2 4" xfId="8135"/>
    <cellStyle name="40 % - Markeringsfarve6 2 2 4 10" xfId="8136"/>
    <cellStyle name="40 % - Markeringsfarve6 2 2 4 10 2" xfId="18395"/>
    <cellStyle name="40 % - Markeringsfarve6 2 2 4 11" xfId="18394"/>
    <cellStyle name="40 % - Markeringsfarve6 2 2 4 2" xfId="8137"/>
    <cellStyle name="40 % - Markeringsfarve6 2 2 4 2 10" xfId="18396"/>
    <cellStyle name="40 % - Markeringsfarve6 2 2 4 2 2" xfId="8138"/>
    <cellStyle name="40 % - Markeringsfarve6 2 2 4 2 2 2" xfId="8139"/>
    <cellStyle name="40 % - Markeringsfarve6 2 2 4 2 2 2 2" xfId="18398"/>
    <cellStyle name="40 % - Markeringsfarve6 2 2 4 2 2 3" xfId="8140"/>
    <cellStyle name="40 % - Markeringsfarve6 2 2 4 2 2 3 2" xfId="18399"/>
    <cellStyle name="40 % - Markeringsfarve6 2 2 4 2 2 4" xfId="8141"/>
    <cellStyle name="40 % - Markeringsfarve6 2 2 4 2 2 4 2" xfId="18400"/>
    <cellStyle name="40 % - Markeringsfarve6 2 2 4 2 2 5" xfId="8142"/>
    <cellStyle name="40 % - Markeringsfarve6 2 2 4 2 2 5 2" xfId="18401"/>
    <cellStyle name="40 % - Markeringsfarve6 2 2 4 2 2 6" xfId="8143"/>
    <cellStyle name="40 % - Markeringsfarve6 2 2 4 2 2 6 2" xfId="18402"/>
    <cellStyle name="40 % - Markeringsfarve6 2 2 4 2 2 7" xfId="18397"/>
    <cellStyle name="40 % - Markeringsfarve6 2 2 4 2 3" xfId="8144"/>
    <cellStyle name="40 % - Markeringsfarve6 2 2 4 2 3 2" xfId="8145"/>
    <cellStyle name="40 % - Markeringsfarve6 2 2 4 2 3 2 2" xfId="18404"/>
    <cellStyle name="40 % - Markeringsfarve6 2 2 4 2 3 3" xfId="8146"/>
    <cellStyle name="40 % - Markeringsfarve6 2 2 4 2 3 3 2" xfId="18405"/>
    <cellStyle name="40 % - Markeringsfarve6 2 2 4 2 3 4" xfId="8147"/>
    <cellStyle name="40 % - Markeringsfarve6 2 2 4 2 3 4 2" xfId="18406"/>
    <cellStyle name="40 % - Markeringsfarve6 2 2 4 2 3 5" xfId="8148"/>
    <cellStyle name="40 % - Markeringsfarve6 2 2 4 2 3 5 2" xfId="18407"/>
    <cellStyle name="40 % - Markeringsfarve6 2 2 4 2 3 6" xfId="8149"/>
    <cellStyle name="40 % - Markeringsfarve6 2 2 4 2 3 6 2" xfId="18408"/>
    <cellStyle name="40 % - Markeringsfarve6 2 2 4 2 3 7" xfId="18403"/>
    <cellStyle name="40 % - Markeringsfarve6 2 2 4 2 4" xfId="8150"/>
    <cellStyle name="40 % - Markeringsfarve6 2 2 4 2 4 2" xfId="8151"/>
    <cellStyle name="40 % - Markeringsfarve6 2 2 4 2 4 2 2" xfId="18410"/>
    <cellStyle name="40 % - Markeringsfarve6 2 2 4 2 4 3" xfId="8152"/>
    <cellStyle name="40 % - Markeringsfarve6 2 2 4 2 4 3 2" xfId="18411"/>
    <cellStyle name="40 % - Markeringsfarve6 2 2 4 2 4 4" xfId="8153"/>
    <cellStyle name="40 % - Markeringsfarve6 2 2 4 2 4 4 2" xfId="18412"/>
    <cellStyle name="40 % - Markeringsfarve6 2 2 4 2 4 5" xfId="8154"/>
    <cellStyle name="40 % - Markeringsfarve6 2 2 4 2 4 5 2" xfId="18413"/>
    <cellStyle name="40 % - Markeringsfarve6 2 2 4 2 4 6" xfId="8155"/>
    <cellStyle name="40 % - Markeringsfarve6 2 2 4 2 4 6 2" xfId="18414"/>
    <cellStyle name="40 % - Markeringsfarve6 2 2 4 2 4 7" xfId="18409"/>
    <cellStyle name="40 % - Markeringsfarve6 2 2 4 2 5" xfId="8156"/>
    <cellStyle name="40 % - Markeringsfarve6 2 2 4 2 5 2" xfId="18415"/>
    <cellStyle name="40 % - Markeringsfarve6 2 2 4 2 6" xfId="8157"/>
    <cellStyle name="40 % - Markeringsfarve6 2 2 4 2 6 2" xfId="18416"/>
    <cellStyle name="40 % - Markeringsfarve6 2 2 4 2 7" xfId="8158"/>
    <cellStyle name="40 % - Markeringsfarve6 2 2 4 2 7 2" xfId="18417"/>
    <cellStyle name="40 % - Markeringsfarve6 2 2 4 2 8" xfId="8159"/>
    <cellStyle name="40 % - Markeringsfarve6 2 2 4 2 8 2" xfId="18418"/>
    <cellStyle name="40 % - Markeringsfarve6 2 2 4 2 9" xfId="8160"/>
    <cellStyle name="40 % - Markeringsfarve6 2 2 4 2 9 2" xfId="18419"/>
    <cellStyle name="40 % - Markeringsfarve6 2 2 4 3" xfId="8161"/>
    <cellStyle name="40 % - Markeringsfarve6 2 2 4 3 2" xfId="8162"/>
    <cellStyle name="40 % - Markeringsfarve6 2 2 4 3 2 2" xfId="18421"/>
    <cellStyle name="40 % - Markeringsfarve6 2 2 4 3 3" xfId="8163"/>
    <cellStyle name="40 % - Markeringsfarve6 2 2 4 3 3 2" xfId="18422"/>
    <cellStyle name="40 % - Markeringsfarve6 2 2 4 3 4" xfId="8164"/>
    <cellStyle name="40 % - Markeringsfarve6 2 2 4 3 4 2" xfId="18423"/>
    <cellStyle name="40 % - Markeringsfarve6 2 2 4 3 5" xfId="8165"/>
    <cellStyle name="40 % - Markeringsfarve6 2 2 4 3 5 2" xfId="18424"/>
    <cellStyle name="40 % - Markeringsfarve6 2 2 4 3 6" xfId="8166"/>
    <cellStyle name="40 % - Markeringsfarve6 2 2 4 3 6 2" xfId="18425"/>
    <cellStyle name="40 % - Markeringsfarve6 2 2 4 3 7" xfId="18420"/>
    <cellStyle name="40 % - Markeringsfarve6 2 2 4 4" xfId="8167"/>
    <cellStyle name="40 % - Markeringsfarve6 2 2 4 4 2" xfId="8168"/>
    <cellStyle name="40 % - Markeringsfarve6 2 2 4 4 2 2" xfId="18427"/>
    <cellStyle name="40 % - Markeringsfarve6 2 2 4 4 3" xfId="8169"/>
    <cellStyle name="40 % - Markeringsfarve6 2 2 4 4 3 2" xfId="18428"/>
    <cellStyle name="40 % - Markeringsfarve6 2 2 4 4 4" xfId="8170"/>
    <cellStyle name="40 % - Markeringsfarve6 2 2 4 4 4 2" xfId="18429"/>
    <cellStyle name="40 % - Markeringsfarve6 2 2 4 4 5" xfId="8171"/>
    <cellStyle name="40 % - Markeringsfarve6 2 2 4 4 5 2" xfId="18430"/>
    <cellStyle name="40 % - Markeringsfarve6 2 2 4 4 6" xfId="8172"/>
    <cellStyle name="40 % - Markeringsfarve6 2 2 4 4 6 2" xfId="18431"/>
    <cellStyle name="40 % - Markeringsfarve6 2 2 4 4 7" xfId="18426"/>
    <cellStyle name="40 % - Markeringsfarve6 2 2 4 5" xfId="8173"/>
    <cellStyle name="40 % - Markeringsfarve6 2 2 4 5 2" xfId="8174"/>
    <cellStyle name="40 % - Markeringsfarve6 2 2 4 5 2 2" xfId="18433"/>
    <cellStyle name="40 % - Markeringsfarve6 2 2 4 5 3" xfId="8175"/>
    <cellStyle name="40 % - Markeringsfarve6 2 2 4 5 3 2" xfId="18434"/>
    <cellStyle name="40 % - Markeringsfarve6 2 2 4 5 4" xfId="8176"/>
    <cellStyle name="40 % - Markeringsfarve6 2 2 4 5 4 2" xfId="18435"/>
    <cellStyle name="40 % - Markeringsfarve6 2 2 4 5 5" xfId="8177"/>
    <cellStyle name="40 % - Markeringsfarve6 2 2 4 5 5 2" xfId="18436"/>
    <cellStyle name="40 % - Markeringsfarve6 2 2 4 5 6" xfId="8178"/>
    <cellStyle name="40 % - Markeringsfarve6 2 2 4 5 6 2" xfId="18437"/>
    <cellStyle name="40 % - Markeringsfarve6 2 2 4 5 7" xfId="18432"/>
    <cellStyle name="40 % - Markeringsfarve6 2 2 4 6" xfId="8179"/>
    <cellStyle name="40 % - Markeringsfarve6 2 2 4 6 2" xfId="18438"/>
    <cellStyle name="40 % - Markeringsfarve6 2 2 4 7" xfId="8180"/>
    <cellStyle name="40 % - Markeringsfarve6 2 2 4 7 2" xfId="18439"/>
    <cellStyle name="40 % - Markeringsfarve6 2 2 4 8" xfId="8181"/>
    <cellStyle name="40 % - Markeringsfarve6 2 2 4 8 2" xfId="18440"/>
    <cellStyle name="40 % - Markeringsfarve6 2 2 4 9" xfId="8182"/>
    <cellStyle name="40 % - Markeringsfarve6 2 2 4 9 2" xfId="18441"/>
    <cellStyle name="40 % - Markeringsfarve6 2 2 5" xfId="8183"/>
    <cellStyle name="40 % - Markeringsfarve6 2 2 5 10" xfId="18442"/>
    <cellStyle name="40 % - Markeringsfarve6 2 2 5 2" xfId="8184"/>
    <cellStyle name="40 % - Markeringsfarve6 2 2 5 2 2" xfId="8185"/>
    <cellStyle name="40 % - Markeringsfarve6 2 2 5 2 2 2" xfId="18444"/>
    <cellStyle name="40 % - Markeringsfarve6 2 2 5 2 3" xfId="8186"/>
    <cellStyle name="40 % - Markeringsfarve6 2 2 5 2 3 2" xfId="18445"/>
    <cellStyle name="40 % - Markeringsfarve6 2 2 5 2 4" xfId="8187"/>
    <cellStyle name="40 % - Markeringsfarve6 2 2 5 2 4 2" xfId="18446"/>
    <cellStyle name="40 % - Markeringsfarve6 2 2 5 2 5" xfId="8188"/>
    <cellStyle name="40 % - Markeringsfarve6 2 2 5 2 5 2" xfId="18447"/>
    <cellStyle name="40 % - Markeringsfarve6 2 2 5 2 6" xfId="8189"/>
    <cellStyle name="40 % - Markeringsfarve6 2 2 5 2 6 2" xfId="18448"/>
    <cellStyle name="40 % - Markeringsfarve6 2 2 5 2 7" xfId="18443"/>
    <cellStyle name="40 % - Markeringsfarve6 2 2 5 3" xfId="8190"/>
    <cellStyle name="40 % - Markeringsfarve6 2 2 5 3 2" xfId="8191"/>
    <cellStyle name="40 % - Markeringsfarve6 2 2 5 3 2 2" xfId="18450"/>
    <cellStyle name="40 % - Markeringsfarve6 2 2 5 3 3" xfId="8192"/>
    <cellStyle name="40 % - Markeringsfarve6 2 2 5 3 3 2" xfId="18451"/>
    <cellStyle name="40 % - Markeringsfarve6 2 2 5 3 4" xfId="8193"/>
    <cellStyle name="40 % - Markeringsfarve6 2 2 5 3 4 2" xfId="18452"/>
    <cellStyle name="40 % - Markeringsfarve6 2 2 5 3 5" xfId="8194"/>
    <cellStyle name="40 % - Markeringsfarve6 2 2 5 3 5 2" xfId="18453"/>
    <cellStyle name="40 % - Markeringsfarve6 2 2 5 3 6" xfId="8195"/>
    <cellStyle name="40 % - Markeringsfarve6 2 2 5 3 6 2" xfId="18454"/>
    <cellStyle name="40 % - Markeringsfarve6 2 2 5 3 7" xfId="18449"/>
    <cellStyle name="40 % - Markeringsfarve6 2 2 5 4" xfId="8196"/>
    <cellStyle name="40 % - Markeringsfarve6 2 2 5 4 2" xfId="8197"/>
    <cellStyle name="40 % - Markeringsfarve6 2 2 5 4 2 2" xfId="18456"/>
    <cellStyle name="40 % - Markeringsfarve6 2 2 5 4 3" xfId="8198"/>
    <cellStyle name="40 % - Markeringsfarve6 2 2 5 4 3 2" xfId="18457"/>
    <cellStyle name="40 % - Markeringsfarve6 2 2 5 4 4" xfId="8199"/>
    <cellStyle name="40 % - Markeringsfarve6 2 2 5 4 4 2" xfId="18458"/>
    <cellStyle name="40 % - Markeringsfarve6 2 2 5 4 5" xfId="8200"/>
    <cellStyle name="40 % - Markeringsfarve6 2 2 5 4 5 2" xfId="18459"/>
    <cellStyle name="40 % - Markeringsfarve6 2 2 5 4 6" xfId="8201"/>
    <cellStyle name="40 % - Markeringsfarve6 2 2 5 4 6 2" xfId="18460"/>
    <cellStyle name="40 % - Markeringsfarve6 2 2 5 4 7" xfId="18455"/>
    <cellStyle name="40 % - Markeringsfarve6 2 2 5 5" xfId="8202"/>
    <cellStyle name="40 % - Markeringsfarve6 2 2 5 5 2" xfId="18461"/>
    <cellStyle name="40 % - Markeringsfarve6 2 2 5 6" xfId="8203"/>
    <cellStyle name="40 % - Markeringsfarve6 2 2 5 6 2" xfId="18462"/>
    <cellStyle name="40 % - Markeringsfarve6 2 2 5 7" xfId="8204"/>
    <cellStyle name="40 % - Markeringsfarve6 2 2 5 7 2" xfId="18463"/>
    <cellStyle name="40 % - Markeringsfarve6 2 2 5 8" xfId="8205"/>
    <cellStyle name="40 % - Markeringsfarve6 2 2 5 8 2" xfId="18464"/>
    <cellStyle name="40 % - Markeringsfarve6 2 2 5 9" xfId="8206"/>
    <cellStyle name="40 % - Markeringsfarve6 2 2 5 9 2" xfId="18465"/>
    <cellStyle name="40 % - Markeringsfarve6 2 2 6" xfId="8207"/>
    <cellStyle name="40 % - Markeringsfarve6 2 2 6 2" xfId="8208"/>
    <cellStyle name="40 % - Markeringsfarve6 2 2 6 2 2" xfId="18467"/>
    <cellStyle name="40 % - Markeringsfarve6 2 2 6 3" xfId="8209"/>
    <cellStyle name="40 % - Markeringsfarve6 2 2 6 3 2" xfId="18468"/>
    <cellStyle name="40 % - Markeringsfarve6 2 2 6 4" xfId="8210"/>
    <cellStyle name="40 % - Markeringsfarve6 2 2 6 4 2" xfId="18469"/>
    <cellStyle name="40 % - Markeringsfarve6 2 2 6 5" xfId="8211"/>
    <cellStyle name="40 % - Markeringsfarve6 2 2 6 5 2" xfId="18470"/>
    <cellStyle name="40 % - Markeringsfarve6 2 2 6 6" xfId="8212"/>
    <cellStyle name="40 % - Markeringsfarve6 2 2 6 6 2" xfId="18471"/>
    <cellStyle name="40 % - Markeringsfarve6 2 2 6 7" xfId="18466"/>
    <cellStyle name="40 % - Markeringsfarve6 2 2 7" xfId="8213"/>
    <cellStyle name="40 % - Markeringsfarve6 2 2 7 2" xfId="8214"/>
    <cellStyle name="40 % - Markeringsfarve6 2 2 7 2 2" xfId="18473"/>
    <cellStyle name="40 % - Markeringsfarve6 2 2 7 3" xfId="8215"/>
    <cellStyle name="40 % - Markeringsfarve6 2 2 7 3 2" xfId="18474"/>
    <cellStyle name="40 % - Markeringsfarve6 2 2 7 4" xfId="8216"/>
    <cellStyle name="40 % - Markeringsfarve6 2 2 7 4 2" xfId="18475"/>
    <cellStyle name="40 % - Markeringsfarve6 2 2 7 5" xfId="8217"/>
    <cellStyle name="40 % - Markeringsfarve6 2 2 7 5 2" xfId="18476"/>
    <cellStyle name="40 % - Markeringsfarve6 2 2 7 6" xfId="8218"/>
    <cellStyle name="40 % - Markeringsfarve6 2 2 7 6 2" xfId="18477"/>
    <cellStyle name="40 % - Markeringsfarve6 2 2 7 7" xfId="18472"/>
    <cellStyle name="40 % - Markeringsfarve6 2 2 8" xfId="8219"/>
    <cellStyle name="40 % - Markeringsfarve6 2 2 8 2" xfId="8220"/>
    <cellStyle name="40 % - Markeringsfarve6 2 2 8 2 2" xfId="18479"/>
    <cellStyle name="40 % - Markeringsfarve6 2 2 8 3" xfId="8221"/>
    <cellStyle name="40 % - Markeringsfarve6 2 2 8 3 2" xfId="18480"/>
    <cellStyle name="40 % - Markeringsfarve6 2 2 8 4" xfId="8222"/>
    <cellStyle name="40 % - Markeringsfarve6 2 2 8 4 2" xfId="18481"/>
    <cellStyle name="40 % - Markeringsfarve6 2 2 8 5" xfId="8223"/>
    <cellStyle name="40 % - Markeringsfarve6 2 2 8 5 2" xfId="18482"/>
    <cellStyle name="40 % - Markeringsfarve6 2 2 8 6" xfId="8224"/>
    <cellStyle name="40 % - Markeringsfarve6 2 2 8 6 2" xfId="18483"/>
    <cellStyle name="40 % - Markeringsfarve6 2 2 8 7" xfId="18478"/>
    <cellStyle name="40 % - Markeringsfarve6 2 2 9" xfId="8225"/>
    <cellStyle name="40 % - Markeringsfarve6 2 2 9 2" xfId="18484"/>
    <cellStyle name="40 % - Markeringsfarve6 2 2_Budget" xfId="8226"/>
    <cellStyle name="40 % - Markeringsfarve6 2 3" xfId="8227"/>
    <cellStyle name="40 % - Markeringsfarve6 2 3 10" xfId="8228"/>
    <cellStyle name="40 % - Markeringsfarve6 2 3 10 2" xfId="18486"/>
    <cellStyle name="40 % - Markeringsfarve6 2 3 11" xfId="8229"/>
    <cellStyle name="40 % - Markeringsfarve6 2 3 11 2" xfId="18487"/>
    <cellStyle name="40 % - Markeringsfarve6 2 3 12" xfId="8230"/>
    <cellStyle name="40 % - Markeringsfarve6 2 3 12 2" xfId="18488"/>
    <cellStyle name="40 % - Markeringsfarve6 2 3 13" xfId="8231"/>
    <cellStyle name="40 % - Markeringsfarve6 2 3 13 2" xfId="18489"/>
    <cellStyle name="40 % - Markeringsfarve6 2 3 14" xfId="18485"/>
    <cellStyle name="40 % - Markeringsfarve6 2 3 2" xfId="8232"/>
    <cellStyle name="40 % - Markeringsfarve6 2 3 2 10" xfId="8233"/>
    <cellStyle name="40 % - Markeringsfarve6 2 3 2 10 2" xfId="18491"/>
    <cellStyle name="40 % - Markeringsfarve6 2 3 2 11" xfId="8234"/>
    <cellStyle name="40 % - Markeringsfarve6 2 3 2 11 2" xfId="18492"/>
    <cellStyle name="40 % - Markeringsfarve6 2 3 2 12" xfId="18490"/>
    <cellStyle name="40 % - Markeringsfarve6 2 3 2 2" xfId="8235"/>
    <cellStyle name="40 % - Markeringsfarve6 2 3 2 2 10" xfId="8236"/>
    <cellStyle name="40 % - Markeringsfarve6 2 3 2 2 10 2" xfId="18494"/>
    <cellStyle name="40 % - Markeringsfarve6 2 3 2 2 11" xfId="18493"/>
    <cellStyle name="40 % - Markeringsfarve6 2 3 2 2 2" xfId="8237"/>
    <cellStyle name="40 % - Markeringsfarve6 2 3 2 2 2 2" xfId="8238"/>
    <cellStyle name="40 % - Markeringsfarve6 2 3 2 2 2 2 2" xfId="18496"/>
    <cellStyle name="40 % - Markeringsfarve6 2 3 2 2 2 3" xfId="8239"/>
    <cellStyle name="40 % - Markeringsfarve6 2 3 2 2 2 3 2" xfId="18497"/>
    <cellStyle name="40 % - Markeringsfarve6 2 3 2 2 2 4" xfId="8240"/>
    <cellStyle name="40 % - Markeringsfarve6 2 3 2 2 2 4 2" xfId="18498"/>
    <cellStyle name="40 % - Markeringsfarve6 2 3 2 2 2 5" xfId="8241"/>
    <cellStyle name="40 % - Markeringsfarve6 2 3 2 2 2 5 2" xfId="18499"/>
    <cellStyle name="40 % - Markeringsfarve6 2 3 2 2 2 6" xfId="8242"/>
    <cellStyle name="40 % - Markeringsfarve6 2 3 2 2 2 6 2" xfId="18500"/>
    <cellStyle name="40 % - Markeringsfarve6 2 3 2 2 2 7" xfId="18495"/>
    <cellStyle name="40 % - Markeringsfarve6 2 3 2 2 3" xfId="8243"/>
    <cellStyle name="40 % - Markeringsfarve6 2 3 2 2 3 2" xfId="8244"/>
    <cellStyle name="40 % - Markeringsfarve6 2 3 2 2 3 2 2" xfId="18502"/>
    <cellStyle name="40 % - Markeringsfarve6 2 3 2 2 3 3" xfId="8245"/>
    <cellStyle name="40 % - Markeringsfarve6 2 3 2 2 3 3 2" xfId="18503"/>
    <cellStyle name="40 % - Markeringsfarve6 2 3 2 2 3 4" xfId="8246"/>
    <cellStyle name="40 % - Markeringsfarve6 2 3 2 2 3 4 2" xfId="18504"/>
    <cellStyle name="40 % - Markeringsfarve6 2 3 2 2 3 5" xfId="8247"/>
    <cellStyle name="40 % - Markeringsfarve6 2 3 2 2 3 5 2" xfId="18505"/>
    <cellStyle name="40 % - Markeringsfarve6 2 3 2 2 3 6" xfId="8248"/>
    <cellStyle name="40 % - Markeringsfarve6 2 3 2 2 3 6 2" xfId="18506"/>
    <cellStyle name="40 % - Markeringsfarve6 2 3 2 2 3 7" xfId="18501"/>
    <cellStyle name="40 % - Markeringsfarve6 2 3 2 2 4" xfId="8249"/>
    <cellStyle name="40 % - Markeringsfarve6 2 3 2 2 4 2" xfId="8250"/>
    <cellStyle name="40 % - Markeringsfarve6 2 3 2 2 4 2 2" xfId="18508"/>
    <cellStyle name="40 % - Markeringsfarve6 2 3 2 2 4 3" xfId="8251"/>
    <cellStyle name="40 % - Markeringsfarve6 2 3 2 2 4 3 2" xfId="18509"/>
    <cellStyle name="40 % - Markeringsfarve6 2 3 2 2 4 4" xfId="8252"/>
    <cellStyle name="40 % - Markeringsfarve6 2 3 2 2 4 4 2" xfId="18510"/>
    <cellStyle name="40 % - Markeringsfarve6 2 3 2 2 4 5" xfId="8253"/>
    <cellStyle name="40 % - Markeringsfarve6 2 3 2 2 4 5 2" xfId="18511"/>
    <cellStyle name="40 % - Markeringsfarve6 2 3 2 2 4 6" xfId="8254"/>
    <cellStyle name="40 % - Markeringsfarve6 2 3 2 2 4 6 2" xfId="18512"/>
    <cellStyle name="40 % - Markeringsfarve6 2 3 2 2 4 7" xfId="18507"/>
    <cellStyle name="40 % - Markeringsfarve6 2 3 2 2 5" xfId="8255"/>
    <cellStyle name="40 % - Markeringsfarve6 2 3 2 2 5 2" xfId="8256"/>
    <cellStyle name="40 % - Markeringsfarve6 2 3 2 2 5 2 2" xfId="18514"/>
    <cellStyle name="40 % - Markeringsfarve6 2 3 2 2 5 3" xfId="8257"/>
    <cellStyle name="40 % - Markeringsfarve6 2 3 2 2 5 3 2" xfId="18515"/>
    <cellStyle name="40 % - Markeringsfarve6 2 3 2 2 5 4" xfId="8258"/>
    <cellStyle name="40 % - Markeringsfarve6 2 3 2 2 5 4 2" xfId="18516"/>
    <cellStyle name="40 % - Markeringsfarve6 2 3 2 2 5 5" xfId="8259"/>
    <cellStyle name="40 % - Markeringsfarve6 2 3 2 2 5 5 2" xfId="18517"/>
    <cellStyle name="40 % - Markeringsfarve6 2 3 2 2 5 6" xfId="8260"/>
    <cellStyle name="40 % - Markeringsfarve6 2 3 2 2 5 6 2" xfId="18518"/>
    <cellStyle name="40 % - Markeringsfarve6 2 3 2 2 5 7" xfId="18513"/>
    <cellStyle name="40 % - Markeringsfarve6 2 3 2 2 6" xfId="8261"/>
    <cellStyle name="40 % - Markeringsfarve6 2 3 2 2 6 2" xfId="18519"/>
    <cellStyle name="40 % - Markeringsfarve6 2 3 2 2 7" xfId="8262"/>
    <cellStyle name="40 % - Markeringsfarve6 2 3 2 2 7 2" xfId="18520"/>
    <cellStyle name="40 % - Markeringsfarve6 2 3 2 2 8" xfId="8263"/>
    <cellStyle name="40 % - Markeringsfarve6 2 3 2 2 8 2" xfId="18521"/>
    <cellStyle name="40 % - Markeringsfarve6 2 3 2 2 9" xfId="8264"/>
    <cellStyle name="40 % - Markeringsfarve6 2 3 2 2 9 2" xfId="18522"/>
    <cellStyle name="40 % - Markeringsfarve6 2 3 2 3" xfId="8265"/>
    <cellStyle name="40 % - Markeringsfarve6 2 3 2 3 2" xfId="8266"/>
    <cellStyle name="40 % - Markeringsfarve6 2 3 2 3 2 2" xfId="18524"/>
    <cellStyle name="40 % - Markeringsfarve6 2 3 2 3 3" xfId="8267"/>
    <cellStyle name="40 % - Markeringsfarve6 2 3 2 3 3 2" xfId="18525"/>
    <cellStyle name="40 % - Markeringsfarve6 2 3 2 3 4" xfId="8268"/>
    <cellStyle name="40 % - Markeringsfarve6 2 3 2 3 4 2" xfId="18526"/>
    <cellStyle name="40 % - Markeringsfarve6 2 3 2 3 5" xfId="8269"/>
    <cellStyle name="40 % - Markeringsfarve6 2 3 2 3 5 2" xfId="18527"/>
    <cellStyle name="40 % - Markeringsfarve6 2 3 2 3 6" xfId="8270"/>
    <cellStyle name="40 % - Markeringsfarve6 2 3 2 3 6 2" xfId="18528"/>
    <cellStyle name="40 % - Markeringsfarve6 2 3 2 3 7" xfId="18523"/>
    <cellStyle name="40 % - Markeringsfarve6 2 3 2 4" xfId="8271"/>
    <cellStyle name="40 % - Markeringsfarve6 2 3 2 4 2" xfId="8272"/>
    <cellStyle name="40 % - Markeringsfarve6 2 3 2 4 2 2" xfId="18530"/>
    <cellStyle name="40 % - Markeringsfarve6 2 3 2 4 3" xfId="8273"/>
    <cellStyle name="40 % - Markeringsfarve6 2 3 2 4 3 2" xfId="18531"/>
    <cellStyle name="40 % - Markeringsfarve6 2 3 2 4 4" xfId="8274"/>
    <cellStyle name="40 % - Markeringsfarve6 2 3 2 4 4 2" xfId="18532"/>
    <cellStyle name="40 % - Markeringsfarve6 2 3 2 4 5" xfId="8275"/>
    <cellStyle name="40 % - Markeringsfarve6 2 3 2 4 5 2" xfId="18533"/>
    <cellStyle name="40 % - Markeringsfarve6 2 3 2 4 6" xfId="8276"/>
    <cellStyle name="40 % - Markeringsfarve6 2 3 2 4 6 2" xfId="18534"/>
    <cellStyle name="40 % - Markeringsfarve6 2 3 2 4 7" xfId="18529"/>
    <cellStyle name="40 % - Markeringsfarve6 2 3 2 5" xfId="8277"/>
    <cellStyle name="40 % - Markeringsfarve6 2 3 2 5 2" xfId="8278"/>
    <cellStyle name="40 % - Markeringsfarve6 2 3 2 5 2 2" xfId="18536"/>
    <cellStyle name="40 % - Markeringsfarve6 2 3 2 5 3" xfId="8279"/>
    <cellStyle name="40 % - Markeringsfarve6 2 3 2 5 3 2" xfId="18537"/>
    <cellStyle name="40 % - Markeringsfarve6 2 3 2 5 4" xfId="8280"/>
    <cellStyle name="40 % - Markeringsfarve6 2 3 2 5 4 2" xfId="18538"/>
    <cellStyle name="40 % - Markeringsfarve6 2 3 2 5 5" xfId="8281"/>
    <cellStyle name="40 % - Markeringsfarve6 2 3 2 5 5 2" xfId="18539"/>
    <cellStyle name="40 % - Markeringsfarve6 2 3 2 5 6" xfId="8282"/>
    <cellStyle name="40 % - Markeringsfarve6 2 3 2 5 6 2" xfId="18540"/>
    <cellStyle name="40 % - Markeringsfarve6 2 3 2 5 7" xfId="18535"/>
    <cellStyle name="40 % - Markeringsfarve6 2 3 2 6" xfId="8283"/>
    <cellStyle name="40 % - Markeringsfarve6 2 3 2 6 2" xfId="8284"/>
    <cellStyle name="40 % - Markeringsfarve6 2 3 2 6 2 2" xfId="18542"/>
    <cellStyle name="40 % - Markeringsfarve6 2 3 2 6 3" xfId="8285"/>
    <cellStyle name="40 % - Markeringsfarve6 2 3 2 6 3 2" xfId="18543"/>
    <cellStyle name="40 % - Markeringsfarve6 2 3 2 6 4" xfId="8286"/>
    <cellStyle name="40 % - Markeringsfarve6 2 3 2 6 4 2" xfId="18544"/>
    <cellStyle name="40 % - Markeringsfarve6 2 3 2 6 5" xfId="8287"/>
    <cellStyle name="40 % - Markeringsfarve6 2 3 2 6 5 2" xfId="18545"/>
    <cellStyle name="40 % - Markeringsfarve6 2 3 2 6 6" xfId="8288"/>
    <cellStyle name="40 % - Markeringsfarve6 2 3 2 6 6 2" xfId="18546"/>
    <cellStyle name="40 % - Markeringsfarve6 2 3 2 6 7" xfId="18541"/>
    <cellStyle name="40 % - Markeringsfarve6 2 3 2 7" xfId="8289"/>
    <cellStyle name="40 % - Markeringsfarve6 2 3 2 7 2" xfId="18547"/>
    <cellStyle name="40 % - Markeringsfarve6 2 3 2 8" xfId="8290"/>
    <cellStyle name="40 % - Markeringsfarve6 2 3 2 8 2" xfId="18548"/>
    <cellStyle name="40 % - Markeringsfarve6 2 3 2 9" xfId="8291"/>
    <cellStyle name="40 % - Markeringsfarve6 2 3 2 9 2" xfId="18549"/>
    <cellStyle name="40 % - Markeringsfarve6 2 3 3" xfId="8292"/>
    <cellStyle name="40 % - Markeringsfarve6 2 3 3 10" xfId="8293"/>
    <cellStyle name="40 % - Markeringsfarve6 2 3 3 10 2" xfId="18551"/>
    <cellStyle name="40 % - Markeringsfarve6 2 3 3 11" xfId="18550"/>
    <cellStyle name="40 % - Markeringsfarve6 2 3 3 2" xfId="8294"/>
    <cellStyle name="40 % - Markeringsfarve6 2 3 3 2 2" xfId="8295"/>
    <cellStyle name="40 % - Markeringsfarve6 2 3 3 2 2 2" xfId="18553"/>
    <cellStyle name="40 % - Markeringsfarve6 2 3 3 2 3" xfId="8296"/>
    <cellStyle name="40 % - Markeringsfarve6 2 3 3 2 3 2" xfId="18554"/>
    <cellStyle name="40 % - Markeringsfarve6 2 3 3 2 4" xfId="8297"/>
    <cellStyle name="40 % - Markeringsfarve6 2 3 3 2 4 2" xfId="18555"/>
    <cellStyle name="40 % - Markeringsfarve6 2 3 3 2 5" xfId="8298"/>
    <cellStyle name="40 % - Markeringsfarve6 2 3 3 2 5 2" xfId="18556"/>
    <cellStyle name="40 % - Markeringsfarve6 2 3 3 2 6" xfId="8299"/>
    <cellStyle name="40 % - Markeringsfarve6 2 3 3 2 6 2" xfId="18557"/>
    <cellStyle name="40 % - Markeringsfarve6 2 3 3 2 7" xfId="18552"/>
    <cellStyle name="40 % - Markeringsfarve6 2 3 3 3" xfId="8300"/>
    <cellStyle name="40 % - Markeringsfarve6 2 3 3 3 2" xfId="8301"/>
    <cellStyle name="40 % - Markeringsfarve6 2 3 3 3 2 2" xfId="18559"/>
    <cellStyle name="40 % - Markeringsfarve6 2 3 3 3 3" xfId="8302"/>
    <cellStyle name="40 % - Markeringsfarve6 2 3 3 3 3 2" xfId="18560"/>
    <cellStyle name="40 % - Markeringsfarve6 2 3 3 3 4" xfId="8303"/>
    <cellStyle name="40 % - Markeringsfarve6 2 3 3 3 4 2" xfId="18561"/>
    <cellStyle name="40 % - Markeringsfarve6 2 3 3 3 5" xfId="8304"/>
    <cellStyle name="40 % - Markeringsfarve6 2 3 3 3 5 2" xfId="18562"/>
    <cellStyle name="40 % - Markeringsfarve6 2 3 3 3 6" xfId="8305"/>
    <cellStyle name="40 % - Markeringsfarve6 2 3 3 3 6 2" xfId="18563"/>
    <cellStyle name="40 % - Markeringsfarve6 2 3 3 3 7" xfId="18558"/>
    <cellStyle name="40 % - Markeringsfarve6 2 3 3 4" xfId="8306"/>
    <cellStyle name="40 % - Markeringsfarve6 2 3 3 4 2" xfId="8307"/>
    <cellStyle name="40 % - Markeringsfarve6 2 3 3 4 2 2" xfId="18565"/>
    <cellStyle name="40 % - Markeringsfarve6 2 3 3 4 3" xfId="8308"/>
    <cellStyle name="40 % - Markeringsfarve6 2 3 3 4 3 2" xfId="18566"/>
    <cellStyle name="40 % - Markeringsfarve6 2 3 3 4 4" xfId="8309"/>
    <cellStyle name="40 % - Markeringsfarve6 2 3 3 4 4 2" xfId="18567"/>
    <cellStyle name="40 % - Markeringsfarve6 2 3 3 4 5" xfId="8310"/>
    <cellStyle name="40 % - Markeringsfarve6 2 3 3 4 5 2" xfId="18568"/>
    <cellStyle name="40 % - Markeringsfarve6 2 3 3 4 6" xfId="8311"/>
    <cellStyle name="40 % - Markeringsfarve6 2 3 3 4 6 2" xfId="18569"/>
    <cellStyle name="40 % - Markeringsfarve6 2 3 3 4 7" xfId="18564"/>
    <cellStyle name="40 % - Markeringsfarve6 2 3 3 5" xfId="8312"/>
    <cellStyle name="40 % - Markeringsfarve6 2 3 3 5 2" xfId="8313"/>
    <cellStyle name="40 % - Markeringsfarve6 2 3 3 5 2 2" xfId="18571"/>
    <cellStyle name="40 % - Markeringsfarve6 2 3 3 5 3" xfId="8314"/>
    <cellStyle name="40 % - Markeringsfarve6 2 3 3 5 3 2" xfId="18572"/>
    <cellStyle name="40 % - Markeringsfarve6 2 3 3 5 4" xfId="8315"/>
    <cellStyle name="40 % - Markeringsfarve6 2 3 3 5 4 2" xfId="18573"/>
    <cellStyle name="40 % - Markeringsfarve6 2 3 3 5 5" xfId="8316"/>
    <cellStyle name="40 % - Markeringsfarve6 2 3 3 5 5 2" xfId="18574"/>
    <cellStyle name="40 % - Markeringsfarve6 2 3 3 5 6" xfId="8317"/>
    <cellStyle name="40 % - Markeringsfarve6 2 3 3 5 6 2" xfId="18575"/>
    <cellStyle name="40 % - Markeringsfarve6 2 3 3 5 7" xfId="18570"/>
    <cellStyle name="40 % - Markeringsfarve6 2 3 3 6" xfId="8318"/>
    <cellStyle name="40 % - Markeringsfarve6 2 3 3 6 2" xfId="18576"/>
    <cellStyle name="40 % - Markeringsfarve6 2 3 3 7" xfId="8319"/>
    <cellStyle name="40 % - Markeringsfarve6 2 3 3 7 2" xfId="18577"/>
    <cellStyle name="40 % - Markeringsfarve6 2 3 3 8" xfId="8320"/>
    <cellStyle name="40 % - Markeringsfarve6 2 3 3 8 2" xfId="18578"/>
    <cellStyle name="40 % - Markeringsfarve6 2 3 3 9" xfId="8321"/>
    <cellStyle name="40 % - Markeringsfarve6 2 3 3 9 2" xfId="18579"/>
    <cellStyle name="40 % - Markeringsfarve6 2 3 4" xfId="8322"/>
    <cellStyle name="40 % - Markeringsfarve6 2 3 4 2" xfId="8323"/>
    <cellStyle name="40 % - Markeringsfarve6 2 3 4 2 2" xfId="18581"/>
    <cellStyle name="40 % - Markeringsfarve6 2 3 4 3" xfId="8324"/>
    <cellStyle name="40 % - Markeringsfarve6 2 3 4 3 2" xfId="18582"/>
    <cellStyle name="40 % - Markeringsfarve6 2 3 4 4" xfId="8325"/>
    <cellStyle name="40 % - Markeringsfarve6 2 3 4 4 2" xfId="18583"/>
    <cellStyle name="40 % - Markeringsfarve6 2 3 4 5" xfId="8326"/>
    <cellStyle name="40 % - Markeringsfarve6 2 3 4 5 2" xfId="18584"/>
    <cellStyle name="40 % - Markeringsfarve6 2 3 4 6" xfId="8327"/>
    <cellStyle name="40 % - Markeringsfarve6 2 3 4 6 2" xfId="18585"/>
    <cellStyle name="40 % - Markeringsfarve6 2 3 4 7" xfId="18580"/>
    <cellStyle name="40 % - Markeringsfarve6 2 3 5" xfId="8328"/>
    <cellStyle name="40 % - Markeringsfarve6 2 3 5 2" xfId="8329"/>
    <cellStyle name="40 % - Markeringsfarve6 2 3 5 2 2" xfId="18587"/>
    <cellStyle name="40 % - Markeringsfarve6 2 3 5 3" xfId="8330"/>
    <cellStyle name="40 % - Markeringsfarve6 2 3 5 3 2" xfId="18588"/>
    <cellStyle name="40 % - Markeringsfarve6 2 3 5 4" xfId="8331"/>
    <cellStyle name="40 % - Markeringsfarve6 2 3 5 4 2" xfId="18589"/>
    <cellStyle name="40 % - Markeringsfarve6 2 3 5 5" xfId="8332"/>
    <cellStyle name="40 % - Markeringsfarve6 2 3 5 5 2" xfId="18590"/>
    <cellStyle name="40 % - Markeringsfarve6 2 3 5 6" xfId="8333"/>
    <cellStyle name="40 % - Markeringsfarve6 2 3 5 6 2" xfId="18591"/>
    <cellStyle name="40 % - Markeringsfarve6 2 3 5 7" xfId="18586"/>
    <cellStyle name="40 % - Markeringsfarve6 2 3 6" xfId="8334"/>
    <cellStyle name="40 % - Markeringsfarve6 2 3 6 2" xfId="8335"/>
    <cellStyle name="40 % - Markeringsfarve6 2 3 6 2 2" xfId="18593"/>
    <cellStyle name="40 % - Markeringsfarve6 2 3 6 3" xfId="8336"/>
    <cellStyle name="40 % - Markeringsfarve6 2 3 6 3 2" xfId="18594"/>
    <cellStyle name="40 % - Markeringsfarve6 2 3 6 4" xfId="8337"/>
    <cellStyle name="40 % - Markeringsfarve6 2 3 6 4 2" xfId="18595"/>
    <cellStyle name="40 % - Markeringsfarve6 2 3 6 5" xfId="8338"/>
    <cellStyle name="40 % - Markeringsfarve6 2 3 6 5 2" xfId="18596"/>
    <cellStyle name="40 % - Markeringsfarve6 2 3 6 6" xfId="8339"/>
    <cellStyle name="40 % - Markeringsfarve6 2 3 6 6 2" xfId="18597"/>
    <cellStyle name="40 % - Markeringsfarve6 2 3 6 7" xfId="18592"/>
    <cellStyle name="40 % - Markeringsfarve6 2 3 7" xfId="8340"/>
    <cellStyle name="40 % - Markeringsfarve6 2 3 7 2" xfId="8341"/>
    <cellStyle name="40 % - Markeringsfarve6 2 3 7 2 2" xfId="18599"/>
    <cellStyle name="40 % - Markeringsfarve6 2 3 7 3" xfId="8342"/>
    <cellStyle name="40 % - Markeringsfarve6 2 3 7 3 2" xfId="18600"/>
    <cellStyle name="40 % - Markeringsfarve6 2 3 7 4" xfId="8343"/>
    <cellStyle name="40 % - Markeringsfarve6 2 3 7 4 2" xfId="18601"/>
    <cellStyle name="40 % - Markeringsfarve6 2 3 7 5" xfId="8344"/>
    <cellStyle name="40 % - Markeringsfarve6 2 3 7 5 2" xfId="18602"/>
    <cellStyle name="40 % - Markeringsfarve6 2 3 7 6" xfId="8345"/>
    <cellStyle name="40 % - Markeringsfarve6 2 3 7 6 2" xfId="18603"/>
    <cellStyle name="40 % - Markeringsfarve6 2 3 7 7" xfId="18598"/>
    <cellStyle name="40 % - Markeringsfarve6 2 3 8" xfId="8346"/>
    <cellStyle name="40 % - Markeringsfarve6 2 3 8 2" xfId="18604"/>
    <cellStyle name="40 % - Markeringsfarve6 2 3 9" xfId="8347"/>
    <cellStyle name="40 % - Markeringsfarve6 2 3 9 2" xfId="18605"/>
    <cellStyle name="40 % - Markeringsfarve6 2 4" xfId="8348"/>
    <cellStyle name="40 % - Markeringsfarve6 2 4 10" xfId="8349"/>
    <cellStyle name="40 % - Markeringsfarve6 2 4 10 2" xfId="18607"/>
    <cellStyle name="40 % - Markeringsfarve6 2 4 11" xfId="8350"/>
    <cellStyle name="40 % - Markeringsfarve6 2 4 11 2" xfId="18608"/>
    <cellStyle name="40 % - Markeringsfarve6 2 4 12" xfId="18606"/>
    <cellStyle name="40 % - Markeringsfarve6 2 4 2" xfId="8351"/>
    <cellStyle name="40 % - Markeringsfarve6 2 4 2 10" xfId="8352"/>
    <cellStyle name="40 % - Markeringsfarve6 2 4 2 10 2" xfId="18610"/>
    <cellStyle name="40 % - Markeringsfarve6 2 4 2 11" xfId="18609"/>
    <cellStyle name="40 % - Markeringsfarve6 2 4 2 2" xfId="8353"/>
    <cellStyle name="40 % - Markeringsfarve6 2 4 2 2 10" xfId="18611"/>
    <cellStyle name="40 % - Markeringsfarve6 2 4 2 2 2" xfId="8354"/>
    <cellStyle name="40 % - Markeringsfarve6 2 4 2 2 2 2" xfId="8355"/>
    <cellStyle name="40 % - Markeringsfarve6 2 4 2 2 2 2 2" xfId="18613"/>
    <cellStyle name="40 % - Markeringsfarve6 2 4 2 2 2 3" xfId="8356"/>
    <cellStyle name="40 % - Markeringsfarve6 2 4 2 2 2 3 2" xfId="18614"/>
    <cellStyle name="40 % - Markeringsfarve6 2 4 2 2 2 4" xfId="8357"/>
    <cellStyle name="40 % - Markeringsfarve6 2 4 2 2 2 4 2" xfId="18615"/>
    <cellStyle name="40 % - Markeringsfarve6 2 4 2 2 2 5" xfId="8358"/>
    <cellStyle name="40 % - Markeringsfarve6 2 4 2 2 2 5 2" xfId="18616"/>
    <cellStyle name="40 % - Markeringsfarve6 2 4 2 2 2 6" xfId="8359"/>
    <cellStyle name="40 % - Markeringsfarve6 2 4 2 2 2 6 2" xfId="18617"/>
    <cellStyle name="40 % - Markeringsfarve6 2 4 2 2 2 7" xfId="18612"/>
    <cellStyle name="40 % - Markeringsfarve6 2 4 2 2 3" xfId="8360"/>
    <cellStyle name="40 % - Markeringsfarve6 2 4 2 2 3 2" xfId="8361"/>
    <cellStyle name="40 % - Markeringsfarve6 2 4 2 2 3 2 2" xfId="18619"/>
    <cellStyle name="40 % - Markeringsfarve6 2 4 2 2 3 3" xfId="8362"/>
    <cellStyle name="40 % - Markeringsfarve6 2 4 2 2 3 3 2" xfId="18620"/>
    <cellStyle name="40 % - Markeringsfarve6 2 4 2 2 3 4" xfId="8363"/>
    <cellStyle name="40 % - Markeringsfarve6 2 4 2 2 3 4 2" xfId="18621"/>
    <cellStyle name="40 % - Markeringsfarve6 2 4 2 2 3 5" xfId="8364"/>
    <cellStyle name="40 % - Markeringsfarve6 2 4 2 2 3 5 2" xfId="18622"/>
    <cellStyle name="40 % - Markeringsfarve6 2 4 2 2 3 6" xfId="8365"/>
    <cellStyle name="40 % - Markeringsfarve6 2 4 2 2 3 6 2" xfId="18623"/>
    <cellStyle name="40 % - Markeringsfarve6 2 4 2 2 3 7" xfId="18618"/>
    <cellStyle name="40 % - Markeringsfarve6 2 4 2 2 4" xfId="8366"/>
    <cellStyle name="40 % - Markeringsfarve6 2 4 2 2 4 2" xfId="8367"/>
    <cellStyle name="40 % - Markeringsfarve6 2 4 2 2 4 2 2" xfId="18625"/>
    <cellStyle name="40 % - Markeringsfarve6 2 4 2 2 4 3" xfId="8368"/>
    <cellStyle name="40 % - Markeringsfarve6 2 4 2 2 4 3 2" xfId="18626"/>
    <cellStyle name="40 % - Markeringsfarve6 2 4 2 2 4 4" xfId="8369"/>
    <cellStyle name="40 % - Markeringsfarve6 2 4 2 2 4 4 2" xfId="18627"/>
    <cellStyle name="40 % - Markeringsfarve6 2 4 2 2 4 5" xfId="8370"/>
    <cellStyle name="40 % - Markeringsfarve6 2 4 2 2 4 5 2" xfId="18628"/>
    <cellStyle name="40 % - Markeringsfarve6 2 4 2 2 4 6" xfId="8371"/>
    <cellStyle name="40 % - Markeringsfarve6 2 4 2 2 4 6 2" xfId="18629"/>
    <cellStyle name="40 % - Markeringsfarve6 2 4 2 2 4 7" xfId="18624"/>
    <cellStyle name="40 % - Markeringsfarve6 2 4 2 2 5" xfId="8372"/>
    <cellStyle name="40 % - Markeringsfarve6 2 4 2 2 5 2" xfId="18630"/>
    <cellStyle name="40 % - Markeringsfarve6 2 4 2 2 6" xfId="8373"/>
    <cellStyle name="40 % - Markeringsfarve6 2 4 2 2 6 2" xfId="18631"/>
    <cellStyle name="40 % - Markeringsfarve6 2 4 2 2 7" xfId="8374"/>
    <cellStyle name="40 % - Markeringsfarve6 2 4 2 2 7 2" xfId="18632"/>
    <cellStyle name="40 % - Markeringsfarve6 2 4 2 2 8" xfId="8375"/>
    <cellStyle name="40 % - Markeringsfarve6 2 4 2 2 8 2" xfId="18633"/>
    <cellStyle name="40 % - Markeringsfarve6 2 4 2 2 9" xfId="8376"/>
    <cellStyle name="40 % - Markeringsfarve6 2 4 2 2 9 2" xfId="18634"/>
    <cellStyle name="40 % - Markeringsfarve6 2 4 2 3" xfId="8377"/>
    <cellStyle name="40 % - Markeringsfarve6 2 4 2 3 2" xfId="8378"/>
    <cellStyle name="40 % - Markeringsfarve6 2 4 2 3 2 2" xfId="18636"/>
    <cellStyle name="40 % - Markeringsfarve6 2 4 2 3 3" xfId="8379"/>
    <cellStyle name="40 % - Markeringsfarve6 2 4 2 3 3 2" xfId="18637"/>
    <cellStyle name="40 % - Markeringsfarve6 2 4 2 3 4" xfId="8380"/>
    <cellStyle name="40 % - Markeringsfarve6 2 4 2 3 4 2" xfId="18638"/>
    <cellStyle name="40 % - Markeringsfarve6 2 4 2 3 5" xfId="8381"/>
    <cellStyle name="40 % - Markeringsfarve6 2 4 2 3 5 2" xfId="18639"/>
    <cellStyle name="40 % - Markeringsfarve6 2 4 2 3 6" xfId="8382"/>
    <cellStyle name="40 % - Markeringsfarve6 2 4 2 3 6 2" xfId="18640"/>
    <cellStyle name="40 % - Markeringsfarve6 2 4 2 3 7" xfId="18635"/>
    <cellStyle name="40 % - Markeringsfarve6 2 4 2 4" xfId="8383"/>
    <cellStyle name="40 % - Markeringsfarve6 2 4 2 4 2" xfId="8384"/>
    <cellStyle name="40 % - Markeringsfarve6 2 4 2 4 2 2" xfId="18642"/>
    <cellStyle name="40 % - Markeringsfarve6 2 4 2 4 3" xfId="8385"/>
    <cellStyle name="40 % - Markeringsfarve6 2 4 2 4 3 2" xfId="18643"/>
    <cellStyle name="40 % - Markeringsfarve6 2 4 2 4 4" xfId="8386"/>
    <cellStyle name="40 % - Markeringsfarve6 2 4 2 4 4 2" xfId="18644"/>
    <cellStyle name="40 % - Markeringsfarve6 2 4 2 4 5" xfId="8387"/>
    <cellStyle name="40 % - Markeringsfarve6 2 4 2 4 5 2" xfId="18645"/>
    <cellStyle name="40 % - Markeringsfarve6 2 4 2 4 6" xfId="8388"/>
    <cellStyle name="40 % - Markeringsfarve6 2 4 2 4 6 2" xfId="18646"/>
    <cellStyle name="40 % - Markeringsfarve6 2 4 2 4 7" xfId="18641"/>
    <cellStyle name="40 % - Markeringsfarve6 2 4 2 5" xfId="8389"/>
    <cellStyle name="40 % - Markeringsfarve6 2 4 2 5 2" xfId="8390"/>
    <cellStyle name="40 % - Markeringsfarve6 2 4 2 5 2 2" xfId="18648"/>
    <cellStyle name="40 % - Markeringsfarve6 2 4 2 5 3" xfId="8391"/>
    <cellStyle name="40 % - Markeringsfarve6 2 4 2 5 3 2" xfId="18649"/>
    <cellStyle name="40 % - Markeringsfarve6 2 4 2 5 4" xfId="8392"/>
    <cellStyle name="40 % - Markeringsfarve6 2 4 2 5 4 2" xfId="18650"/>
    <cellStyle name="40 % - Markeringsfarve6 2 4 2 5 5" xfId="8393"/>
    <cellStyle name="40 % - Markeringsfarve6 2 4 2 5 5 2" xfId="18651"/>
    <cellStyle name="40 % - Markeringsfarve6 2 4 2 5 6" xfId="8394"/>
    <cellStyle name="40 % - Markeringsfarve6 2 4 2 5 6 2" xfId="18652"/>
    <cellStyle name="40 % - Markeringsfarve6 2 4 2 5 7" xfId="18647"/>
    <cellStyle name="40 % - Markeringsfarve6 2 4 2 6" xfId="8395"/>
    <cellStyle name="40 % - Markeringsfarve6 2 4 2 6 2" xfId="18653"/>
    <cellStyle name="40 % - Markeringsfarve6 2 4 2 7" xfId="8396"/>
    <cellStyle name="40 % - Markeringsfarve6 2 4 2 7 2" xfId="18654"/>
    <cellStyle name="40 % - Markeringsfarve6 2 4 2 8" xfId="8397"/>
    <cellStyle name="40 % - Markeringsfarve6 2 4 2 8 2" xfId="18655"/>
    <cellStyle name="40 % - Markeringsfarve6 2 4 2 9" xfId="8398"/>
    <cellStyle name="40 % - Markeringsfarve6 2 4 2 9 2" xfId="18656"/>
    <cellStyle name="40 % - Markeringsfarve6 2 4 3" xfId="8399"/>
    <cellStyle name="40 % - Markeringsfarve6 2 4 3 10" xfId="18657"/>
    <cellStyle name="40 % - Markeringsfarve6 2 4 3 2" xfId="8400"/>
    <cellStyle name="40 % - Markeringsfarve6 2 4 3 2 2" xfId="8401"/>
    <cellStyle name="40 % - Markeringsfarve6 2 4 3 2 2 2" xfId="18659"/>
    <cellStyle name="40 % - Markeringsfarve6 2 4 3 2 3" xfId="8402"/>
    <cellStyle name="40 % - Markeringsfarve6 2 4 3 2 3 2" xfId="18660"/>
    <cellStyle name="40 % - Markeringsfarve6 2 4 3 2 4" xfId="8403"/>
    <cellStyle name="40 % - Markeringsfarve6 2 4 3 2 4 2" xfId="18661"/>
    <cellStyle name="40 % - Markeringsfarve6 2 4 3 2 5" xfId="8404"/>
    <cellStyle name="40 % - Markeringsfarve6 2 4 3 2 5 2" xfId="18662"/>
    <cellStyle name="40 % - Markeringsfarve6 2 4 3 2 6" xfId="8405"/>
    <cellStyle name="40 % - Markeringsfarve6 2 4 3 2 6 2" xfId="18663"/>
    <cellStyle name="40 % - Markeringsfarve6 2 4 3 2 7" xfId="18658"/>
    <cellStyle name="40 % - Markeringsfarve6 2 4 3 3" xfId="8406"/>
    <cellStyle name="40 % - Markeringsfarve6 2 4 3 3 2" xfId="8407"/>
    <cellStyle name="40 % - Markeringsfarve6 2 4 3 3 2 2" xfId="18665"/>
    <cellStyle name="40 % - Markeringsfarve6 2 4 3 3 3" xfId="8408"/>
    <cellStyle name="40 % - Markeringsfarve6 2 4 3 3 3 2" xfId="18666"/>
    <cellStyle name="40 % - Markeringsfarve6 2 4 3 3 4" xfId="8409"/>
    <cellStyle name="40 % - Markeringsfarve6 2 4 3 3 4 2" xfId="18667"/>
    <cellStyle name="40 % - Markeringsfarve6 2 4 3 3 5" xfId="8410"/>
    <cellStyle name="40 % - Markeringsfarve6 2 4 3 3 5 2" xfId="18668"/>
    <cellStyle name="40 % - Markeringsfarve6 2 4 3 3 6" xfId="8411"/>
    <cellStyle name="40 % - Markeringsfarve6 2 4 3 3 6 2" xfId="18669"/>
    <cellStyle name="40 % - Markeringsfarve6 2 4 3 3 7" xfId="18664"/>
    <cellStyle name="40 % - Markeringsfarve6 2 4 3 4" xfId="8412"/>
    <cellStyle name="40 % - Markeringsfarve6 2 4 3 4 2" xfId="8413"/>
    <cellStyle name="40 % - Markeringsfarve6 2 4 3 4 2 2" xfId="18671"/>
    <cellStyle name="40 % - Markeringsfarve6 2 4 3 4 3" xfId="8414"/>
    <cellStyle name="40 % - Markeringsfarve6 2 4 3 4 3 2" xfId="18672"/>
    <cellStyle name="40 % - Markeringsfarve6 2 4 3 4 4" xfId="8415"/>
    <cellStyle name="40 % - Markeringsfarve6 2 4 3 4 4 2" xfId="18673"/>
    <cellStyle name="40 % - Markeringsfarve6 2 4 3 4 5" xfId="8416"/>
    <cellStyle name="40 % - Markeringsfarve6 2 4 3 4 5 2" xfId="18674"/>
    <cellStyle name="40 % - Markeringsfarve6 2 4 3 4 6" xfId="8417"/>
    <cellStyle name="40 % - Markeringsfarve6 2 4 3 4 6 2" xfId="18675"/>
    <cellStyle name="40 % - Markeringsfarve6 2 4 3 4 7" xfId="18670"/>
    <cellStyle name="40 % - Markeringsfarve6 2 4 3 5" xfId="8418"/>
    <cellStyle name="40 % - Markeringsfarve6 2 4 3 5 2" xfId="18676"/>
    <cellStyle name="40 % - Markeringsfarve6 2 4 3 6" xfId="8419"/>
    <cellStyle name="40 % - Markeringsfarve6 2 4 3 6 2" xfId="18677"/>
    <cellStyle name="40 % - Markeringsfarve6 2 4 3 7" xfId="8420"/>
    <cellStyle name="40 % - Markeringsfarve6 2 4 3 7 2" xfId="18678"/>
    <cellStyle name="40 % - Markeringsfarve6 2 4 3 8" xfId="8421"/>
    <cellStyle name="40 % - Markeringsfarve6 2 4 3 8 2" xfId="18679"/>
    <cellStyle name="40 % - Markeringsfarve6 2 4 3 9" xfId="8422"/>
    <cellStyle name="40 % - Markeringsfarve6 2 4 3 9 2" xfId="18680"/>
    <cellStyle name="40 % - Markeringsfarve6 2 4 4" xfId="8423"/>
    <cellStyle name="40 % - Markeringsfarve6 2 4 4 2" xfId="8424"/>
    <cellStyle name="40 % - Markeringsfarve6 2 4 4 2 2" xfId="18682"/>
    <cellStyle name="40 % - Markeringsfarve6 2 4 4 3" xfId="8425"/>
    <cellStyle name="40 % - Markeringsfarve6 2 4 4 3 2" xfId="18683"/>
    <cellStyle name="40 % - Markeringsfarve6 2 4 4 4" xfId="8426"/>
    <cellStyle name="40 % - Markeringsfarve6 2 4 4 4 2" xfId="18684"/>
    <cellStyle name="40 % - Markeringsfarve6 2 4 4 5" xfId="8427"/>
    <cellStyle name="40 % - Markeringsfarve6 2 4 4 5 2" xfId="18685"/>
    <cellStyle name="40 % - Markeringsfarve6 2 4 4 6" xfId="8428"/>
    <cellStyle name="40 % - Markeringsfarve6 2 4 4 6 2" xfId="18686"/>
    <cellStyle name="40 % - Markeringsfarve6 2 4 4 7" xfId="18681"/>
    <cellStyle name="40 % - Markeringsfarve6 2 4 5" xfId="8429"/>
    <cellStyle name="40 % - Markeringsfarve6 2 4 5 2" xfId="8430"/>
    <cellStyle name="40 % - Markeringsfarve6 2 4 5 2 2" xfId="18688"/>
    <cellStyle name="40 % - Markeringsfarve6 2 4 5 3" xfId="8431"/>
    <cellStyle name="40 % - Markeringsfarve6 2 4 5 3 2" xfId="18689"/>
    <cellStyle name="40 % - Markeringsfarve6 2 4 5 4" xfId="8432"/>
    <cellStyle name="40 % - Markeringsfarve6 2 4 5 4 2" xfId="18690"/>
    <cellStyle name="40 % - Markeringsfarve6 2 4 5 5" xfId="8433"/>
    <cellStyle name="40 % - Markeringsfarve6 2 4 5 5 2" xfId="18691"/>
    <cellStyle name="40 % - Markeringsfarve6 2 4 5 6" xfId="8434"/>
    <cellStyle name="40 % - Markeringsfarve6 2 4 5 6 2" xfId="18692"/>
    <cellStyle name="40 % - Markeringsfarve6 2 4 5 7" xfId="18687"/>
    <cellStyle name="40 % - Markeringsfarve6 2 4 6" xfId="8435"/>
    <cellStyle name="40 % - Markeringsfarve6 2 4 6 2" xfId="8436"/>
    <cellStyle name="40 % - Markeringsfarve6 2 4 6 2 2" xfId="18694"/>
    <cellStyle name="40 % - Markeringsfarve6 2 4 6 3" xfId="8437"/>
    <cellStyle name="40 % - Markeringsfarve6 2 4 6 3 2" xfId="18695"/>
    <cellStyle name="40 % - Markeringsfarve6 2 4 6 4" xfId="8438"/>
    <cellStyle name="40 % - Markeringsfarve6 2 4 6 4 2" xfId="18696"/>
    <cellStyle name="40 % - Markeringsfarve6 2 4 6 5" xfId="8439"/>
    <cellStyle name="40 % - Markeringsfarve6 2 4 6 5 2" xfId="18697"/>
    <cellStyle name="40 % - Markeringsfarve6 2 4 6 6" xfId="8440"/>
    <cellStyle name="40 % - Markeringsfarve6 2 4 6 6 2" xfId="18698"/>
    <cellStyle name="40 % - Markeringsfarve6 2 4 6 7" xfId="18693"/>
    <cellStyle name="40 % - Markeringsfarve6 2 4 7" xfId="8441"/>
    <cellStyle name="40 % - Markeringsfarve6 2 4 7 2" xfId="18699"/>
    <cellStyle name="40 % - Markeringsfarve6 2 4 8" xfId="8442"/>
    <cellStyle name="40 % - Markeringsfarve6 2 4 8 2" xfId="18700"/>
    <cellStyle name="40 % - Markeringsfarve6 2 4 9" xfId="8443"/>
    <cellStyle name="40 % - Markeringsfarve6 2 4 9 2" xfId="18701"/>
    <cellStyle name="40 % - Markeringsfarve6 2 5" xfId="8444"/>
    <cellStyle name="40 % - Markeringsfarve6 2 5 10" xfId="8445"/>
    <cellStyle name="40 % - Markeringsfarve6 2 5 10 2" xfId="18703"/>
    <cellStyle name="40 % - Markeringsfarve6 2 5 11" xfId="18702"/>
    <cellStyle name="40 % - Markeringsfarve6 2 5 2" xfId="8446"/>
    <cellStyle name="40 % - Markeringsfarve6 2 5 2 10" xfId="18704"/>
    <cellStyle name="40 % - Markeringsfarve6 2 5 2 2" xfId="8447"/>
    <cellStyle name="40 % - Markeringsfarve6 2 5 2 2 2" xfId="8448"/>
    <cellStyle name="40 % - Markeringsfarve6 2 5 2 2 2 2" xfId="18706"/>
    <cellStyle name="40 % - Markeringsfarve6 2 5 2 2 3" xfId="8449"/>
    <cellStyle name="40 % - Markeringsfarve6 2 5 2 2 3 2" xfId="18707"/>
    <cellStyle name="40 % - Markeringsfarve6 2 5 2 2 4" xfId="8450"/>
    <cellStyle name="40 % - Markeringsfarve6 2 5 2 2 4 2" xfId="18708"/>
    <cellStyle name="40 % - Markeringsfarve6 2 5 2 2 5" xfId="8451"/>
    <cellStyle name="40 % - Markeringsfarve6 2 5 2 2 5 2" xfId="18709"/>
    <cellStyle name="40 % - Markeringsfarve6 2 5 2 2 6" xfId="8452"/>
    <cellStyle name="40 % - Markeringsfarve6 2 5 2 2 6 2" xfId="18710"/>
    <cellStyle name="40 % - Markeringsfarve6 2 5 2 2 7" xfId="18705"/>
    <cellStyle name="40 % - Markeringsfarve6 2 5 2 3" xfId="8453"/>
    <cellStyle name="40 % - Markeringsfarve6 2 5 2 3 2" xfId="8454"/>
    <cellStyle name="40 % - Markeringsfarve6 2 5 2 3 2 2" xfId="18712"/>
    <cellStyle name="40 % - Markeringsfarve6 2 5 2 3 3" xfId="8455"/>
    <cellStyle name="40 % - Markeringsfarve6 2 5 2 3 3 2" xfId="18713"/>
    <cellStyle name="40 % - Markeringsfarve6 2 5 2 3 4" xfId="8456"/>
    <cellStyle name="40 % - Markeringsfarve6 2 5 2 3 4 2" xfId="18714"/>
    <cellStyle name="40 % - Markeringsfarve6 2 5 2 3 5" xfId="8457"/>
    <cellStyle name="40 % - Markeringsfarve6 2 5 2 3 5 2" xfId="18715"/>
    <cellStyle name="40 % - Markeringsfarve6 2 5 2 3 6" xfId="8458"/>
    <cellStyle name="40 % - Markeringsfarve6 2 5 2 3 6 2" xfId="18716"/>
    <cellStyle name="40 % - Markeringsfarve6 2 5 2 3 7" xfId="18711"/>
    <cellStyle name="40 % - Markeringsfarve6 2 5 2 4" xfId="8459"/>
    <cellStyle name="40 % - Markeringsfarve6 2 5 2 4 2" xfId="8460"/>
    <cellStyle name="40 % - Markeringsfarve6 2 5 2 4 2 2" xfId="18718"/>
    <cellStyle name="40 % - Markeringsfarve6 2 5 2 4 3" xfId="8461"/>
    <cellStyle name="40 % - Markeringsfarve6 2 5 2 4 3 2" xfId="18719"/>
    <cellStyle name="40 % - Markeringsfarve6 2 5 2 4 4" xfId="8462"/>
    <cellStyle name="40 % - Markeringsfarve6 2 5 2 4 4 2" xfId="18720"/>
    <cellStyle name="40 % - Markeringsfarve6 2 5 2 4 5" xfId="8463"/>
    <cellStyle name="40 % - Markeringsfarve6 2 5 2 4 5 2" xfId="18721"/>
    <cellStyle name="40 % - Markeringsfarve6 2 5 2 4 6" xfId="8464"/>
    <cellStyle name="40 % - Markeringsfarve6 2 5 2 4 6 2" xfId="18722"/>
    <cellStyle name="40 % - Markeringsfarve6 2 5 2 4 7" xfId="18717"/>
    <cellStyle name="40 % - Markeringsfarve6 2 5 2 5" xfId="8465"/>
    <cellStyle name="40 % - Markeringsfarve6 2 5 2 5 2" xfId="18723"/>
    <cellStyle name="40 % - Markeringsfarve6 2 5 2 6" xfId="8466"/>
    <cellStyle name="40 % - Markeringsfarve6 2 5 2 6 2" xfId="18724"/>
    <cellStyle name="40 % - Markeringsfarve6 2 5 2 7" xfId="8467"/>
    <cellStyle name="40 % - Markeringsfarve6 2 5 2 7 2" xfId="18725"/>
    <cellStyle name="40 % - Markeringsfarve6 2 5 2 8" xfId="8468"/>
    <cellStyle name="40 % - Markeringsfarve6 2 5 2 8 2" xfId="18726"/>
    <cellStyle name="40 % - Markeringsfarve6 2 5 2 9" xfId="8469"/>
    <cellStyle name="40 % - Markeringsfarve6 2 5 2 9 2" xfId="18727"/>
    <cellStyle name="40 % - Markeringsfarve6 2 5 3" xfId="8470"/>
    <cellStyle name="40 % - Markeringsfarve6 2 5 3 2" xfId="8471"/>
    <cellStyle name="40 % - Markeringsfarve6 2 5 3 2 2" xfId="18729"/>
    <cellStyle name="40 % - Markeringsfarve6 2 5 3 3" xfId="8472"/>
    <cellStyle name="40 % - Markeringsfarve6 2 5 3 3 2" xfId="18730"/>
    <cellStyle name="40 % - Markeringsfarve6 2 5 3 4" xfId="8473"/>
    <cellStyle name="40 % - Markeringsfarve6 2 5 3 4 2" xfId="18731"/>
    <cellStyle name="40 % - Markeringsfarve6 2 5 3 5" xfId="8474"/>
    <cellStyle name="40 % - Markeringsfarve6 2 5 3 5 2" xfId="18732"/>
    <cellStyle name="40 % - Markeringsfarve6 2 5 3 6" xfId="8475"/>
    <cellStyle name="40 % - Markeringsfarve6 2 5 3 6 2" xfId="18733"/>
    <cellStyle name="40 % - Markeringsfarve6 2 5 3 7" xfId="18728"/>
    <cellStyle name="40 % - Markeringsfarve6 2 5 4" xfId="8476"/>
    <cellStyle name="40 % - Markeringsfarve6 2 5 4 2" xfId="8477"/>
    <cellStyle name="40 % - Markeringsfarve6 2 5 4 2 2" xfId="18735"/>
    <cellStyle name="40 % - Markeringsfarve6 2 5 4 3" xfId="8478"/>
    <cellStyle name="40 % - Markeringsfarve6 2 5 4 3 2" xfId="18736"/>
    <cellStyle name="40 % - Markeringsfarve6 2 5 4 4" xfId="8479"/>
    <cellStyle name="40 % - Markeringsfarve6 2 5 4 4 2" xfId="18737"/>
    <cellStyle name="40 % - Markeringsfarve6 2 5 4 5" xfId="8480"/>
    <cellStyle name="40 % - Markeringsfarve6 2 5 4 5 2" xfId="18738"/>
    <cellStyle name="40 % - Markeringsfarve6 2 5 4 6" xfId="8481"/>
    <cellStyle name="40 % - Markeringsfarve6 2 5 4 6 2" xfId="18739"/>
    <cellStyle name="40 % - Markeringsfarve6 2 5 4 7" xfId="18734"/>
    <cellStyle name="40 % - Markeringsfarve6 2 5 5" xfId="8482"/>
    <cellStyle name="40 % - Markeringsfarve6 2 5 5 2" xfId="8483"/>
    <cellStyle name="40 % - Markeringsfarve6 2 5 5 2 2" xfId="18741"/>
    <cellStyle name="40 % - Markeringsfarve6 2 5 5 3" xfId="8484"/>
    <cellStyle name="40 % - Markeringsfarve6 2 5 5 3 2" xfId="18742"/>
    <cellStyle name="40 % - Markeringsfarve6 2 5 5 4" xfId="8485"/>
    <cellStyle name="40 % - Markeringsfarve6 2 5 5 4 2" xfId="18743"/>
    <cellStyle name="40 % - Markeringsfarve6 2 5 5 5" xfId="8486"/>
    <cellStyle name="40 % - Markeringsfarve6 2 5 5 5 2" xfId="18744"/>
    <cellStyle name="40 % - Markeringsfarve6 2 5 5 6" xfId="8487"/>
    <cellStyle name="40 % - Markeringsfarve6 2 5 5 6 2" xfId="18745"/>
    <cellStyle name="40 % - Markeringsfarve6 2 5 5 7" xfId="18740"/>
    <cellStyle name="40 % - Markeringsfarve6 2 5 6" xfId="8488"/>
    <cellStyle name="40 % - Markeringsfarve6 2 5 6 2" xfId="18746"/>
    <cellStyle name="40 % - Markeringsfarve6 2 5 7" xfId="8489"/>
    <cellStyle name="40 % - Markeringsfarve6 2 5 7 2" xfId="18747"/>
    <cellStyle name="40 % - Markeringsfarve6 2 5 8" xfId="8490"/>
    <cellStyle name="40 % - Markeringsfarve6 2 5 8 2" xfId="18748"/>
    <cellStyle name="40 % - Markeringsfarve6 2 5 9" xfId="8491"/>
    <cellStyle name="40 % - Markeringsfarve6 2 5 9 2" xfId="18749"/>
    <cellStyle name="40 % - Markeringsfarve6 2 6" xfId="8492"/>
    <cellStyle name="40 % - Markeringsfarve6 2 6 10" xfId="18750"/>
    <cellStyle name="40 % - Markeringsfarve6 2 6 2" xfId="8493"/>
    <cellStyle name="40 % - Markeringsfarve6 2 6 2 2" xfId="8494"/>
    <cellStyle name="40 % - Markeringsfarve6 2 6 2 2 2" xfId="18752"/>
    <cellStyle name="40 % - Markeringsfarve6 2 6 2 3" xfId="8495"/>
    <cellStyle name="40 % - Markeringsfarve6 2 6 2 3 2" xfId="18753"/>
    <cellStyle name="40 % - Markeringsfarve6 2 6 2 4" xfId="8496"/>
    <cellStyle name="40 % - Markeringsfarve6 2 6 2 4 2" xfId="18754"/>
    <cellStyle name="40 % - Markeringsfarve6 2 6 2 5" xfId="8497"/>
    <cellStyle name="40 % - Markeringsfarve6 2 6 2 5 2" xfId="18755"/>
    <cellStyle name="40 % - Markeringsfarve6 2 6 2 6" xfId="8498"/>
    <cellStyle name="40 % - Markeringsfarve6 2 6 2 6 2" xfId="18756"/>
    <cellStyle name="40 % - Markeringsfarve6 2 6 2 7" xfId="18751"/>
    <cellStyle name="40 % - Markeringsfarve6 2 6 3" xfId="8499"/>
    <cellStyle name="40 % - Markeringsfarve6 2 6 3 2" xfId="8500"/>
    <cellStyle name="40 % - Markeringsfarve6 2 6 3 2 2" xfId="18758"/>
    <cellStyle name="40 % - Markeringsfarve6 2 6 3 3" xfId="8501"/>
    <cellStyle name="40 % - Markeringsfarve6 2 6 3 3 2" xfId="18759"/>
    <cellStyle name="40 % - Markeringsfarve6 2 6 3 4" xfId="8502"/>
    <cellStyle name="40 % - Markeringsfarve6 2 6 3 4 2" xfId="18760"/>
    <cellStyle name="40 % - Markeringsfarve6 2 6 3 5" xfId="8503"/>
    <cellStyle name="40 % - Markeringsfarve6 2 6 3 5 2" xfId="18761"/>
    <cellStyle name="40 % - Markeringsfarve6 2 6 3 6" xfId="8504"/>
    <cellStyle name="40 % - Markeringsfarve6 2 6 3 6 2" xfId="18762"/>
    <cellStyle name="40 % - Markeringsfarve6 2 6 3 7" xfId="18757"/>
    <cellStyle name="40 % - Markeringsfarve6 2 6 4" xfId="8505"/>
    <cellStyle name="40 % - Markeringsfarve6 2 6 4 2" xfId="8506"/>
    <cellStyle name="40 % - Markeringsfarve6 2 6 4 2 2" xfId="18764"/>
    <cellStyle name="40 % - Markeringsfarve6 2 6 4 3" xfId="8507"/>
    <cellStyle name="40 % - Markeringsfarve6 2 6 4 3 2" xfId="18765"/>
    <cellStyle name="40 % - Markeringsfarve6 2 6 4 4" xfId="8508"/>
    <cellStyle name="40 % - Markeringsfarve6 2 6 4 4 2" xfId="18766"/>
    <cellStyle name="40 % - Markeringsfarve6 2 6 4 5" xfId="8509"/>
    <cellStyle name="40 % - Markeringsfarve6 2 6 4 5 2" xfId="18767"/>
    <cellStyle name="40 % - Markeringsfarve6 2 6 4 6" xfId="8510"/>
    <cellStyle name="40 % - Markeringsfarve6 2 6 4 6 2" xfId="18768"/>
    <cellStyle name="40 % - Markeringsfarve6 2 6 4 7" xfId="18763"/>
    <cellStyle name="40 % - Markeringsfarve6 2 6 5" xfId="8511"/>
    <cellStyle name="40 % - Markeringsfarve6 2 6 5 2" xfId="18769"/>
    <cellStyle name="40 % - Markeringsfarve6 2 6 6" xfId="8512"/>
    <cellStyle name="40 % - Markeringsfarve6 2 6 6 2" xfId="18770"/>
    <cellStyle name="40 % - Markeringsfarve6 2 6 7" xfId="8513"/>
    <cellStyle name="40 % - Markeringsfarve6 2 6 7 2" xfId="18771"/>
    <cellStyle name="40 % - Markeringsfarve6 2 6 8" xfId="8514"/>
    <cellStyle name="40 % - Markeringsfarve6 2 6 8 2" xfId="18772"/>
    <cellStyle name="40 % - Markeringsfarve6 2 6 9" xfId="8515"/>
    <cellStyle name="40 % - Markeringsfarve6 2 6 9 2" xfId="18773"/>
    <cellStyle name="40 % - Markeringsfarve6 2 7" xfId="8516"/>
    <cellStyle name="40 % - Markeringsfarve6 2 7 2" xfId="8517"/>
    <cellStyle name="40 % - Markeringsfarve6 2 7 2 2" xfId="18775"/>
    <cellStyle name="40 % - Markeringsfarve6 2 7 3" xfId="8518"/>
    <cellStyle name="40 % - Markeringsfarve6 2 7 3 2" xfId="18776"/>
    <cellStyle name="40 % - Markeringsfarve6 2 7 4" xfId="8519"/>
    <cellStyle name="40 % - Markeringsfarve6 2 7 4 2" xfId="18777"/>
    <cellStyle name="40 % - Markeringsfarve6 2 7 5" xfId="8520"/>
    <cellStyle name="40 % - Markeringsfarve6 2 7 5 2" xfId="18778"/>
    <cellStyle name="40 % - Markeringsfarve6 2 7 6" xfId="8521"/>
    <cellStyle name="40 % - Markeringsfarve6 2 7 6 2" xfId="18779"/>
    <cellStyle name="40 % - Markeringsfarve6 2 7 7" xfId="18774"/>
    <cellStyle name="40 % - Markeringsfarve6 2 8" xfId="8522"/>
    <cellStyle name="40 % - Markeringsfarve6 2 8 2" xfId="8523"/>
    <cellStyle name="40 % - Markeringsfarve6 2 8 2 2" xfId="18781"/>
    <cellStyle name="40 % - Markeringsfarve6 2 8 3" xfId="8524"/>
    <cellStyle name="40 % - Markeringsfarve6 2 8 3 2" xfId="18782"/>
    <cellStyle name="40 % - Markeringsfarve6 2 8 4" xfId="8525"/>
    <cellStyle name="40 % - Markeringsfarve6 2 8 4 2" xfId="18783"/>
    <cellStyle name="40 % - Markeringsfarve6 2 8 5" xfId="8526"/>
    <cellStyle name="40 % - Markeringsfarve6 2 8 5 2" xfId="18784"/>
    <cellStyle name="40 % - Markeringsfarve6 2 8 6" xfId="8527"/>
    <cellStyle name="40 % - Markeringsfarve6 2 8 6 2" xfId="18785"/>
    <cellStyle name="40 % - Markeringsfarve6 2 8 7" xfId="18780"/>
    <cellStyle name="40 % - Markeringsfarve6 2 9" xfId="8528"/>
    <cellStyle name="40 % - Markeringsfarve6 2 9 2" xfId="8529"/>
    <cellStyle name="40 % - Markeringsfarve6 2 9 2 2" xfId="18787"/>
    <cellStyle name="40 % - Markeringsfarve6 2 9 3" xfId="8530"/>
    <cellStyle name="40 % - Markeringsfarve6 2 9 3 2" xfId="18788"/>
    <cellStyle name="40 % - Markeringsfarve6 2 9 4" xfId="8531"/>
    <cellStyle name="40 % - Markeringsfarve6 2 9 4 2" xfId="18789"/>
    <cellStyle name="40 % - Markeringsfarve6 2 9 5" xfId="8532"/>
    <cellStyle name="40 % - Markeringsfarve6 2 9 5 2" xfId="18790"/>
    <cellStyle name="40 % - Markeringsfarve6 2 9 6" xfId="8533"/>
    <cellStyle name="40 % - Markeringsfarve6 2 9 6 2" xfId="18791"/>
    <cellStyle name="40 % - Markeringsfarve6 2 9 7" xfId="18786"/>
    <cellStyle name="40 % - Markeringsfarve6 2_Budget" xfId="8534"/>
    <cellStyle name="40 % - Markeringsfarve6 20" xfId="10305"/>
    <cellStyle name="40 % - Markeringsfarve6 3" xfId="8535"/>
    <cellStyle name="40 % - Markeringsfarve6 3 2" xfId="8536"/>
    <cellStyle name="40 % - Markeringsfarve6 3 2 10" xfId="18793"/>
    <cellStyle name="40 % - Markeringsfarve6 3 2 2" xfId="8537"/>
    <cellStyle name="40 % - Markeringsfarve6 3 2 2 2" xfId="8538"/>
    <cellStyle name="40 % - Markeringsfarve6 3 2 2 2 2" xfId="8539"/>
    <cellStyle name="40 % - Markeringsfarve6 3 2 2 2 2 2" xfId="18796"/>
    <cellStyle name="40 % - Markeringsfarve6 3 2 2 2 3" xfId="8540"/>
    <cellStyle name="40 % - Markeringsfarve6 3 2 2 2 3 2" xfId="18797"/>
    <cellStyle name="40 % - Markeringsfarve6 3 2 2 2 4" xfId="8541"/>
    <cellStyle name="40 % - Markeringsfarve6 3 2 2 2 4 2" xfId="18798"/>
    <cellStyle name="40 % - Markeringsfarve6 3 2 2 2 5" xfId="8542"/>
    <cellStyle name="40 % - Markeringsfarve6 3 2 2 2 5 2" xfId="18799"/>
    <cellStyle name="40 % - Markeringsfarve6 3 2 2 2 6" xfId="8543"/>
    <cellStyle name="40 % - Markeringsfarve6 3 2 2 2 6 2" xfId="18800"/>
    <cellStyle name="40 % - Markeringsfarve6 3 2 2 2 7" xfId="18795"/>
    <cellStyle name="40 % - Markeringsfarve6 3 2 2 3" xfId="8544"/>
    <cellStyle name="40 % - Markeringsfarve6 3 2 2 3 2" xfId="18801"/>
    <cellStyle name="40 % - Markeringsfarve6 3 2 2 4" xfId="8545"/>
    <cellStyle name="40 % - Markeringsfarve6 3 2 2 4 2" xfId="18802"/>
    <cellStyle name="40 % - Markeringsfarve6 3 2 2 5" xfId="8546"/>
    <cellStyle name="40 % - Markeringsfarve6 3 2 2 5 2" xfId="18803"/>
    <cellStyle name="40 % - Markeringsfarve6 3 2 2 6" xfId="8547"/>
    <cellStyle name="40 % - Markeringsfarve6 3 2 2 6 2" xfId="18804"/>
    <cellStyle name="40 % - Markeringsfarve6 3 2 2 7" xfId="8548"/>
    <cellStyle name="40 % - Markeringsfarve6 3 2 2 7 2" xfId="18805"/>
    <cellStyle name="40 % - Markeringsfarve6 3 2 2 8" xfId="18794"/>
    <cellStyle name="40 % - Markeringsfarve6 3 2 3" xfId="8549"/>
    <cellStyle name="40 % - Markeringsfarve6 3 2 3 2" xfId="8550"/>
    <cellStyle name="40 % - Markeringsfarve6 3 2 3 2 2" xfId="18807"/>
    <cellStyle name="40 % - Markeringsfarve6 3 2 3 3" xfId="8551"/>
    <cellStyle name="40 % - Markeringsfarve6 3 2 3 3 2" xfId="18808"/>
    <cellStyle name="40 % - Markeringsfarve6 3 2 3 4" xfId="8552"/>
    <cellStyle name="40 % - Markeringsfarve6 3 2 3 4 2" xfId="18809"/>
    <cellStyle name="40 % - Markeringsfarve6 3 2 3 5" xfId="8553"/>
    <cellStyle name="40 % - Markeringsfarve6 3 2 3 5 2" xfId="18810"/>
    <cellStyle name="40 % - Markeringsfarve6 3 2 3 6" xfId="8554"/>
    <cellStyle name="40 % - Markeringsfarve6 3 2 3 6 2" xfId="18811"/>
    <cellStyle name="40 % - Markeringsfarve6 3 2 3 7" xfId="18806"/>
    <cellStyle name="40 % - Markeringsfarve6 3 2 4" xfId="8555"/>
    <cellStyle name="40 % - Markeringsfarve6 3 2 4 2" xfId="18812"/>
    <cellStyle name="40 % - Markeringsfarve6 3 2 5" xfId="8556"/>
    <cellStyle name="40 % - Markeringsfarve6 3 2 5 2" xfId="18813"/>
    <cellStyle name="40 % - Markeringsfarve6 3 2 6" xfId="8557"/>
    <cellStyle name="40 % - Markeringsfarve6 3 2 6 2" xfId="18814"/>
    <cellStyle name="40 % - Markeringsfarve6 3 2 7" xfId="8558"/>
    <cellStyle name="40 % - Markeringsfarve6 3 2 7 2" xfId="18815"/>
    <cellStyle name="40 % - Markeringsfarve6 3 2 8" xfId="8559"/>
    <cellStyle name="40 % - Markeringsfarve6 3 2 8 2" xfId="18816"/>
    <cellStyle name="40 % - Markeringsfarve6 3 2 9" xfId="8560"/>
    <cellStyle name="40 % - Markeringsfarve6 3 2 9 2" xfId="18817"/>
    <cellStyle name="40 % - Markeringsfarve6 3 3" xfId="8561"/>
    <cellStyle name="40 % - Markeringsfarve6 3 3 2" xfId="18818"/>
    <cellStyle name="40 % - Markeringsfarve6 3 4" xfId="18792"/>
    <cellStyle name="40 % - Markeringsfarve6 3_Budget" xfId="8562"/>
    <cellStyle name="40 % - Markeringsfarve6 4" xfId="8563"/>
    <cellStyle name="40 % - Markeringsfarve6 4 2" xfId="8564"/>
    <cellStyle name="40 % - Markeringsfarve6 4 2 2" xfId="18820"/>
    <cellStyle name="40 % - Markeringsfarve6 4 3" xfId="18819"/>
    <cellStyle name="40 % - Markeringsfarve6 5" xfId="8565"/>
    <cellStyle name="40 % - Markeringsfarve6 5 2" xfId="18821"/>
    <cellStyle name="40 % - Markeringsfarve6 6" xfId="8566"/>
    <cellStyle name="40 % - Markeringsfarve6 6 10" xfId="8567"/>
    <cellStyle name="40 % - Markeringsfarve6 6 10 2" xfId="18823"/>
    <cellStyle name="40 % - Markeringsfarve6 6 11" xfId="18822"/>
    <cellStyle name="40 % - Markeringsfarve6 6 2" xfId="8568"/>
    <cellStyle name="40 % - Markeringsfarve6 6 2 2" xfId="8569"/>
    <cellStyle name="40 % - Markeringsfarve6 6 2 2 2" xfId="8570"/>
    <cellStyle name="40 % - Markeringsfarve6 6 2 2 2 2" xfId="18826"/>
    <cellStyle name="40 % - Markeringsfarve6 6 2 2 3" xfId="8571"/>
    <cellStyle name="40 % - Markeringsfarve6 6 2 2 3 2" xfId="18827"/>
    <cellStyle name="40 % - Markeringsfarve6 6 2 2 4" xfId="8572"/>
    <cellStyle name="40 % - Markeringsfarve6 6 2 2 4 2" xfId="18828"/>
    <cellStyle name="40 % - Markeringsfarve6 6 2 2 5" xfId="8573"/>
    <cellStyle name="40 % - Markeringsfarve6 6 2 2 5 2" xfId="18829"/>
    <cellStyle name="40 % - Markeringsfarve6 6 2 2 6" xfId="8574"/>
    <cellStyle name="40 % - Markeringsfarve6 6 2 2 6 2" xfId="18830"/>
    <cellStyle name="40 % - Markeringsfarve6 6 2 2 7" xfId="18825"/>
    <cellStyle name="40 % - Markeringsfarve6 6 2 3" xfId="8575"/>
    <cellStyle name="40 % - Markeringsfarve6 6 2 3 2" xfId="8576"/>
    <cellStyle name="40 % - Markeringsfarve6 6 2 3 2 2" xfId="18832"/>
    <cellStyle name="40 % - Markeringsfarve6 6 2 3 3" xfId="8577"/>
    <cellStyle name="40 % - Markeringsfarve6 6 2 3 3 2" xfId="18833"/>
    <cellStyle name="40 % - Markeringsfarve6 6 2 3 4" xfId="8578"/>
    <cellStyle name="40 % - Markeringsfarve6 6 2 3 4 2" xfId="18834"/>
    <cellStyle name="40 % - Markeringsfarve6 6 2 3 5" xfId="8579"/>
    <cellStyle name="40 % - Markeringsfarve6 6 2 3 5 2" xfId="18835"/>
    <cellStyle name="40 % - Markeringsfarve6 6 2 3 6" xfId="8580"/>
    <cellStyle name="40 % - Markeringsfarve6 6 2 3 6 2" xfId="18836"/>
    <cellStyle name="40 % - Markeringsfarve6 6 2 3 7" xfId="18831"/>
    <cellStyle name="40 % - Markeringsfarve6 6 2 4" xfId="8581"/>
    <cellStyle name="40 % - Markeringsfarve6 6 2 4 2" xfId="18837"/>
    <cellStyle name="40 % - Markeringsfarve6 6 2 5" xfId="8582"/>
    <cellStyle name="40 % - Markeringsfarve6 6 2 5 2" xfId="18838"/>
    <cellStyle name="40 % - Markeringsfarve6 6 2 6" xfId="8583"/>
    <cellStyle name="40 % - Markeringsfarve6 6 2 6 2" xfId="18839"/>
    <cellStyle name="40 % - Markeringsfarve6 6 2 7" xfId="8584"/>
    <cellStyle name="40 % - Markeringsfarve6 6 2 7 2" xfId="18840"/>
    <cellStyle name="40 % - Markeringsfarve6 6 2 8" xfId="8585"/>
    <cellStyle name="40 % - Markeringsfarve6 6 2 8 2" xfId="18841"/>
    <cellStyle name="40 % - Markeringsfarve6 6 2 9" xfId="18824"/>
    <cellStyle name="40 % - Markeringsfarve6 6 3" xfId="8586"/>
    <cellStyle name="40 % - Markeringsfarve6 6 3 2" xfId="18842"/>
    <cellStyle name="40 % - Markeringsfarve6 6 4" xfId="8587"/>
    <cellStyle name="40 % - Markeringsfarve6 6 4 2" xfId="8588"/>
    <cellStyle name="40 % - Markeringsfarve6 6 4 2 2" xfId="18844"/>
    <cellStyle name="40 % - Markeringsfarve6 6 4 3" xfId="8589"/>
    <cellStyle name="40 % - Markeringsfarve6 6 4 3 2" xfId="18845"/>
    <cellStyle name="40 % - Markeringsfarve6 6 4 4" xfId="8590"/>
    <cellStyle name="40 % - Markeringsfarve6 6 4 4 2" xfId="18846"/>
    <cellStyle name="40 % - Markeringsfarve6 6 4 5" xfId="8591"/>
    <cellStyle name="40 % - Markeringsfarve6 6 4 5 2" xfId="18847"/>
    <cellStyle name="40 % - Markeringsfarve6 6 4 6" xfId="8592"/>
    <cellStyle name="40 % - Markeringsfarve6 6 4 6 2" xfId="18848"/>
    <cellStyle name="40 % - Markeringsfarve6 6 4 7" xfId="18843"/>
    <cellStyle name="40 % - Markeringsfarve6 6 5" xfId="8593"/>
    <cellStyle name="40 % - Markeringsfarve6 6 5 2" xfId="8594"/>
    <cellStyle name="40 % - Markeringsfarve6 6 5 2 2" xfId="18850"/>
    <cellStyle name="40 % - Markeringsfarve6 6 5 3" xfId="8595"/>
    <cellStyle name="40 % - Markeringsfarve6 6 5 3 2" xfId="18851"/>
    <cellStyle name="40 % - Markeringsfarve6 6 5 4" xfId="8596"/>
    <cellStyle name="40 % - Markeringsfarve6 6 5 4 2" xfId="18852"/>
    <cellStyle name="40 % - Markeringsfarve6 6 5 5" xfId="8597"/>
    <cellStyle name="40 % - Markeringsfarve6 6 5 5 2" xfId="18853"/>
    <cellStyle name="40 % - Markeringsfarve6 6 5 6" xfId="8598"/>
    <cellStyle name="40 % - Markeringsfarve6 6 5 6 2" xfId="18854"/>
    <cellStyle name="40 % - Markeringsfarve6 6 5 7" xfId="18849"/>
    <cellStyle name="40 % - Markeringsfarve6 6 6" xfId="8599"/>
    <cellStyle name="40 % - Markeringsfarve6 6 6 2" xfId="18855"/>
    <cellStyle name="40 % - Markeringsfarve6 6 7" xfId="8600"/>
    <cellStyle name="40 % - Markeringsfarve6 6 7 2" xfId="18856"/>
    <cellStyle name="40 % - Markeringsfarve6 6 8" xfId="8601"/>
    <cellStyle name="40 % - Markeringsfarve6 6 8 2" xfId="18857"/>
    <cellStyle name="40 % - Markeringsfarve6 6 9" xfId="8602"/>
    <cellStyle name="40 % - Markeringsfarve6 6 9 2" xfId="18858"/>
    <cellStyle name="40 % - Markeringsfarve6 7" xfId="8603"/>
    <cellStyle name="40 % - Markeringsfarve6 7 2" xfId="18859"/>
    <cellStyle name="40 % - Markeringsfarve6 8" xfId="8604"/>
    <cellStyle name="40 % - Markeringsfarve6 8 2" xfId="18860"/>
    <cellStyle name="40 % - Markeringsfarve6 9" xfId="8605"/>
    <cellStyle name="40 % - Markeringsfarve6 9 2" xfId="18861"/>
    <cellStyle name="40 % - Accent1" xfId="8606"/>
    <cellStyle name="40 % - Accent1 2" xfId="8607"/>
    <cellStyle name="40 % - Accent1 2 2" xfId="18863"/>
    <cellStyle name="40 % - Accent1 3" xfId="18862"/>
    <cellStyle name="40 % - Accent1_Budget" xfId="8608"/>
    <cellStyle name="40 % - Accent2" xfId="8609"/>
    <cellStyle name="40 % - Accent2 2" xfId="8610"/>
    <cellStyle name="40 % - Accent2 2 2" xfId="18865"/>
    <cellStyle name="40 % - Accent2 3" xfId="18864"/>
    <cellStyle name="40 % - Accent2_Budget" xfId="8611"/>
    <cellStyle name="40 % - Accent3" xfId="8612"/>
    <cellStyle name="40 % - Accent3 2" xfId="8613"/>
    <cellStyle name="40 % - Accent3 2 2" xfId="18867"/>
    <cellStyle name="40 % - Accent3 3" xfId="18866"/>
    <cellStyle name="40 % - Accent3_Budget" xfId="8614"/>
    <cellStyle name="40 % - Accent4" xfId="8615"/>
    <cellStyle name="40 % - Accent4 2" xfId="8616"/>
    <cellStyle name="40 % - Accent4 2 2" xfId="18869"/>
    <cellStyle name="40 % - Accent4 3" xfId="18868"/>
    <cellStyle name="40 % - Accent4_Budget" xfId="8617"/>
    <cellStyle name="40 % - Accent5" xfId="8618"/>
    <cellStyle name="40 % - Accent5 2" xfId="8619"/>
    <cellStyle name="40 % - Accent5 2 2" xfId="18871"/>
    <cellStyle name="40 % - Accent5 3" xfId="18870"/>
    <cellStyle name="40 % - Accent5_Budget" xfId="8620"/>
    <cellStyle name="40 % - Accent6" xfId="8621"/>
    <cellStyle name="40 % - Accent6 2" xfId="8622"/>
    <cellStyle name="40 % - Accent6 2 2" xfId="18873"/>
    <cellStyle name="40 % - Accent6 3" xfId="18872"/>
    <cellStyle name="40 % - Accent6_Budget" xfId="8623"/>
    <cellStyle name="40% - Accent1" xfId="8624"/>
    <cellStyle name="40% - Accent1 2" xfId="8625"/>
    <cellStyle name="40% - Accent1 2 2" xfId="10308"/>
    <cellStyle name="40% - Accent1 2 3" xfId="18875"/>
    <cellStyle name="40% - Accent1 3" xfId="10307"/>
    <cellStyle name="40% - Accent1 4" xfId="18874"/>
    <cellStyle name="40% - Accent1_22.11.-22.15.  Efterskoler m.v." xfId="8626"/>
    <cellStyle name="40% - Accent2" xfId="8627"/>
    <cellStyle name="40% - Accent2 2" xfId="8628"/>
    <cellStyle name="40% - Accent2 2 2" xfId="10310"/>
    <cellStyle name="40% - Accent2 2 3" xfId="18877"/>
    <cellStyle name="40% - Accent2 3" xfId="10309"/>
    <cellStyle name="40% - Accent2 4" xfId="18876"/>
    <cellStyle name="40% - Accent2_22.11.-22.15.  Efterskoler m.v." xfId="8629"/>
    <cellStyle name="40% - Accent3" xfId="8630"/>
    <cellStyle name="40% - Accent3 2" xfId="8631"/>
    <cellStyle name="40% - Accent3 2 2" xfId="10312"/>
    <cellStyle name="40% - Accent3 2 3" xfId="18879"/>
    <cellStyle name="40% - Accent3 3" xfId="10311"/>
    <cellStyle name="40% - Accent3 4" xfId="18878"/>
    <cellStyle name="40% - Accent3_22.11.-22.15.  Efterskoler m.v." xfId="8632"/>
    <cellStyle name="40% - Accent4" xfId="8633"/>
    <cellStyle name="40% - Accent4 2" xfId="8634"/>
    <cellStyle name="40% - Accent4 2 2" xfId="10314"/>
    <cellStyle name="40% - Accent4 2 3" xfId="18881"/>
    <cellStyle name="40% - Accent4 3" xfId="10313"/>
    <cellStyle name="40% - Accent4 4" xfId="18880"/>
    <cellStyle name="40% - Accent4_22.11.-22.15.  Efterskoler m.v." xfId="8635"/>
    <cellStyle name="40% - Accent5" xfId="8636"/>
    <cellStyle name="40% - Accent5 2" xfId="8637"/>
    <cellStyle name="40% - Accent5 2 2" xfId="10316"/>
    <cellStyle name="40% - Accent5 2 3" xfId="18883"/>
    <cellStyle name="40% - Accent5 3" xfId="10315"/>
    <cellStyle name="40% - Accent5 4" xfId="18882"/>
    <cellStyle name="40% - Accent5_22.11.-22.15.  Efterskoler m.v." xfId="8638"/>
    <cellStyle name="40% - Accent6" xfId="8639"/>
    <cellStyle name="40% - Accent6 2" xfId="8640"/>
    <cellStyle name="40% - Accent6 2 2" xfId="10318"/>
    <cellStyle name="40% - Accent6 2 3" xfId="18885"/>
    <cellStyle name="40% - Accent6 3" xfId="10317"/>
    <cellStyle name="40% - Accent6 4" xfId="18884"/>
    <cellStyle name="40% - Accent6_22.11.-22.15.  Efterskoler m.v." xfId="8641"/>
    <cellStyle name="60 % - Farve1" xfId="8642" builtinId="32" customBuiltin="1"/>
    <cellStyle name="60 % - Farve2" xfId="8656" builtinId="36" customBuiltin="1"/>
    <cellStyle name="60 % - Farve3" xfId="8670" builtinId="40" customBuiltin="1"/>
    <cellStyle name="60 % - Farve4" xfId="8692" builtinId="44" customBuiltin="1"/>
    <cellStyle name="60 % - Farve5" xfId="8714" builtinId="48" customBuiltin="1"/>
    <cellStyle name="60 % - Farve6" xfId="8728" builtinId="52" customBuiltin="1"/>
    <cellStyle name="60 % - Markeringsfarve1 2" xfId="8643"/>
    <cellStyle name="60 % - Markeringsfarve1 2 2" xfId="8644"/>
    <cellStyle name="60 % - Markeringsfarve1 2 2 2" xfId="18887"/>
    <cellStyle name="60 % - Markeringsfarve1 2 3" xfId="8645"/>
    <cellStyle name="60 % - Markeringsfarve1 2 3 2" xfId="18888"/>
    <cellStyle name="60 % - Markeringsfarve1 2 4" xfId="8646"/>
    <cellStyle name="60 % - Markeringsfarve1 2 4 2" xfId="18889"/>
    <cellStyle name="60 % - Markeringsfarve1 2 5" xfId="18886"/>
    <cellStyle name="60 % - Markeringsfarve1 3" xfId="8647"/>
    <cellStyle name="60 % - Markeringsfarve1 3 2" xfId="8648"/>
    <cellStyle name="60 % - Markeringsfarve1 3 2 2" xfId="18891"/>
    <cellStyle name="60 % - Markeringsfarve1 3 3" xfId="8649"/>
    <cellStyle name="60 % - Markeringsfarve1 3 3 2" xfId="18892"/>
    <cellStyle name="60 % - Markeringsfarve1 3 4" xfId="18890"/>
    <cellStyle name="60 % - Markeringsfarve1 4" xfId="8650"/>
    <cellStyle name="60 % - Markeringsfarve1 4 2" xfId="8651"/>
    <cellStyle name="60 % - Markeringsfarve1 4 2 2" xfId="18894"/>
    <cellStyle name="60 % - Markeringsfarve1 4 3" xfId="18893"/>
    <cellStyle name="60 % - Markeringsfarve1 5" xfId="8652"/>
    <cellStyle name="60 % - Markeringsfarve1 5 2" xfId="18895"/>
    <cellStyle name="60 % - Markeringsfarve1 6" xfId="8653"/>
    <cellStyle name="60 % - Markeringsfarve1 6 2" xfId="18896"/>
    <cellStyle name="60 % - Markeringsfarve1 7" xfId="8654"/>
    <cellStyle name="60 % - Markeringsfarve1 7 2" xfId="18897"/>
    <cellStyle name="60 % - Markeringsfarve1 8" xfId="8655"/>
    <cellStyle name="60 % - Markeringsfarve1 8 2" xfId="18898"/>
    <cellStyle name="60 % - Markeringsfarve1 9" xfId="10319"/>
    <cellStyle name="60 % - Markeringsfarve2 2" xfId="8657"/>
    <cellStyle name="60 % - Markeringsfarve2 2 2" xfId="8658"/>
    <cellStyle name="60 % - Markeringsfarve2 2 2 2" xfId="18900"/>
    <cellStyle name="60 % - Markeringsfarve2 2 3" xfId="8659"/>
    <cellStyle name="60 % - Markeringsfarve2 2 3 2" xfId="18901"/>
    <cellStyle name="60 % - Markeringsfarve2 2 4" xfId="8660"/>
    <cellStyle name="60 % - Markeringsfarve2 2 4 2" xfId="18902"/>
    <cellStyle name="60 % - Markeringsfarve2 2 5" xfId="18899"/>
    <cellStyle name="60 % - Markeringsfarve2 3" xfId="8661"/>
    <cellStyle name="60 % - Markeringsfarve2 3 2" xfId="8662"/>
    <cellStyle name="60 % - Markeringsfarve2 3 2 2" xfId="18904"/>
    <cellStyle name="60 % - Markeringsfarve2 3 3" xfId="8663"/>
    <cellStyle name="60 % - Markeringsfarve2 3 3 2" xfId="18905"/>
    <cellStyle name="60 % - Markeringsfarve2 3 4" xfId="18903"/>
    <cellStyle name="60 % - Markeringsfarve2 4" xfId="8664"/>
    <cellStyle name="60 % - Markeringsfarve2 4 2" xfId="8665"/>
    <cellStyle name="60 % - Markeringsfarve2 4 2 2" xfId="18907"/>
    <cellStyle name="60 % - Markeringsfarve2 4 3" xfId="18906"/>
    <cellStyle name="60 % - Markeringsfarve2 5" xfId="8666"/>
    <cellStyle name="60 % - Markeringsfarve2 5 2" xfId="18908"/>
    <cellStyle name="60 % - Markeringsfarve2 6" xfId="8667"/>
    <cellStyle name="60 % - Markeringsfarve2 6 2" xfId="18909"/>
    <cellStyle name="60 % - Markeringsfarve2 7" xfId="8668"/>
    <cellStyle name="60 % - Markeringsfarve2 7 2" xfId="18910"/>
    <cellStyle name="60 % - Markeringsfarve2 8" xfId="8669"/>
    <cellStyle name="60 % - Markeringsfarve2 8 2" xfId="18911"/>
    <cellStyle name="60 % - Markeringsfarve2 9" xfId="10320"/>
    <cellStyle name="60 % - Markeringsfarve3 10" xfId="8671"/>
    <cellStyle name="60 % - Markeringsfarve3 10 2" xfId="18912"/>
    <cellStyle name="60 % - Markeringsfarve3 11" xfId="8672"/>
    <cellStyle name="60 % - Markeringsfarve3 11 2" xfId="18913"/>
    <cellStyle name="60 % - Markeringsfarve3 12" xfId="8673"/>
    <cellStyle name="60 % - Markeringsfarve3 12 2" xfId="18914"/>
    <cellStyle name="60 % - Markeringsfarve3 13" xfId="8674"/>
    <cellStyle name="60 % - Markeringsfarve3 13 2" xfId="18915"/>
    <cellStyle name="60 % - Markeringsfarve3 14" xfId="8675"/>
    <cellStyle name="60 % - Markeringsfarve3 14 2" xfId="18916"/>
    <cellStyle name="60 % - Markeringsfarve3 15" xfId="10321"/>
    <cellStyle name="60 % - Markeringsfarve3 2" xfId="8676"/>
    <cellStyle name="60 % - Markeringsfarve3 2 2" xfId="8677"/>
    <cellStyle name="60 % - Markeringsfarve3 2 2 2" xfId="18918"/>
    <cellStyle name="60 % - Markeringsfarve3 2 3" xfId="8678"/>
    <cellStyle name="60 % - Markeringsfarve3 2 3 2" xfId="18919"/>
    <cellStyle name="60 % - Markeringsfarve3 2 4" xfId="8679"/>
    <cellStyle name="60 % - Markeringsfarve3 2 4 2" xfId="18920"/>
    <cellStyle name="60 % - Markeringsfarve3 2 5" xfId="18917"/>
    <cellStyle name="60 % - Markeringsfarve3 3" xfId="8680"/>
    <cellStyle name="60 % - Markeringsfarve3 3 2" xfId="8681"/>
    <cellStyle name="60 % - Markeringsfarve3 3 2 2" xfId="8682"/>
    <cellStyle name="60 % - Markeringsfarve3 3 2 2 2" xfId="18923"/>
    <cellStyle name="60 % - Markeringsfarve3 3 2 3" xfId="18922"/>
    <cellStyle name="60 % - Markeringsfarve3 3 3" xfId="8683"/>
    <cellStyle name="60 % - Markeringsfarve3 3 3 2" xfId="18924"/>
    <cellStyle name="60 % - Markeringsfarve3 3 4" xfId="18921"/>
    <cellStyle name="60 % - Markeringsfarve3 3_Budget" xfId="8684"/>
    <cellStyle name="60 % - Markeringsfarve3 4" xfId="8685"/>
    <cellStyle name="60 % - Markeringsfarve3 4 2" xfId="8686"/>
    <cellStyle name="60 % - Markeringsfarve3 4 2 2" xfId="18926"/>
    <cellStyle name="60 % - Markeringsfarve3 4 3" xfId="18925"/>
    <cellStyle name="60 % - Markeringsfarve3 5" xfId="8687"/>
    <cellStyle name="60 % - Markeringsfarve3 5 2" xfId="18927"/>
    <cellStyle name="60 % - Markeringsfarve3 6" xfId="8688"/>
    <cellStyle name="60 % - Markeringsfarve3 6 2" xfId="18928"/>
    <cellStyle name="60 % - Markeringsfarve3 7" xfId="8689"/>
    <cellStyle name="60 % - Markeringsfarve3 7 2" xfId="18929"/>
    <cellStyle name="60 % - Markeringsfarve3 8" xfId="8690"/>
    <cellStyle name="60 % - Markeringsfarve3 8 2" xfId="18930"/>
    <cellStyle name="60 % - Markeringsfarve3 9" xfId="8691"/>
    <cellStyle name="60 % - Markeringsfarve3 9 2" xfId="18931"/>
    <cellStyle name="60 % - Markeringsfarve4 10" xfId="8693"/>
    <cellStyle name="60 % - Markeringsfarve4 10 2" xfId="18932"/>
    <cellStyle name="60 % - Markeringsfarve4 11" xfId="8694"/>
    <cellStyle name="60 % - Markeringsfarve4 11 2" xfId="18933"/>
    <cellStyle name="60 % - Markeringsfarve4 12" xfId="8695"/>
    <cellStyle name="60 % - Markeringsfarve4 12 2" xfId="18934"/>
    <cellStyle name="60 % - Markeringsfarve4 13" xfId="8696"/>
    <cellStyle name="60 % - Markeringsfarve4 13 2" xfId="18935"/>
    <cellStyle name="60 % - Markeringsfarve4 14" xfId="8697"/>
    <cellStyle name="60 % - Markeringsfarve4 14 2" xfId="18936"/>
    <cellStyle name="60 % - Markeringsfarve4 15" xfId="10322"/>
    <cellStyle name="60 % - Markeringsfarve4 2" xfId="8698"/>
    <cellStyle name="60 % - Markeringsfarve4 2 2" xfId="8699"/>
    <cellStyle name="60 % - Markeringsfarve4 2 2 2" xfId="18938"/>
    <cellStyle name="60 % - Markeringsfarve4 2 3" xfId="8700"/>
    <cellStyle name="60 % - Markeringsfarve4 2 3 2" xfId="18939"/>
    <cellStyle name="60 % - Markeringsfarve4 2 4" xfId="8701"/>
    <cellStyle name="60 % - Markeringsfarve4 2 4 2" xfId="18940"/>
    <cellStyle name="60 % - Markeringsfarve4 2 5" xfId="18937"/>
    <cellStyle name="60 % - Markeringsfarve4 3" xfId="8702"/>
    <cellStyle name="60 % - Markeringsfarve4 3 2" xfId="8703"/>
    <cellStyle name="60 % - Markeringsfarve4 3 2 2" xfId="8704"/>
    <cellStyle name="60 % - Markeringsfarve4 3 2 2 2" xfId="18943"/>
    <cellStyle name="60 % - Markeringsfarve4 3 2 3" xfId="18942"/>
    <cellStyle name="60 % - Markeringsfarve4 3 3" xfId="8705"/>
    <cellStyle name="60 % - Markeringsfarve4 3 3 2" xfId="18944"/>
    <cellStyle name="60 % - Markeringsfarve4 3 4" xfId="18941"/>
    <cellStyle name="60 % - Markeringsfarve4 3_Budget" xfId="8706"/>
    <cellStyle name="60 % - Markeringsfarve4 4" xfId="8707"/>
    <cellStyle name="60 % - Markeringsfarve4 4 2" xfId="8708"/>
    <cellStyle name="60 % - Markeringsfarve4 4 2 2" xfId="18946"/>
    <cellStyle name="60 % - Markeringsfarve4 4 3" xfId="18945"/>
    <cellStyle name="60 % - Markeringsfarve4 5" xfId="8709"/>
    <cellStyle name="60 % - Markeringsfarve4 5 2" xfId="18947"/>
    <cellStyle name="60 % - Markeringsfarve4 6" xfId="8710"/>
    <cellStyle name="60 % - Markeringsfarve4 6 2" xfId="18948"/>
    <cellStyle name="60 % - Markeringsfarve4 7" xfId="8711"/>
    <cellStyle name="60 % - Markeringsfarve4 7 2" xfId="18949"/>
    <cellStyle name="60 % - Markeringsfarve4 8" xfId="8712"/>
    <cellStyle name="60 % - Markeringsfarve4 8 2" xfId="18950"/>
    <cellStyle name="60 % - Markeringsfarve4 9" xfId="8713"/>
    <cellStyle name="60 % - Markeringsfarve4 9 2" xfId="18951"/>
    <cellStyle name="60 % - Markeringsfarve5 2" xfId="8715"/>
    <cellStyle name="60 % - Markeringsfarve5 2 2" xfId="8716"/>
    <cellStyle name="60 % - Markeringsfarve5 2 2 2" xfId="18953"/>
    <cellStyle name="60 % - Markeringsfarve5 2 3" xfId="8717"/>
    <cellStyle name="60 % - Markeringsfarve5 2 3 2" xfId="18954"/>
    <cellStyle name="60 % - Markeringsfarve5 2 4" xfId="8718"/>
    <cellStyle name="60 % - Markeringsfarve5 2 4 2" xfId="18955"/>
    <cellStyle name="60 % - Markeringsfarve5 2 5" xfId="18952"/>
    <cellStyle name="60 % - Markeringsfarve5 3" xfId="8719"/>
    <cellStyle name="60 % - Markeringsfarve5 3 2" xfId="8720"/>
    <cellStyle name="60 % - Markeringsfarve5 3 2 2" xfId="18957"/>
    <cellStyle name="60 % - Markeringsfarve5 3 3" xfId="8721"/>
    <cellStyle name="60 % - Markeringsfarve5 3 3 2" xfId="18958"/>
    <cellStyle name="60 % - Markeringsfarve5 3 4" xfId="18956"/>
    <cellStyle name="60 % - Markeringsfarve5 4" xfId="8722"/>
    <cellStyle name="60 % - Markeringsfarve5 4 2" xfId="8723"/>
    <cellStyle name="60 % - Markeringsfarve5 4 2 2" xfId="18960"/>
    <cellStyle name="60 % - Markeringsfarve5 4 3" xfId="18959"/>
    <cellStyle name="60 % - Markeringsfarve5 5" xfId="8724"/>
    <cellStyle name="60 % - Markeringsfarve5 5 2" xfId="18961"/>
    <cellStyle name="60 % - Markeringsfarve5 6" xfId="8725"/>
    <cellStyle name="60 % - Markeringsfarve5 6 2" xfId="18962"/>
    <cellStyle name="60 % - Markeringsfarve5 7" xfId="8726"/>
    <cellStyle name="60 % - Markeringsfarve5 7 2" xfId="18963"/>
    <cellStyle name="60 % - Markeringsfarve5 8" xfId="8727"/>
    <cellStyle name="60 % - Markeringsfarve5 8 2" xfId="18964"/>
    <cellStyle name="60 % - Markeringsfarve5 9" xfId="10323"/>
    <cellStyle name="60 % - Markeringsfarve6 10" xfId="8729"/>
    <cellStyle name="60 % - Markeringsfarve6 10 2" xfId="18965"/>
    <cellStyle name="60 % - Markeringsfarve6 11" xfId="8730"/>
    <cellStyle name="60 % - Markeringsfarve6 11 2" xfId="18966"/>
    <cellStyle name="60 % - Markeringsfarve6 12" xfId="8731"/>
    <cellStyle name="60 % - Markeringsfarve6 12 2" xfId="18967"/>
    <cellStyle name="60 % - Markeringsfarve6 13" xfId="8732"/>
    <cellStyle name="60 % - Markeringsfarve6 13 2" xfId="18968"/>
    <cellStyle name="60 % - Markeringsfarve6 14" xfId="8733"/>
    <cellStyle name="60 % - Markeringsfarve6 14 2" xfId="18969"/>
    <cellStyle name="60 % - Markeringsfarve6 15" xfId="10324"/>
    <cellStyle name="60 % - Markeringsfarve6 2" xfId="8734"/>
    <cellStyle name="60 % - Markeringsfarve6 2 2" xfId="8735"/>
    <cellStyle name="60 % - Markeringsfarve6 2 2 2" xfId="18971"/>
    <cellStyle name="60 % - Markeringsfarve6 2 3" xfId="8736"/>
    <cellStyle name="60 % - Markeringsfarve6 2 3 2" xfId="18972"/>
    <cellStyle name="60 % - Markeringsfarve6 2 4" xfId="8737"/>
    <cellStyle name="60 % - Markeringsfarve6 2 4 2" xfId="18973"/>
    <cellStyle name="60 % - Markeringsfarve6 2 5" xfId="18970"/>
    <cellStyle name="60 % - Markeringsfarve6 3" xfId="8738"/>
    <cellStyle name="60 % - Markeringsfarve6 3 2" xfId="8739"/>
    <cellStyle name="60 % - Markeringsfarve6 3 2 2" xfId="8740"/>
    <cellStyle name="60 % - Markeringsfarve6 3 2 2 2" xfId="18976"/>
    <cellStyle name="60 % - Markeringsfarve6 3 2 3" xfId="18975"/>
    <cellStyle name="60 % - Markeringsfarve6 3 3" xfId="8741"/>
    <cellStyle name="60 % - Markeringsfarve6 3 3 2" xfId="18977"/>
    <cellStyle name="60 % - Markeringsfarve6 3 4" xfId="18974"/>
    <cellStyle name="60 % - Markeringsfarve6 3_Budget" xfId="8742"/>
    <cellStyle name="60 % - Markeringsfarve6 4" xfId="8743"/>
    <cellStyle name="60 % - Markeringsfarve6 4 2" xfId="8744"/>
    <cellStyle name="60 % - Markeringsfarve6 4 2 2" xfId="18979"/>
    <cellStyle name="60 % - Markeringsfarve6 4 3" xfId="18978"/>
    <cellStyle name="60 % - Markeringsfarve6 5" xfId="8745"/>
    <cellStyle name="60 % - Markeringsfarve6 5 2" xfId="18980"/>
    <cellStyle name="60 % - Markeringsfarve6 6" xfId="8746"/>
    <cellStyle name="60 % - Markeringsfarve6 6 2" xfId="18981"/>
    <cellStyle name="60 % - Markeringsfarve6 7" xfId="8747"/>
    <cellStyle name="60 % - Markeringsfarve6 7 2" xfId="18982"/>
    <cellStyle name="60 % - Markeringsfarve6 8" xfId="8748"/>
    <cellStyle name="60 % - Markeringsfarve6 8 2" xfId="18983"/>
    <cellStyle name="60 % - Markeringsfarve6 9" xfId="8749"/>
    <cellStyle name="60 % - Markeringsfarve6 9 2" xfId="18984"/>
    <cellStyle name="60 % - Accent1" xfId="8750"/>
    <cellStyle name="60 % - Accent1 2" xfId="18985"/>
    <cellStyle name="60 % - Accent2" xfId="8751"/>
    <cellStyle name="60 % - Accent2 2" xfId="18986"/>
    <cellStyle name="60 % - Accent3" xfId="8752"/>
    <cellStyle name="60 % - Accent3 2" xfId="18987"/>
    <cellStyle name="60 % - Accent4" xfId="8753"/>
    <cellStyle name="60 % - Accent4 2" xfId="18988"/>
    <cellStyle name="60 % - Accent5" xfId="8754"/>
    <cellStyle name="60 % - Accent5 2" xfId="18989"/>
    <cellStyle name="60 % - Accent6" xfId="8755"/>
    <cellStyle name="60 % - Accent6 2" xfId="18990"/>
    <cellStyle name="60% - Accent1" xfId="8756"/>
    <cellStyle name="60% - Accent1 2" xfId="10325"/>
    <cellStyle name="60% - Accent1 3" xfId="18991"/>
    <cellStyle name="60% - Accent2" xfId="8757"/>
    <cellStyle name="60% - Accent2 2" xfId="10326"/>
    <cellStyle name="60% - Accent2 3" xfId="18992"/>
    <cellStyle name="60% - Accent3" xfId="8758"/>
    <cellStyle name="60% - Accent3 2" xfId="10327"/>
    <cellStyle name="60% - Accent3 3" xfId="18993"/>
    <cellStyle name="60% - Accent4" xfId="8759"/>
    <cellStyle name="60% - Accent4 2" xfId="10328"/>
    <cellStyle name="60% - Accent4 3" xfId="18994"/>
    <cellStyle name="60% - Accent5" xfId="8760"/>
    <cellStyle name="60% - Accent5 2" xfId="10329"/>
    <cellStyle name="60% - Accent5 3" xfId="18995"/>
    <cellStyle name="60% - Accent6" xfId="8761"/>
    <cellStyle name="60% - Accent6 2" xfId="10330"/>
    <cellStyle name="60% - Accent6 3" xfId="18996"/>
    <cellStyle name="Accent1" xfId="8762"/>
    <cellStyle name="Accent1 2" xfId="10331"/>
    <cellStyle name="Accent1 3" xfId="18997"/>
    <cellStyle name="Accent2" xfId="8763"/>
    <cellStyle name="Accent2 2" xfId="10332"/>
    <cellStyle name="Accent2 3" xfId="18998"/>
    <cellStyle name="Accent3" xfId="8764"/>
    <cellStyle name="Accent3 2" xfId="10333"/>
    <cellStyle name="Accent3 3" xfId="18999"/>
    <cellStyle name="Accent4" xfId="8765"/>
    <cellStyle name="Accent4 2" xfId="10334"/>
    <cellStyle name="Accent4 3" xfId="19000"/>
    <cellStyle name="Accent5" xfId="8766"/>
    <cellStyle name="Accent5 2" xfId="10335"/>
    <cellStyle name="Accent5 3" xfId="19001"/>
    <cellStyle name="Accent6" xfId="8767"/>
    <cellStyle name="Accent6 2" xfId="10336"/>
    <cellStyle name="Accent6 3" xfId="19002"/>
    <cellStyle name="Advarselstekst" xfId="8768" builtinId="11" customBuiltin="1"/>
    <cellStyle name="Advarselstekst 2" xfId="8769"/>
    <cellStyle name="Advarselstekst 2 2" xfId="8770"/>
    <cellStyle name="Advarselstekst 2 2 2" xfId="19004"/>
    <cellStyle name="Advarselstekst 2 3" xfId="8771"/>
    <cellStyle name="Advarselstekst 2 3 2" xfId="19005"/>
    <cellStyle name="Advarselstekst 2 4" xfId="8772"/>
    <cellStyle name="Advarselstekst 2 4 2" xfId="19006"/>
    <cellStyle name="Advarselstekst 2 5" xfId="19003"/>
    <cellStyle name="Advarselstekst 3" xfId="8773"/>
    <cellStyle name="Advarselstekst 3 2" xfId="8774"/>
    <cellStyle name="Advarselstekst 3 2 2" xfId="19008"/>
    <cellStyle name="Advarselstekst 3 3" xfId="8775"/>
    <cellStyle name="Advarselstekst 3 3 2" xfId="19009"/>
    <cellStyle name="Advarselstekst 3 4" xfId="19007"/>
    <cellStyle name="Advarselstekst 4" xfId="8776"/>
    <cellStyle name="Advarselstekst 4 2" xfId="8777"/>
    <cellStyle name="Advarselstekst 4 2 2" xfId="19011"/>
    <cellStyle name="Advarselstekst 4 3" xfId="19010"/>
    <cellStyle name="Advarselstekst 5" xfId="8778"/>
    <cellStyle name="Advarselstekst 5 2" xfId="19012"/>
    <cellStyle name="Advarselstekst 6" xfId="8779"/>
    <cellStyle name="Advarselstekst 6 2" xfId="19013"/>
    <cellStyle name="Advarselstekst 7" xfId="8780"/>
    <cellStyle name="Advarselstekst 7 2" xfId="19014"/>
    <cellStyle name="Advarselstekst 8" xfId="8781"/>
    <cellStyle name="Advarselstekst 8 2" xfId="19015"/>
    <cellStyle name="Advarselstekst 9" xfId="10337"/>
    <cellStyle name="Avertissement" xfId="8782"/>
    <cellStyle name="Avertissement 2" xfId="19016"/>
    <cellStyle name="Bad" xfId="8783"/>
    <cellStyle name="Bad 2" xfId="10338"/>
    <cellStyle name="Bad 3" xfId="19017"/>
    <cellStyle name="Bemærk!" xfId="8784" builtinId="10" customBuiltin="1"/>
    <cellStyle name="Bemærk! 10" xfId="8785"/>
    <cellStyle name="Bemærk! 10 2" xfId="19018"/>
    <cellStyle name="Bemærk! 11" xfId="8786"/>
    <cellStyle name="Bemærk! 11 2" xfId="19019"/>
    <cellStyle name="Bemærk! 12" xfId="8787"/>
    <cellStyle name="Bemærk! 12 2" xfId="19020"/>
    <cellStyle name="Bemærk! 13" xfId="10339"/>
    <cellStyle name="Bemærk! 2" xfId="8788"/>
    <cellStyle name="Bemærk! 2 2" xfId="8789"/>
    <cellStyle name="Bemærk! 2 2 2" xfId="8790"/>
    <cellStyle name="Bemærk! 2 2 2 2" xfId="19023"/>
    <cellStyle name="Bemærk! 2 2 3" xfId="19022"/>
    <cellStyle name="Bemærk! 2 3" xfId="8791"/>
    <cellStyle name="Bemærk! 2 3 2" xfId="19024"/>
    <cellStyle name="Bemærk! 2 4" xfId="8792"/>
    <cellStyle name="Bemærk! 2 4 2" xfId="19025"/>
    <cellStyle name="Bemærk! 2 5" xfId="8793"/>
    <cellStyle name="Bemærk! 2 5 2" xfId="19026"/>
    <cellStyle name="Bemærk! 2 6" xfId="19021"/>
    <cellStyle name="Bemærk! 3" xfId="8794"/>
    <cellStyle name="Bemærk! 3 2" xfId="8795"/>
    <cellStyle name="Bemærk! 3 2 2" xfId="19028"/>
    <cellStyle name="Bemærk! 3 3" xfId="8796"/>
    <cellStyle name="Bemærk! 3 3 2" xfId="19029"/>
    <cellStyle name="Bemærk! 3 4" xfId="8797"/>
    <cellStyle name="Bemærk! 3 4 2" xfId="19030"/>
    <cellStyle name="Bemærk! 3 5" xfId="19027"/>
    <cellStyle name="Bemærk! 4" xfId="8798"/>
    <cellStyle name="Bemærk! 4 2" xfId="8799"/>
    <cellStyle name="Bemærk! 4 2 2" xfId="8800"/>
    <cellStyle name="Bemærk! 4 2 2 2" xfId="19033"/>
    <cellStyle name="Bemærk! 4 2 3" xfId="19032"/>
    <cellStyle name="Bemærk! 4 3" xfId="8801"/>
    <cellStyle name="Bemærk! 4 3 2" xfId="8802"/>
    <cellStyle name="Bemærk! 4 3 2 2" xfId="19035"/>
    <cellStyle name="Bemærk! 4 3 3" xfId="19034"/>
    <cellStyle name="Bemærk! 4 4" xfId="8803"/>
    <cellStyle name="Bemærk! 4 4 2" xfId="19036"/>
    <cellStyle name="Bemærk! 4 5" xfId="19031"/>
    <cellStyle name="Bemærk! 4_Budget" xfId="8804"/>
    <cellStyle name="Bemærk! 5" xfId="8805"/>
    <cellStyle name="Bemærk! 5 2" xfId="8806"/>
    <cellStyle name="Bemærk! 5 2 2" xfId="19038"/>
    <cellStyle name="Bemærk! 5 3" xfId="8807"/>
    <cellStyle name="Bemærk! 5 3 2" xfId="19039"/>
    <cellStyle name="Bemærk! 5 4" xfId="19037"/>
    <cellStyle name="Bemærk! 6" xfId="8808"/>
    <cellStyle name="Bemærk! 6 2" xfId="8809"/>
    <cellStyle name="Bemærk! 6 2 2" xfId="19041"/>
    <cellStyle name="Bemærk! 6 3" xfId="8810"/>
    <cellStyle name="Bemærk! 6 3 2" xfId="19042"/>
    <cellStyle name="Bemærk! 6 4" xfId="19040"/>
    <cellStyle name="Bemærk! 7" xfId="8811"/>
    <cellStyle name="Bemærk! 7 2" xfId="19043"/>
    <cellStyle name="Bemærk! 8" xfId="8812"/>
    <cellStyle name="Bemærk! 8 2" xfId="8813"/>
    <cellStyle name="Bemærk! 8 2 2" xfId="19045"/>
    <cellStyle name="Bemærk! 8 3" xfId="19044"/>
    <cellStyle name="Bemærk! 9" xfId="8814"/>
    <cellStyle name="Bemærk! 9 2" xfId="19046"/>
    <cellStyle name="Beregning" xfId="8815" builtinId="22" customBuiltin="1"/>
    <cellStyle name="Beregning 10" xfId="10340"/>
    <cellStyle name="Beregning 2" xfId="8816"/>
    <cellStyle name="Beregning 2 2" xfId="8817"/>
    <cellStyle name="Beregning 2 2 2" xfId="8818"/>
    <cellStyle name="Beregning 2 2 2 2" xfId="19049"/>
    <cellStyle name="Beregning 2 2 3" xfId="19048"/>
    <cellStyle name="Beregning 2 3" xfId="8819"/>
    <cellStyle name="Beregning 2 3 2" xfId="19050"/>
    <cellStyle name="Beregning 2 4" xfId="19047"/>
    <cellStyle name="Beregning 3" xfId="8820"/>
    <cellStyle name="Beregning 3 2" xfId="8821"/>
    <cellStyle name="Beregning 3 2 2" xfId="19052"/>
    <cellStyle name="Beregning 3 3" xfId="8822"/>
    <cellStyle name="Beregning 3 3 2" xfId="19053"/>
    <cellStyle name="Beregning 3 4" xfId="8823"/>
    <cellStyle name="Beregning 3 4 2" xfId="19054"/>
    <cellStyle name="Beregning 3 5" xfId="19051"/>
    <cellStyle name="Beregning 4" xfId="8824"/>
    <cellStyle name="Beregning 4 2" xfId="8825"/>
    <cellStyle name="Beregning 4 2 2" xfId="19056"/>
    <cellStyle name="Beregning 4 3" xfId="19055"/>
    <cellStyle name="Beregning 5" xfId="8826"/>
    <cellStyle name="Beregning 5 2" xfId="19057"/>
    <cellStyle name="Beregning 6" xfId="8827"/>
    <cellStyle name="Beregning 6 2" xfId="19058"/>
    <cellStyle name="Beregning 7" xfId="8828"/>
    <cellStyle name="Beregning 7 2" xfId="19059"/>
    <cellStyle name="Beregning 8" xfId="8829"/>
    <cellStyle name="Beregning 8 2" xfId="19060"/>
    <cellStyle name="Beregning 9" xfId="8830"/>
    <cellStyle name="Beregning 9 2" xfId="19061"/>
    <cellStyle name="Calcul" xfId="8831"/>
    <cellStyle name="Calcul 2" xfId="8832"/>
    <cellStyle name="Calcul 2 2" xfId="19063"/>
    <cellStyle name="Calcul 3" xfId="8833"/>
    <cellStyle name="Calcul 3 2" xfId="19064"/>
    <cellStyle name="Calcul 4" xfId="19062"/>
    <cellStyle name="Calculation" xfId="8834"/>
    <cellStyle name="Calculation 2" xfId="8835"/>
    <cellStyle name="Calculation 2 2" xfId="19066"/>
    <cellStyle name="Calculation 3" xfId="8836"/>
    <cellStyle name="Calculation 3 2" xfId="19067"/>
    <cellStyle name="Calculation 4" xfId="10341"/>
    <cellStyle name="Calculation 5" xfId="19065"/>
    <cellStyle name="Cellule liée" xfId="8837"/>
    <cellStyle name="Cellule liée 2" xfId="19068"/>
    <cellStyle name="Check Cell" xfId="8838"/>
    <cellStyle name="Check Cell 2" xfId="10342"/>
    <cellStyle name="Check Cell 3" xfId="19069"/>
    <cellStyle name="Commentaire" xfId="8839"/>
    <cellStyle name="Commentaire 2" xfId="8840"/>
    <cellStyle name="Commentaire 2 2" xfId="19071"/>
    <cellStyle name="Commentaire 3" xfId="19070"/>
    <cellStyle name="Entrée" xfId="8841"/>
    <cellStyle name="Entrée 2" xfId="8842"/>
    <cellStyle name="Entrée 2 2" xfId="19073"/>
    <cellStyle name="Entrée 3" xfId="8843"/>
    <cellStyle name="Entrée 3 2" xfId="19074"/>
    <cellStyle name="Entrée 4" xfId="19072"/>
    <cellStyle name="Euro" xfId="8844"/>
    <cellStyle name="Euro 10" xfId="8845"/>
    <cellStyle name="Euro 10 2" xfId="8846"/>
    <cellStyle name="Euro 10 2 2" xfId="19077"/>
    <cellStyle name="Euro 10 3" xfId="8847"/>
    <cellStyle name="Euro 10 3 2" xfId="19078"/>
    <cellStyle name="Euro 10 4" xfId="19076"/>
    <cellStyle name="Euro 11" xfId="8848"/>
    <cellStyle name="Euro 11 2" xfId="19079"/>
    <cellStyle name="Euro 12" xfId="8849"/>
    <cellStyle name="Euro 12 2" xfId="19080"/>
    <cellStyle name="Euro 13" xfId="8850"/>
    <cellStyle name="Euro 13 2" xfId="19081"/>
    <cellStyle name="Euro 14" xfId="8851"/>
    <cellStyle name="Euro 14 2" xfId="19082"/>
    <cellStyle name="Euro 15" xfId="10343"/>
    <cellStyle name="Euro 16" xfId="19075"/>
    <cellStyle name="Euro 17" xfId="20491"/>
    <cellStyle name="Euro 2" xfId="8852"/>
    <cellStyle name="Euro 2 2" xfId="8853"/>
    <cellStyle name="Euro 2 2 2" xfId="10345"/>
    <cellStyle name="Euro 2 2 3" xfId="19084"/>
    <cellStyle name="Euro 2 3" xfId="8854"/>
    <cellStyle name="Euro 2 3 2" xfId="19085"/>
    <cellStyle name="Euro 2 4" xfId="8855"/>
    <cellStyle name="Euro 2 4 2" xfId="19086"/>
    <cellStyle name="Euro 2 5" xfId="8856"/>
    <cellStyle name="Euro 2 5 2" xfId="19087"/>
    <cellStyle name="Euro 2 6" xfId="8857"/>
    <cellStyle name="Euro 2 6 2" xfId="19088"/>
    <cellStyle name="Euro 2 7" xfId="10344"/>
    <cellStyle name="Euro 2 8" xfId="19083"/>
    <cellStyle name="Euro 3" xfId="8858"/>
    <cellStyle name="Euro 3 2" xfId="8859"/>
    <cellStyle name="Euro 3 2 2" xfId="19090"/>
    <cellStyle name="Euro 3 3" xfId="10346"/>
    <cellStyle name="Euro 3 4" xfId="19089"/>
    <cellStyle name="Euro 4" xfId="8860"/>
    <cellStyle name="Euro 4 2" xfId="8861"/>
    <cellStyle name="Euro 4 2 2" xfId="19092"/>
    <cellStyle name="Euro 4 3" xfId="10406"/>
    <cellStyle name="Euro 4 4" xfId="19091"/>
    <cellStyle name="Euro 5" xfId="8862"/>
    <cellStyle name="Euro 5 2" xfId="19093"/>
    <cellStyle name="Euro 6" xfId="8863"/>
    <cellStyle name="Euro 6 2" xfId="8864"/>
    <cellStyle name="Euro 6 2 2" xfId="19095"/>
    <cellStyle name="Euro 6 3" xfId="8865"/>
    <cellStyle name="Euro 6 3 2" xfId="19096"/>
    <cellStyle name="Euro 6 4" xfId="19094"/>
    <cellStyle name="Euro 7" xfId="8866"/>
    <cellStyle name="Euro 7 2" xfId="8867"/>
    <cellStyle name="Euro 7 2 2" xfId="19098"/>
    <cellStyle name="Euro 7 3" xfId="8868"/>
    <cellStyle name="Euro 7 3 2" xfId="19099"/>
    <cellStyle name="Euro 7 4" xfId="19097"/>
    <cellStyle name="Euro 8" xfId="8869"/>
    <cellStyle name="Euro 8 2" xfId="8870"/>
    <cellStyle name="Euro 8 2 2" xfId="19101"/>
    <cellStyle name="Euro 8 3" xfId="8871"/>
    <cellStyle name="Euro 8 3 2" xfId="19102"/>
    <cellStyle name="Euro 8 4" xfId="19100"/>
    <cellStyle name="Euro 9" xfId="8872"/>
    <cellStyle name="Euro 9 2" xfId="8873"/>
    <cellStyle name="Euro 9 2 2" xfId="19104"/>
    <cellStyle name="Euro 9 3" xfId="8874"/>
    <cellStyle name="Euro 9 3 2" xfId="19105"/>
    <cellStyle name="Euro 9 4" xfId="19103"/>
    <cellStyle name="Explanatory Text" xfId="8875"/>
    <cellStyle name="Explanatory Text 2" xfId="10347"/>
    <cellStyle name="Explanatory Text 3" xfId="19106"/>
    <cellStyle name="Farve1" xfId="9066" builtinId="29" customBuiltin="1"/>
    <cellStyle name="Farve2" xfId="9080" builtinId="33" customBuiltin="1"/>
    <cellStyle name="Farve3" xfId="9094" builtinId="37" customBuiltin="1"/>
    <cellStyle name="Farve4" xfId="9108" builtinId="41" customBuiltin="1"/>
    <cellStyle name="Farve5" xfId="9122" builtinId="45" customBuiltin="1"/>
    <cellStyle name="Farve6" xfId="9136" builtinId="49" customBuiltin="1"/>
    <cellStyle name="Forklarende tekst" xfId="8876" builtinId="53" customBuiltin="1"/>
    <cellStyle name="Forklarende tekst 2" xfId="8877"/>
    <cellStyle name="Forklarende tekst 2 2" xfId="8878"/>
    <cellStyle name="Forklarende tekst 2 2 2" xfId="19108"/>
    <cellStyle name="Forklarende tekst 2 3" xfId="8879"/>
    <cellStyle name="Forklarende tekst 2 3 2" xfId="19109"/>
    <cellStyle name="Forklarende tekst 2 4" xfId="8880"/>
    <cellStyle name="Forklarende tekst 2 4 2" xfId="19110"/>
    <cellStyle name="Forklarende tekst 2 5" xfId="19107"/>
    <cellStyle name="Forklarende tekst 3" xfId="8881"/>
    <cellStyle name="Forklarende tekst 3 2" xfId="8882"/>
    <cellStyle name="Forklarende tekst 3 2 2" xfId="19112"/>
    <cellStyle name="Forklarende tekst 3 3" xfId="8883"/>
    <cellStyle name="Forklarende tekst 3 3 2" xfId="19113"/>
    <cellStyle name="Forklarende tekst 3 4" xfId="19111"/>
    <cellStyle name="Forklarende tekst 4" xfId="8884"/>
    <cellStyle name="Forklarende tekst 4 2" xfId="8885"/>
    <cellStyle name="Forklarende tekst 4 2 2" xfId="19115"/>
    <cellStyle name="Forklarende tekst 4 3" xfId="19114"/>
    <cellStyle name="Forklarende tekst 5" xfId="8886"/>
    <cellStyle name="Forklarende tekst 5 2" xfId="19116"/>
    <cellStyle name="Forklarende tekst 6" xfId="8887"/>
    <cellStyle name="Forklarende tekst 6 2" xfId="19117"/>
    <cellStyle name="Forklarende tekst 7" xfId="8888"/>
    <cellStyle name="Forklarende tekst 7 2" xfId="19118"/>
    <cellStyle name="Forklarende tekst 8" xfId="8889"/>
    <cellStyle name="Forklarende tekst 8 2" xfId="19119"/>
    <cellStyle name="Forklarende tekst 9" xfId="10348"/>
    <cellStyle name="God" xfId="8890" builtinId="26" customBuiltin="1"/>
    <cellStyle name="God 2" xfId="8891"/>
    <cellStyle name="God 2 2" xfId="8892"/>
    <cellStyle name="God 2 2 2" xfId="19121"/>
    <cellStyle name="God 2 3" xfId="8893"/>
    <cellStyle name="God 2 3 2" xfId="19122"/>
    <cellStyle name="God 2 4" xfId="8894"/>
    <cellStyle name="God 2 4 2" xfId="19123"/>
    <cellStyle name="God 2 5" xfId="19120"/>
    <cellStyle name="God 3" xfId="8895"/>
    <cellStyle name="God 3 2" xfId="8896"/>
    <cellStyle name="God 3 2 2" xfId="19125"/>
    <cellStyle name="God 3 3" xfId="8897"/>
    <cellStyle name="God 3 3 2" xfId="19126"/>
    <cellStyle name="God 3 4" xfId="19124"/>
    <cellStyle name="God 4" xfId="8898"/>
    <cellStyle name="God 4 2" xfId="8899"/>
    <cellStyle name="God 4 2 2" xfId="19128"/>
    <cellStyle name="God 4 3" xfId="19127"/>
    <cellStyle name="God 5" xfId="8900"/>
    <cellStyle name="God 5 2" xfId="19129"/>
    <cellStyle name="God 6" xfId="8901"/>
    <cellStyle name="God 6 2" xfId="19130"/>
    <cellStyle name="God 7" xfId="8902"/>
    <cellStyle name="God 7 2" xfId="19131"/>
    <cellStyle name="God 8" xfId="8903"/>
    <cellStyle name="God 8 2" xfId="19132"/>
    <cellStyle name="God 9" xfId="10349"/>
    <cellStyle name="Good" xfId="8904"/>
    <cellStyle name="Good 2" xfId="10350"/>
    <cellStyle name="Good 3" xfId="19133"/>
    <cellStyle name="Heading 1" xfId="8905"/>
    <cellStyle name="Heading 1 2" xfId="10351"/>
    <cellStyle name="Heading 1 3" xfId="19134"/>
    <cellStyle name="Heading 2" xfId="8906"/>
    <cellStyle name="Heading 2 2" xfId="10352"/>
    <cellStyle name="Heading 2 3" xfId="19135"/>
    <cellStyle name="Heading 3" xfId="8907"/>
    <cellStyle name="Heading 3 2" xfId="8908"/>
    <cellStyle name="Heading 3 2 2" xfId="19137"/>
    <cellStyle name="Heading 3 3" xfId="8909"/>
    <cellStyle name="Heading 3 3 2" xfId="19138"/>
    <cellStyle name="Heading 3 4" xfId="8910"/>
    <cellStyle name="Heading 3 4 2" xfId="19139"/>
    <cellStyle name="Heading 3 5" xfId="8911"/>
    <cellStyle name="Heading 3 5 2" xfId="19140"/>
    <cellStyle name="Heading 3 6" xfId="8912"/>
    <cellStyle name="Heading 3 6 2" xfId="19141"/>
    <cellStyle name="Heading 3 7" xfId="10353"/>
    <cellStyle name="Heading 3 8" xfId="19136"/>
    <cellStyle name="Heading 4" xfId="8913"/>
    <cellStyle name="Heading 4 2" xfId="10354"/>
    <cellStyle name="Heading 4 3" xfId="19142"/>
    <cellStyle name="Hyperlink 2" xfId="8914"/>
    <cellStyle name="Hyperlink 2 2" xfId="10355"/>
    <cellStyle name="Hyperlink 2 3" xfId="19143"/>
    <cellStyle name="Input" xfId="8915" builtinId="20" customBuiltin="1"/>
    <cellStyle name="Input 10" xfId="10356"/>
    <cellStyle name="Input 2" xfId="8916"/>
    <cellStyle name="Input 2 2" xfId="8917"/>
    <cellStyle name="Input 2 2 2" xfId="8918"/>
    <cellStyle name="Input 2 2 2 2" xfId="19146"/>
    <cellStyle name="Input 2 2 3" xfId="19145"/>
    <cellStyle name="Input 2 3" xfId="8919"/>
    <cellStyle name="Input 2 3 2" xfId="19147"/>
    <cellStyle name="Input 2 4" xfId="19144"/>
    <cellStyle name="Input 3" xfId="8920"/>
    <cellStyle name="Input 3 2" xfId="8921"/>
    <cellStyle name="Input 3 2 2" xfId="19149"/>
    <cellStyle name="Input 3 3" xfId="8922"/>
    <cellStyle name="Input 3 3 2" xfId="19150"/>
    <cellStyle name="Input 3 4" xfId="8923"/>
    <cellStyle name="Input 3 4 2" xfId="19151"/>
    <cellStyle name="Input 3 5" xfId="19148"/>
    <cellStyle name="Input 4" xfId="8924"/>
    <cellStyle name="Input 4 2" xfId="8925"/>
    <cellStyle name="Input 4 2 2" xfId="19153"/>
    <cellStyle name="Input 4 3" xfId="19152"/>
    <cellStyle name="Input 5" xfId="8926"/>
    <cellStyle name="Input 5 2" xfId="19154"/>
    <cellStyle name="Input 6" xfId="8927"/>
    <cellStyle name="Input 6 2" xfId="19155"/>
    <cellStyle name="Input 7" xfId="8928"/>
    <cellStyle name="Input 7 2" xfId="19156"/>
    <cellStyle name="Input 8" xfId="8929"/>
    <cellStyle name="Input 8 2" xfId="19157"/>
    <cellStyle name="Input 9" xfId="8930"/>
    <cellStyle name="Input 9 2" xfId="19158"/>
    <cellStyle name="Insatisfaisant" xfId="8931"/>
    <cellStyle name="Insatisfaisant 2" xfId="19159"/>
    <cellStyle name="Komma" xfId="10281" builtinId="3"/>
    <cellStyle name="Komma 10" xfId="8932"/>
    <cellStyle name="Komma 10 2" xfId="19160"/>
    <cellStyle name="Komma 11" xfId="8933"/>
    <cellStyle name="Komma 11 2" xfId="19161"/>
    <cellStyle name="Komma 12" xfId="8934"/>
    <cellStyle name="Komma 12 2" xfId="19162"/>
    <cellStyle name="Komma 13" xfId="8935"/>
    <cellStyle name="Komma 13 2" xfId="19163"/>
    <cellStyle name="Komma 14" xfId="8936"/>
    <cellStyle name="Komma 14 2" xfId="19164"/>
    <cellStyle name="Komma 15" xfId="8937"/>
    <cellStyle name="Komma 15 2" xfId="19165"/>
    <cellStyle name="Komma 16" xfId="8938"/>
    <cellStyle name="Komma 16 2" xfId="19166"/>
    <cellStyle name="Komma 17" xfId="8939"/>
    <cellStyle name="Komma 17 2" xfId="19167"/>
    <cellStyle name="Komma 18" xfId="8940"/>
    <cellStyle name="Komma 18 2" xfId="19168"/>
    <cellStyle name="Komma 19" xfId="10357"/>
    <cellStyle name="Komma 2" xfId="8941"/>
    <cellStyle name="Komma 2 2" xfId="8942"/>
    <cellStyle name="Komma 2 2 2" xfId="8943"/>
    <cellStyle name="Komma 2 2 2 2" xfId="19171"/>
    <cellStyle name="Komma 2 2 3" xfId="19170"/>
    <cellStyle name="Komma 2 3" xfId="8944"/>
    <cellStyle name="Komma 2 3 2" xfId="19172"/>
    <cellStyle name="Komma 2 4" xfId="8945"/>
    <cellStyle name="Komma 2 4 2" xfId="19173"/>
    <cellStyle name="Komma 2 5" xfId="10358"/>
    <cellStyle name="Komma 2 6" xfId="19169"/>
    <cellStyle name="Komma 20" xfId="10402"/>
    <cellStyle name="Komma 21" xfId="20490"/>
    <cellStyle name="Komma 22" xfId="20487"/>
    <cellStyle name="Komma 3" xfId="8946"/>
    <cellStyle name="Komma 3 2" xfId="8947"/>
    <cellStyle name="Komma 3 2 2" xfId="10360"/>
    <cellStyle name="Komma 3 2 3" xfId="19175"/>
    <cellStyle name="Komma 3 3" xfId="8948"/>
    <cellStyle name="Komma 3 3 2" xfId="8949"/>
    <cellStyle name="Komma 3 3 2 2" xfId="19177"/>
    <cellStyle name="Komma 3 3 3" xfId="8950"/>
    <cellStyle name="Komma 3 3 3 2" xfId="19178"/>
    <cellStyle name="Komma 3 3 4" xfId="8951"/>
    <cellStyle name="Komma 3 3 4 2" xfId="19179"/>
    <cellStyle name="Komma 3 3 5" xfId="19176"/>
    <cellStyle name="Komma 3 4" xfId="8952"/>
    <cellStyle name="Komma 3 4 2" xfId="8953"/>
    <cellStyle name="Komma 3 4 2 2" xfId="19181"/>
    <cellStyle name="Komma 3 4 3" xfId="8954"/>
    <cellStyle name="Komma 3 4 3 2" xfId="19182"/>
    <cellStyle name="Komma 3 4 4" xfId="8955"/>
    <cellStyle name="Komma 3 4 4 2" xfId="8956"/>
    <cellStyle name="Komma 3 4 4 2 2" xfId="19184"/>
    <cellStyle name="Komma 3 4 4 3" xfId="8957"/>
    <cellStyle name="Komma 3 4 4 3 2" xfId="8958"/>
    <cellStyle name="Komma 3 4 4 3 2 2" xfId="19186"/>
    <cellStyle name="Komma 3 4 4 3 3" xfId="8959"/>
    <cellStyle name="Komma 3 4 4 3 3 2" xfId="8960"/>
    <cellStyle name="Komma 3 4 4 3 3 2 2" xfId="19188"/>
    <cellStyle name="Komma 3 4 4 3 3 3" xfId="8961"/>
    <cellStyle name="Komma 3 4 4 3 3 3 2" xfId="8962"/>
    <cellStyle name="Komma 3 4 4 3 3 3 2 2" xfId="19190"/>
    <cellStyle name="Komma 3 4 4 3 3 3 3" xfId="19189"/>
    <cellStyle name="Komma 3 4 4 3 3 4" xfId="8963"/>
    <cellStyle name="Komma 3 4 4 3 3 4 2" xfId="19191"/>
    <cellStyle name="Komma 3 4 4 3 3 5" xfId="19187"/>
    <cellStyle name="Komma 3 4 4 3 4" xfId="19185"/>
    <cellStyle name="Komma 3 4 4 4" xfId="8964"/>
    <cellStyle name="Komma 3 4 4 4 2" xfId="8965"/>
    <cellStyle name="Komma 3 4 4 4 2 2" xfId="19193"/>
    <cellStyle name="Komma 3 4 4 4 3" xfId="8966"/>
    <cellStyle name="Komma 3 4 4 4 3 2" xfId="19194"/>
    <cellStyle name="Komma 3 4 4 4 4" xfId="19192"/>
    <cellStyle name="Komma 3 4 4 5" xfId="19183"/>
    <cellStyle name="Komma 3 4 5" xfId="8967"/>
    <cellStyle name="Komma 3 4 5 2" xfId="19195"/>
    <cellStyle name="Komma 3 4 6" xfId="19180"/>
    <cellStyle name="Komma 3 5" xfId="8968"/>
    <cellStyle name="Komma 3 5 2" xfId="19196"/>
    <cellStyle name="Komma 3 6" xfId="10359"/>
    <cellStyle name="Komma 3 7" xfId="19174"/>
    <cellStyle name="Komma 4" xfId="8969"/>
    <cellStyle name="Komma 4 2" xfId="8970"/>
    <cellStyle name="Komma 4 2 2" xfId="8971"/>
    <cellStyle name="Komma 4 2 2 2" xfId="10363"/>
    <cellStyle name="Komma 4 2 2 3" xfId="19199"/>
    <cellStyle name="Komma 4 2 3" xfId="8972"/>
    <cellStyle name="Komma 4 2 3 2" xfId="19200"/>
    <cellStyle name="Komma 4 2 4" xfId="10362"/>
    <cellStyle name="Komma 4 2 5" xfId="19198"/>
    <cellStyle name="Komma 4 3" xfId="8973"/>
    <cellStyle name="Komma 4 3 2" xfId="19201"/>
    <cellStyle name="Komma 4 4" xfId="8974"/>
    <cellStyle name="Komma 4 4 2" xfId="19202"/>
    <cellStyle name="Komma 4 5" xfId="8975"/>
    <cellStyle name="Komma 4 5 2" xfId="19203"/>
    <cellStyle name="Komma 4 6" xfId="10361"/>
    <cellStyle name="Komma 4 7" xfId="19197"/>
    <cellStyle name="Komma 5" xfId="8976"/>
    <cellStyle name="Komma 5 10" xfId="8977"/>
    <cellStyle name="Komma 5 10 2" xfId="19205"/>
    <cellStyle name="Komma 5 11" xfId="8978"/>
    <cellStyle name="Komma 5 11 2" xfId="19206"/>
    <cellStyle name="Komma 5 12" xfId="8979"/>
    <cellStyle name="Komma 5 12 2" xfId="19207"/>
    <cellStyle name="Komma 5 13" xfId="10364"/>
    <cellStyle name="Komma 5 13 2" xfId="19208"/>
    <cellStyle name="Komma 5 14" xfId="10407"/>
    <cellStyle name="Komma 5 14 2" xfId="19209"/>
    <cellStyle name="Komma 5 15" xfId="19204"/>
    <cellStyle name="Komma 5 2" xfId="8980"/>
    <cellStyle name="Komma 5 2 10" xfId="8981"/>
    <cellStyle name="Komma 5 2 10 2" xfId="19211"/>
    <cellStyle name="Komma 5 2 11" xfId="19210"/>
    <cellStyle name="Komma 5 2 2" xfId="8982"/>
    <cellStyle name="Komma 5 2 2 2" xfId="8983"/>
    <cellStyle name="Komma 5 2 2 2 2" xfId="19213"/>
    <cellStyle name="Komma 5 2 2 3" xfId="19212"/>
    <cellStyle name="Komma 5 2 3" xfId="8984"/>
    <cellStyle name="Komma 5 2 3 2" xfId="8985"/>
    <cellStyle name="Komma 5 2 3 2 2" xfId="19215"/>
    <cellStyle name="Komma 5 2 3 3" xfId="8986"/>
    <cellStyle name="Komma 5 2 3 3 2" xfId="19216"/>
    <cellStyle name="Komma 5 2 3 4" xfId="8987"/>
    <cellStyle name="Komma 5 2 3 4 2" xfId="19217"/>
    <cellStyle name="Komma 5 2 3 5" xfId="8988"/>
    <cellStyle name="Komma 5 2 3 5 2" xfId="19218"/>
    <cellStyle name="Komma 5 2 3 6" xfId="8989"/>
    <cellStyle name="Komma 5 2 3 6 2" xfId="19219"/>
    <cellStyle name="Komma 5 2 3 7" xfId="19214"/>
    <cellStyle name="Komma 5 2 4" xfId="8990"/>
    <cellStyle name="Komma 5 2 4 2" xfId="8991"/>
    <cellStyle name="Komma 5 2 4 2 2" xfId="19221"/>
    <cellStyle name="Komma 5 2 4 3" xfId="8992"/>
    <cellStyle name="Komma 5 2 4 3 2" xfId="19222"/>
    <cellStyle name="Komma 5 2 4 4" xfId="8993"/>
    <cellStyle name="Komma 5 2 4 4 2" xfId="19223"/>
    <cellStyle name="Komma 5 2 4 5" xfId="8994"/>
    <cellStyle name="Komma 5 2 4 5 2" xfId="19224"/>
    <cellStyle name="Komma 5 2 4 6" xfId="8995"/>
    <cellStyle name="Komma 5 2 4 6 2" xfId="19225"/>
    <cellStyle name="Komma 5 2 4 7" xfId="19220"/>
    <cellStyle name="Komma 5 2 5" xfId="8996"/>
    <cellStyle name="Komma 5 2 5 2" xfId="19226"/>
    <cellStyle name="Komma 5 2 6" xfId="8997"/>
    <cellStyle name="Komma 5 2 6 2" xfId="19227"/>
    <cellStyle name="Komma 5 2 7" xfId="8998"/>
    <cellStyle name="Komma 5 2 7 2" xfId="19228"/>
    <cellStyle name="Komma 5 2 8" xfId="8999"/>
    <cellStyle name="Komma 5 2 8 2" xfId="19229"/>
    <cellStyle name="Komma 5 2 9" xfId="9000"/>
    <cellStyle name="Komma 5 2 9 2" xfId="19230"/>
    <cellStyle name="Komma 5 3" xfId="9001"/>
    <cellStyle name="Komma 5 3 2" xfId="9002"/>
    <cellStyle name="Komma 5 3 2 2" xfId="19232"/>
    <cellStyle name="Komma 5 3 3" xfId="9003"/>
    <cellStyle name="Komma 5 3 3 2" xfId="19233"/>
    <cellStyle name="Komma 5 3 4" xfId="9004"/>
    <cellStyle name="Komma 5 3 4 2" xfId="9005"/>
    <cellStyle name="Komma 5 3 4 2 2" xfId="19235"/>
    <cellStyle name="Komma 5 3 4 3" xfId="9006"/>
    <cellStyle name="Komma 5 3 4 3 2" xfId="9007"/>
    <cellStyle name="Komma 5 3 4 3 2 2" xfId="19237"/>
    <cellStyle name="Komma 5 3 4 3 3" xfId="9008"/>
    <cellStyle name="Komma 5 3 4 3 3 2" xfId="9009"/>
    <cellStyle name="Komma 5 3 4 3 3 2 2" xfId="19239"/>
    <cellStyle name="Komma 5 3 4 3 3 3" xfId="9010"/>
    <cellStyle name="Komma 5 3 4 3 3 3 2" xfId="9011"/>
    <cellStyle name="Komma 5 3 4 3 3 3 2 2" xfId="19241"/>
    <cellStyle name="Komma 5 3 4 3 3 3 3" xfId="19240"/>
    <cellStyle name="Komma 5 3 4 3 3 4" xfId="9012"/>
    <cellStyle name="Komma 5 3 4 3 3 4 2" xfId="19242"/>
    <cellStyle name="Komma 5 3 4 3 3 5" xfId="19238"/>
    <cellStyle name="Komma 5 3 4 3 4" xfId="19236"/>
    <cellStyle name="Komma 5 3 4 4" xfId="9013"/>
    <cellStyle name="Komma 5 3 4 4 2" xfId="9014"/>
    <cellStyle name="Komma 5 3 4 4 2 2" xfId="19244"/>
    <cellStyle name="Komma 5 3 4 4 3" xfId="9015"/>
    <cellStyle name="Komma 5 3 4 4 3 2" xfId="19245"/>
    <cellStyle name="Komma 5 3 4 4 4" xfId="19243"/>
    <cellStyle name="Komma 5 3 4 5" xfId="19234"/>
    <cellStyle name="Komma 5 3 5" xfId="9016"/>
    <cellStyle name="Komma 5 3 5 2" xfId="19246"/>
    <cellStyle name="Komma 5 3 6" xfId="9017"/>
    <cellStyle name="Komma 5 3 6 2" xfId="19247"/>
    <cellStyle name="Komma 5 3 7" xfId="19231"/>
    <cellStyle name="Komma 5 4" xfId="9018"/>
    <cellStyle name="Komma 5 4 2" xfId="9019"/>
    <cellStyle name="Komma 5 4 2 2" xfId="19249"/>
    <cellStyle name="Komma 5 4 3" xfId="19248"/>
    <cellStyle name="Komma 5 5" xfId="9020"/>
    <cellStyle name="Komma 5 5 2" xfId="9021"/>
    <cellStyle name="Komma 5 5 2 2" xfId="19251"/>
    <cellStyle name="Komma 5 5 3" xfId="9022"/>
    <cellStyle name="Komma 5 5 3 2" xfId="19252"/>
    <cellStyle name="Komma 5 5 4" xfId="9023"/>
    <cellStyle name="Komma 5 5 4 2" xfId="19253"/>
    <cellStyle name="Komma 5 5 5" xfId="9024"/>
    <cellStyle name="Komma 5 5 5 2" xfId="19254"/>
    <cellStyle name="Komma 5 5 6" xfId="9025"/>
    <cellStyle name="Komma 5 5 6 2" xfId="19255"/>
    <cellStyle name="Komma 5 5 7" xfId="9026"/>
    <cellStyle name="Komma 5 5 7 2" xfId="19256"/>
    <cellStyle name="Komma 5 5 8" xfId="19250"/>
    <cellStyle name="Komma 5 6" xfId="9027"/>
    <cellStyle name="Komma 5 6 2" xfId="9028"/>
    <cellStyle name="Komma 5 6 2 2" xfId="19258"/>
    <cellStyle name="Komma 5 6 3" xfId="9029"/>
    <cellStyle name="Komma 5 6 3 2" xfId="19259"/>
    <cellStyle name="Komma 5 6 4" xfId="9030"/>
    <cellStyle name="Komma 5 6 4 2" xfId="19260"/>
    <cellStyle name="Komma 5 6 5" xfId="9031"/>
    <cellStyle name="Komma 5 6 5 2" xfId="19261"/>
    <cellStyle name="Komma 5 6 6" xfId="9032"/>
    <cellStyle name="Komma 5 6 6 2" xfId="19262"/>
    <cellStyle name="Komma 5 6 7" xfId="19257"/>
    <cellStyle name="Komma 5 7" xfId="9033"/>
    <cellStyle name="Komma 5 7 2" xfId="19263"/>
    <cellStyle name="Komma 5 8" xfId="9034"/>
    <cellStyle name="Komma 5 8 2" xfId="19264"/>
    <cellStyle name="Komma 5 9" xfId="9035"/>
    <cellStyle name="Komma 5 9 2" xfId="19265"/>
    <cellStyle name="Komma 6" xfId="9036"/>
    <cellStyle name="Komma 6 2" xfId="9037"/>
    <cellStyle name="Komma 6 2 2" xfId="9038"/>
    <cellStyle name="Komma 6 2 2 2" xfId="19268"/>
    <cellStyle name="Komma 6 2 3" xfId="19267"/>
    <cellStyle name="Komma 6 3" xfId="9039"/>
    <cellStyle name="Komma 6 3 2" xfId="19269"/>
    <cellStyle name="Komma 6 4" xfId="9040"/>
    <cellStyle name="Komma 6 4 2" xfId="19270"/>
    <cellStyle name="Komma 6 5" xfId="9041"/>
    <cellStyle name="Komma 6 5 2" xfId="19271"/>
    <cellStyle name="Komma 6 6" xfId="10365"/>
    <cellStyle name="Komma 6 7" xfId="19266"/>
    <cellStyle name="Komma 7" xfId="9042"/>
    <cellStyle name="Komma 7 2" xfId="9043"/>
    <cellStyle name="Komma 7 2 2" xfId="19273"/>
    <cellStyle name="Komma 7 3" xfId="9044"/>
    <cellStyle name="Komma 7 3 2" xfId="19274"/>
    <cellStyle name="Komma 7 4" xfId="10408"/>
    <cellStyle name="Komma 7 5" xfId="19272"/>
    <cellStyle name="Komma 8" xfId="9045"/>
    <cellStyle name="Komma 8 2" xfId="9046"/>
    <cellStyle name="Komma 8 2 2" xfId="9047"/>
    <cellStyle name="Komma 8 2 2 2" xfId="19277"/>
    <cellStyle name="Komma 8 2 3" xfId="19276"/>
    <cellStyle name="Komma 8 3" xfId="9048"/>
    <cellStyle name="Komma 8 3 2" xfId="19278"/>
    <cellStyle name="Komma 8 4" xfId="19275"/>
    <cellStyle name="Komma 9" xfId="9049"/>
    <cellStyle name="Komma 9 2" xfId="19279"/>
    <cellStyle name="Kontrollér celle" xfId="9050" builtinId="23" customBuiltin="1"/>
    <cellStyle name="Kontroller celle 2" xfId="9051"/>
    <cellStyle name="Kontroller celle 2 2" xfId="9052"/>
    <cellStyle name="Kontroller celle 2 2 2" xfId="19281"/>
    <cellStyle name="Kontroller celle 2 3" xfId="9053"/>
    <cellStyle name="Kontroller celle 2 3 2" xfId="19282"/>
    <cellStyle name="Kontroller celle 2 4" xfId="9054"/>
    <cellStyle name="Kontroller celle 2 4 2" xfId="19283"/>
    <cellStyle name="Kontroller celle 2 5" xfId="19280"/>
    <cellStyle name="Kontroller celle 3" xfId="9055"/>
    <cellStyle name="Kontroller celle 3 2" xfId="9056"/>
    <cellStyle name="Kontroller celle 3 2 2" xfId="19285"/>
    <cellStyle name="Kontroller celle 3 3" xfId="9057"/>
    <cellStyle name="Kontroller celle 3 3 2" xfId="19286"/>
    <cellStyle name="Kontroller celle 3 4" xfId="19284"/>
    <cellStyle name="Kontroller celle 4" xfId="9058"/>
    <cellStyle name="Kontroller celle 4 2" xfId="9059"/>
    <cellStyle name="Kontroller celle 4 2 2" xfId="19288"/>
    <cellStyle name="Kontroller celle 4 3" xfId="19287"/>
    <cellStyle name="Kontroller celle 5" xfId="9060"/>
    <cellStyle name="Kontroller celle 5 2" xfId="19289"/>
    <cellStyle name="Kontroller celle 6" xfId="9061"/>
    <cellStyle name="Kontroller celle 6 2" xfId="19290"/>
    <cellStyle name="Kontroller celle 7" xfId="9062"/>
    <cellStyle name="Kontroller celle 7 2" xfId="19291"/>
    <cellStyle name="Kontroller celle 8" xfId="9063"/>
    <cellStyle name="Kontroller celle 8 2" xfId="19292"/>
    <cellStyle name="Kontroller celle 9" xfId="10366"/>
    <cellStyle name="Link" xfId="10400" builtinId="8"/>
    <cellStyle name="Link 2" xfId="9064"/>
    <cellStyle name="Link 2 2" xfId="10368"/>
    <cellStyle name="Link 2 3" xfId="19293"/>
    <cellStyle name="Link 3" xfId="10367"/>
    <cellStyle name="Linked Cell" xfId="9065"/>
    <cellStyle name="Linked Cell 2" xfId="10369"/>
    <cellStyle name="Linked Cell 3" xfId="19294"/>
    <cellStyle name="Markeringsfarve1 2" xfId="9067"/>
    <cellStyle name="Markeringsfarve1 2 2" xfId="9068"/>
    <cellStyle name="Markeringsfarve1 2 2 2" xfId="19296"/>
    <cellStyle name="Markeringsfarve1 2 3" xfId="9069"/>
    <cellStyle name="Markeringsfarve1 2 3 2" xfId="19297"/>
    <cellStyle name="Markeringsfarve1 2 4" xfId="9070"/>
    <cellStyle name="Markeringsfarve1 2 4 2" xfId="19298"/>
    <cellStyle name="Markeringsfarve1 2 5" xfId="19295"/>
    <cellStyle name="Markeringsfarve1 3" xfId="9071"/>
    <cellStyle name="Markeringsfarve1 3 2" xfId="9072"/>
    <cellStyle name="Markeringsfarve1 3 2 2" xfId="19300"/>
    <cellStyle name="Markeringsfarve1 3 3" xfId="9073"/>
    <cellStyle name="Markeringsfarve1 3 3 2" xfId="19301"/>
    <cellStyle name="Markeringsfarve1 3 4" xfId="19299"/>
    <cellStyle name="Markeringsfarve1 4" xfId="9074"/>
    <cellStyle name="Markeringsfarve1 4 2" xfId="9075"/>
    <cellStyle name="Markeringsfarve1 4 2 2" xfId="19303"/>
    <cellStyle name="Markeringsfarve1 4 3" xfId="19302"/>
    <cellStyle name="Markeringsfarve1 5" xfId="9076"/>
    <cellStyle name="Markeringsfarve1 5 2" xfId="19304"/>
    <cellStyle name="Markeringsfarve1 6" xfId="9077"/>
    <cellStyle name="Markeringsfarve1 6 2" xfId="19305"/>
    <cellStyle name="Markeringsfarve1 7" xfId="9078"/>
    <cellStyle name="Markeringsfarve1 7 2" xfId="19306"/>
    <cellStyle name="Markeringsfarve1 8" xfId="9079"/>
    <cellStyle name="Markeringsfarve1 8 2" xfId="19307"/>
    <cellStyle name="Markeringsfarve1 9" xfId="10370"/>
    <cellStyle name="Markeringsfarve2 2" xfId="9081"/>
    <cellStyle name="Markeringsfarve2 2 2" xfId="9082"/>
    <cellStyle name="Markeringsfarve2 2 2 2" xfId="19309"/>
    <cellStyle name="Markeringsfarve2 2 3" xfId="9083"/>
    <cellStyle name="Markeringsfarve2 2 3 2" xfId="19310"/>
    <cellStyle name="Markeringsfarve2 2 4" xfId="9084"/>
    <cellStyle name="Markeringsfarve2 2 4 2" xfId="19311"/>
    <cellStyle name="Markeringsfarve2 2 5" xfId="19308"/>
    <cellStyle name="Markeringsfarve2 3" xfId="9085"/>
    <cellStyle name="Markeringsfarve2 3 2" xfId="9086"/>
    <cellStyle name="Markeringsfarve2 3 2 2" xfId="19313"/>
    <cellStyle name="Markeringsfarve2 3 3" xfId="9087"/>
    <cellStyle name="Markeringsfarve2 3 3 2" xfId="19314"/>
    <cellStyle name="Markeringsfarve2 3 4" xfId="19312"/>
    <cellStyle name="Markeringsfarve2 4" xfId="9088"/>
    <cellStyle name="Markeringsfarve2 4 2" xfId="9089"/>
    <cellStyle name="Markeringsfarve2 4 2 2" xfId="19316"/>
    <cellStyle name="Markeringsfarve2 4 3" xfId="19315"/>
    <cellStyle name="Markeringsfarve2 5" xfId="9090"/>
    <cellStyle name="Markeringsfarve2 5 2" xfId="19317"/>
    <cellStyle name="Markeringsfarve2 6" xfId="9091"/>
    <cellStyle name="Markeringsfarve2 6 2" xfId="19318"/>
    <cellStyle name="Markeringsfarve2 7" xfId="9092"/>
    <cellStyle name="Markeringsfarve2 7 2" xfId="19319"/>
    <cellStyle name="Markeringsfarve2 8" xfId="9093"/>
    <cellStyle name="Markeringsfarve2 8 2" xfId="19320"/>
    <cellStyle name="Markeringsfarve2 9" xfId="10371"/>
    <cellStyle name="Markeringsfarve3 2" xfId="9095"/>
    <cellStyle name="Markeringsfarve3 2 2" xfId="9096"/>
    <cellStyle name="Markeringsfarve3 2 2 2" xfId="19322"/>
    <cellStyle name="Markeringsfarve3 2 3" xfId="9097"/>
    <cellStyle name="Markeringsfarve3 2 3 2" xfId="19323"/>
    <cellStyle name="Markeringsfarve3 2 4" xfId="9098"/>
    <cellStyle name="Markeringsfarve3 2 4 2" xfId="19324"/>
    <cellStyle name="Markeringsfarve3 2 5" xfId="19321"/>
    <cellStyle name="Markeringsfarve3 3" xfId="9099"/>
    <cellStyle name="Markeringsfarve3 3 2" xfId="9100"/>
    <cellStyle name="Markeringsfarve3 3 2 2" xfId="19326"/>
    <cellStyle name="Markeringsfarve3 3 3" xfId="9101"/>
    <cellStyle name="Markeringsfarve3 3 3 2" xfId="19327"/>
    <cellStyle name="Markeringsfarve3 3 4" xfId="19325"/>
    <cellStyle name="Markeringsfarve3 4" xfId="9102"/>
    <cellStyle name="Markeringsfarve3 4 2" xfId="9103"/>
    <cellStyle name="Markeringsfarve3 4 2 2" xfId="19329"/>
    <cellStyle name="Markeringsfarve3 4 3" xfId="19328"/>
    <cellStyle name="Markeringsfarve3 5" xfId="9104"/>
    <cellStyle name="Markeringsfarve3 5 2" xfId="19330"/>
    <cellStyle name="Markeringsfarve3 6" xfId="9105"/>
    <cellStyle name="Markeringsfarve3 6 2" xfId="19331"/>
    <cellStyle name="Markeringsfarve3 7" xfId="9106"/>
    <cellStyle name="Markeringsfarve3 7 2" xfId="19332"/>
    <cellStyle name="Markeringsfarve3 8" xfId="9107"/>
    <cellStyle name="Markeringsfarve3 8 2" xfId="19333"/>
    <cellStyle name="Markeringsfarve3 9" xfId="10372"/>
    <cellStyle name="Markeringsfarve4 2" xfId="9109"/>
    <cellStyle name="Markeringsfarve4 2 2" xfId="9110"/>
    <cellStyle name="Markeringsfarve4 2 2 2" xfId="19335"/>
    <cellStyle name="Markeringsfarve4 2 3" xfId="9111"/>
    <cellStyle name="Markeringsfarve4 2 3 2" xfId="19336"/>
    <cellStyle name="Markeringsfarve4 2 4" xfId="9112"/>
    <cellStyle name="Markeringsfarve4 2 4 2" xfId="19337"/>
    <cellStyle name="Markeringsfarve4 2 5" xfId="19334"/>
    <cellStyle name="Markeringsfarve4 3" xfId="9113"/>
    <cellStyle name="Markeringsfarve4 3 2" xfId="9114"/>
    <cellStyle name="Markeringsfarve4 3 2 2" xfId="19339"/>
    <cellStyle name="Markeringsfarve4 3 3" xfId="9115"/>
    <cellStyle name="Markeringsfarve4 3 3 2" xfId="19340"/>
    <cellStyle name="Markeringsfarve4 3 4" xfId="19338"/>
    <cellStyle name="Markeringsfarve4 4" xfId="9116"/>
    <cellStyle name="Markeringsfarve4 4 2" xfId="9117"/>
    <cellStyle name="Markeringsfarve4 4 2 2" xfId="19342"/>
    <cellStyle name="Markeringsfarve4 4 3" xfId="19341"/>
    <cellStyle name="Markeringsfarve4 5" xfId="9118"/>
    <cellStyle name="Markeringsfarve4 5 2" xfId="19343"/>
    <cellStyle name="Markeringsfarve4 6" xfId="9119"/>
    <cellStyle name="Markeringsfarve4 6 2" xfId="19344"/>
    <cellStyle name="Markeringsfarve4 7" xfId="9120"/>
    <cellStyle name="Markeringsfarve4 7 2" xfId="19345"/>
    <cellStyle name="Markeringsfarve4 8" xfId="9121"/>
    <cellStyle name="Markeringsfarve4 8 2" xfId="19346"/>
    <cellStyle name="Markeringsfarve4 9" xfId="10373"/>
    <cellStyle name="Markeringsfarve5 2" xfId="9123"/>
    <cellStyle name="Markeringsfarve5 2 2" xfId="9124"/>
    <cellStyle name="Markeringsfarve5 2 2 2" xfId="19348"/>
    <cellStyle name="Markeringsfarve5 2 3" xfId="9125"/>
    <cellStyle name="Markeringsfarve5 2 3 2" xfId="19349"/>
    <cellStyle name="Markeringsfarve5 2 4" xfId="9126"/>
    <cellStyle name="Markeringsfarve5 2 4 2" xfId="19350"/>
    <cellStyle name="Markeringsfarve5 2 5" xfId="19347"/>
    <cellStyle name="Markeringsfarve5 3" xfId="9127"/>
    <cellStyle name="Markeringsfarve5 3 2" xfId="9128"/>
    <cellStyle name="Markeringsfarve5 3 2 2" xfId="19352"/>
    <cellStyle name="Markeringsfarve5 3 3" xfId="9129"/>
    <cellStyle name="Markeringsfarve5 3 3 2" xfId="19353"/>
    <cellStyle name="Markeringsfarve5 3 4" xfId="19351"/>
    <cellStyle name="Markeringsfarve5 4" xfId="9130"/>
    <cellStyle name="Markeringsfarve5 4 2" xfId="9131"/>
    <cellStyle name="Markeringsfarve5 4 2 2" xfId="19355"/>
    <cellStyle name="Markeringsfarve5 4 3" xfId="19354"/>
    <cellStyle name="Markeringsfarve5 5" xfId="9132"/>
    <cellStyle name="Markeringsfarve5 5 2" xfId="19356"/>
    <cellStyle name="Markeringsfarve5 6" xfId="9133"/>
    <cellStyle name="Markeringsfarve5 6 2" xfId="19357"/>
    <cellStyle name="Markeringsfarve5 7" xfId="9134"/>
    <cellStyle name="Markeringsfarve5 7 2" xfId="19358"/>
    <cellStyle name="Markeringsfarve5 8" xfId="9135"/>
    <cellStyle name="Markeringsfarve5 8 2" xfId="19359"/>
    <cellStyle name="Markeringsfarve5 9" xfId="10374"/>
    <cellStyle name="Markeringsfarve6 2" xfId="9137"/>
    <cellStyle name="Markeringsfarve6 2 2" xfId="9138"/>
    <cellStyle name="Markeringsfarve6 2 2 2" xfId="19361"/>
    <cellStyle name="Markeringsfarve6 2 3" xfId="9139"/>
    <cellStyle name="Markeringsfarve6 2 3 2" xfId="19362"/>
    <cellStyle name="Markeringsfarve6 2 4" xfId="9140"/>
    <cellStyle name="Markeringsfarve6 2 4 2" xfId="19363"/>
    <cellStyle name="Markeringsfarve6 2 5" xfId="19360"/>
    <cellStyle name="Markeringsfarve6 3" xfId="9141"/>
    <cellStyle name="Markeringsfarve6 3 2" xfId="9142"/>
    <cellStyle name="Markeringsfarve6 3 2 2" xfId="19365"/>
    <cellStyle name="Markeringsfarve6 3 3" xfId="9143"/>
    <cellStyle name="Markeringsfarve6 3 3 2" xfId="19366"/>
    <cellStyle name="Markeringsfarve6 3 4" xfId="19364"/>
    <cellStyle name="Markeringsfarve6 4" xfId="9144"/>
    <cellStyle name="Markeringsfarve6 4 2" xfId="9145"/>
    <cellStyle name="Markeringsfarve6 4 2 2" xfId="19368"/>
    <cellStyle name="Markeringsfarve6 4 3" xfId="19367"/>
    <cellStyle name="Markeringsfarve6 5" xfId="9146"/>
    <cellStyle name="Markeringsfarve6 5 2" xfId="19369"/>
    <cellStyle name="Markeringsfarve6 6" xfId="9147"/>
    <cellStyle name="Markeringsfarve6 6 2" xfId="19370"/>
    <cellStyle name="Markeringsfarve6 7" xfId="9148"/>
    <cellStyle name="Markeringsfarve6 7 2" xfId="19371"/>
    <cellStyle name="Markeringsfarve6 8" xfId="9149"/>
    <cellStyle name="Markeringsfarve6 8 2" xfId="19372"/>
    <cellStyle name="Markeringsfarve6 9" xfId="10375"/>
    <cellStyle name="Neutral" xfId="9150" builtinId="28" customBuiltin="1"/>
    <cellStyle name="Neutral 2" xfId="9151"/>
    <cellStyle name="Neutral 2 2" xfId="9152"/>
    <cellStyle name="Neutral 2 2 2" xfId="19374"/>
    <cellStyle name="Neutral 2 3" xfId="9153"/>
    <cellStyle name="Neutral 2 3 2" xfId="19375"/>
    <cellStyle name="Neutral 2 4" xfId="9154"/>
    <cellStyle name="Neutral 2 4 2" xfId="19376"/>
    <cellStyle name="Neutral 2 5" xfId="19373"/>
    <cellStyle name="Neutral 3" xfId="9155"/>
    <cellStyle name="Neutral 3 2" xfId="9156"/>
    <cellStyle name="Neutral 3 2 2" xfId="19378"/>
    <cellStyle name="Neutral 3 3" xfId="9157"/>
    <cellStyle name="Neutral 3 3 2" xfId="19379"/>
    <cellStyle name="Neutral 3 4" xfId="19377"/>
    <cellStyle name="Neutral 4" xfId="9158"/>
    <cellStyle name="Neutral 4 2" xfId="9159"/>
    <cellStyle name="Neutral 4 2 2" xfId="19381"/>
    <cellStyle name="Neutral 4 3" xfId="19380"/>
    <cellStyle name="Neutral 5" xfId="9160"/>
    <cellStyle name="Neutral 5 2" xfId="19382"/>
    <cellStyle name="Neutral 6" xfId="9161"/>
    <cellStyle name="Neutral 6 2" xfId="19383"/>
    <cellStyle name="Neutral 7" xfId="9162"/>
    <cellStyle name="Neutral 7 2" xfId="19384"/>
    <cellStyle name="Neutral 8" xfId="9163"/>
    <cellStyle name="Neutral 8 2" xfId="19385"/>
    <cellStyle name="Neutral 9" xfId="10376"/>
    <cellStyle name="Neutre" xfId="9164"/>
    <cellStyle name="Neutre 2" xfId="19386"/>
    <cellStyle name="Normal" xfId="0" builtinId="0"/>
    <cellStyle name="Normal 10" xfId="9165"/>
    <cellStyle name="Normal 10 10" xfId="9166"/>
    <cellStyle name="Normal 10 10 2" xfId="10416"/>
    <cellStyle name="Normal 10 11" xfId="9167"/>
    <cellStyle name="Normal 10 11 2" xfId="19387"/>
    <cellStyle name="Normal 10 12" xfId="10377"/>
    <cellStyle name="Normal 10 12 2" xfId="19388"/>
    <cellStyle name="Normal 10 13" xfId="10409"/>
    <cellStyle name="Normal 10 13 2" xfId="19389"/>
    <cellStyle name="Normal 10 2" xfId="9168"/>
    <cellStyle name="Normal 10 2 2" xfId="9169"/>
    <cellStyle name="Normal 10 2 2 2" xfId="9170"/>
    <cellStyle name="Normal 10 2 2 2 2" xfId="19392"/>
    <cellStyle name="Normal 10 2 2 3" xfId="9171"/>
    <cellStyle name="Normal 10 2 2 3 2" xfId="19393"/>
    <cellStyle name="Normal 10 2 2 4" xfId="9172"/>
    <cellStyle name="Normal 10 2 2 4 2" xfId="19394"/>
    <cellStyle name="Normal 10 2 2 5" xfId="9173"/>
    <cellStyle name="Normal 10 2 2 5 2" xfId="19395"/>
    <cellStyle name="Normal 10 2 2 6" xfId="9174"/>
    <cellStyle name="Normal 10 2 2 6 2" xfId="19396"/>
    <cellStyle name="Normal 10 2 2 7" xfId="19391"/>
    <cellStyle name="Normal 10 2 3" xfId="9175"/>
    <cellStyle name="Normal 10 2 3 2" xfId="9176"/>
    <cellStyle name="Normal 10 2 3 2 2" xfId="19398"/>
    <cellStyle name="Normal 10 2 3 3" xfId="9177"/>
    <cellStyle name="Normal 10 2 3 3 2" xfId="19399"/>
    <cellStyle name="Normal 10 2 3 4" xfId="9178"/>
    <cellStyle name="Normal 10 2 3 4 2" xfId="19400"/>
    <cellStyle name="Normal 10 2 3 5" xfId="9179"/>
    <cellStyle name="Normal 10 2 3 5 2" xfId="19401"/>
    <cellStyle name="Normal 10 2 3 6" xfId="9180"/>
    <cellStyle name="Normal 10 2 3 6 2" xfId="19402"/>
    <cellStyle name="Normal 10 2 3 7" xfId="19397"/>
    <cellStyle name="Normal 10 2 4" xfId="9181"/>
    <cellStyle name="Normal 10 2 4 2" xfId="19403"/>
    <cellStyle name="Normal 10 2 5" xfId="9182"/>
    <cellStyle name="Normal 10 2 5 2" xfId="19404"/>
    <cellStyle name="Normal 10 2 6" xfId="9183"/>
    <cellStyle name="Normal 10 2 6 2" xfId="19405"/>
    <cellStyle name="Normal 10 2 7" xfId="9184"/>
    <cellStyle name="Normal 10 2 7 2" xfId="19406"/>
    <cellStyle name="Normal 10 2 8" xfId="9185"/>
    <cellStyle name="Normal 10 2 8 2" xfId="19407"/>
    <cellStyle name="Normal 10 2 9" xfId="19390"/>
    <cellStyle name="Normal 10 3" xfId="9186"/>
    <cellStyle name="Normal 10 3 2" xfId="9187"/>
    <cellStyle name="Normal 10 3 2 2" xfId="19409"/>
    <cellStyle name="Normal 10 3 3" xfId="19408"/>
    <cellStyle name="Normal 10 4" xfId="9188"/>
    <cellStyle name="Normal 10 4 2" xfId="9189"/>
    <cellStyle name="Normal 10 4 2 2" xfId="19411"/>
    <cellStyle name="Normal 10 4 3" xfId="9190"/>
    <cellStyle name="Normal 10 4 3 2" xfId="19412"/>
    <cellStyle name="Normal 10 4 4" xfId="9191"/>
    <cellStyle name="Normal 10 4 4 2" xfId="19413"/>
    <cellStyle name="Normal 10 4 5" xfId="9192"/>
    <cellStyle name="Normal 10 4 5 2" xfId="19414"/>
    <cellStyle name="Normal 10 4 6" xfId="9193"/>
    <cellStyle name="Normal 10 4 6 2" xfId="19415"/>
    <cellStyle name="Normal 10 4 7" xfId="19410"/>
    <cellStyle name="Normal 10 5" xfId="9194"/>
    <cellStyle name="Normal 10 5 2" xfId="9195"/>
    <cellStyle name="Normal 10 5 2 2" xfId="19417"/>
    <cellStyle name="Normal 10 5 3" xfId="9196"/>
    <cellStyle name="Normal 10 5 3 2" xfId="19418"/>
    <cellStyle name="Normal 10 5 4" xfId="9197"/>
    <cellStyle name="Normal 10 5 4 2" xfId="19419"/>
    <cellStyle name="Normal 10 5 5" xfId="9198"/>
    <cellStyle name="Normal 10 5 5 2" xfId="19420"/>
    <cellStyle name="Normal 10 5 6" xfId="9199"/>
    <cellStyle name="Normal 10 5 6 2" xfId="19421"/>
    <cellStyle name="Normal 10 5 7" xfId="19416"/>
    <cellStyle name="Normal 10 6" xfId="9200"/>
    <cellStyle name="Normal 10 6 2" xfId="9201"/>
    <cellStyle name="Normal 10 6 2 2" xfId="19423"/>
    <cellStyle name="Normal 10 6 3" xfId="9202"/>
    <cellStyle name="Normal 10 6 3 2" xfId="19424"/>
    <cellStyle name="Normal 10 6 4" xfId="9203"/>
    <cellStyle name="Normal 10 6 4 2" xfId="19425"/>
    <cellStyle name="Normal 10 6 5" xfId="9204"/>
    <cellStyle name="Normal 10 6 5 2" xfId="19426"/>
    <cellStyle name="Normal 10 6 6" xfId="9205"/>
    <cellStyle name="Normal 10 6 6 2" xfId="19427"/>
    <cellStyle name="Normal 10 6 7" xfId="19422"/>
    <cellStyle name="Normal 10 7" xfId="9206"/>
    <cellStyle name="Normal 10 7 2" xfId="19428"/>
    <cellStyle name="Normal 10 8" xfId="9207"/>
    <cellStyle name="Normal 10 8 2" xfId="19429"/>
    <cellStyle name="Normal 10 9" xfId="9208"/>
    <cellStyle name="Normal 10 9 2" xfId="19430"/>
    <cellStyle name="Normal 11" xfId="9209"/>
    <cellStyle name="Normal 11 2" xfId="19431"/>
    <cellStyle name="Normal 12" xfId="9210"/>
    <cellStyle name="Normal 12 2" xfId="9211"/>
    <cellStyle name="Normal 12 2 2" xfId="19433"/>
    <cellStyle name="Normal 12 3" xfId="19432"/>
    <cellStyle name="Normal 13" xfId="9212"/>
    <cellStyle name="Normal 13 2" xfId="10378"/>
    <cellStyle name="Normal 13 2 2" xfId="19435"/>
    <cellStyle name="Normal 13 3" xfId="10410"/>
    <cellStyle name="Normal 13 3 2" xfId="19436"/>
    <cellStyle name="Normal 13 4" xfId="19434"/>
    <cellStyle name="Normal 14" xfId="9213"/>
    <cellStyle name="Normal 14 2" xfId="19437"/>
    <cellStyle name="Normal 15" xfId="9214"/>
    <cellStyle name="Normal 15 2" xfId="19438"/>
    <cellStyle name="Normal 16" xfId="9215"/>
    <cellStyle name="Normal 16 2" xfId="19439"/>
    <cellStyle name="Normal 17" xfId="9216"/>
    <cellStyle name="Normal 17 2" xfId="19440"/>
    <cellStyle name="Normal 18" xfId="9217"/>
    <cellStyle name="Normal 18 2" xfId="19441"/>
    <cellStyle name="Normal 19" xfId="9218"/>
    <cellStyle name="Normal 19 2" xfId="19442"/>
    <cellStyle name="Normal 2" xfId="9219"/>
    <cellStyle name="Normal 2 2" xfId="9220"/>
    <cellStyle name="Normal 2 2 2" xfId="9221"/>
    <cellStyle name="Normal 2 2 2 2" xfId="9222"/>
    <cellStyle name="Normal 2 2 2 2 2" xfId="19444"/>
    <cellStyle name="Normal 2 2 2 3" xfId="19443"/>
    <cellStyle name="Normal 2 2 3" xfId="9223"/>
    <cellStyle name="Normal 2 2 3 2" xfId="19445"/>
    <cellStyle name="Normal 2 2 4" xfId="9224"/>
    <cellStyle name="Normal 2 2 4 2" xfId="19446"/>
    <cellStyle name="Normal 2 2 5" xfId="9225"/>
    <cellStyle name="Normal 2 2 5 2" xfId="19447"/>
    <cellStyle name="Normal 2 2 6" xfId="10380"/>
    <cellStyle name="Normal 2 3" xfId="9226"/>
    <cellStyle name="Normal 2 3 2" xfId="9227"/>
    <cellStyle name="Normal 2 3 2 2" xfId="19449"/>
    <cellStyle name="Normal 2 3 3" xfId="19448"/>
    <cellStyle name="Normal 2 4" xfId="9228"/>
    <cellStyle name="Normal 2 4 2" xfId="9229"/>
    <cellStyle name="Normal 2 4 2 2" xfId="19451"/>
    <cellStyle name="Normal 2 4 3" xfId="9230"/>
    <cellStyle name="Normal 2 4 3 2" xfId="19452"/>
    <cellStyle name="Normal 2 4 4" xfId="19450"/>
    <cellStyle name="Normal 2 5" xfId="9231"/>
    <cellStyle name="Normal 2 5 2" xfId="9232"/>
    <cellStyle name="Normal 2 5 2 2" xfId="19454"/>
    <cellStyle name="Normal 2 5 3" xfId="19453"/>
    <cellStyle name="Normal 2 6" xfId="9233"/>
    <cellStyle name="Normal 2 6 2" xfId="9234"/>
    <cellStyle name="Normal 2 6 2 2" xfId="19456"/>
    <cellStyle name="Normal 2 6 3" xfId="9235"/>
    <cellStyle name="Normal 2 6 3 2" xfId="19457"/>
    <cellStyle name="Normal 2 6 4" xfId="9236"/>
    <cellStyle name="Normal 2 6 4 2" xfId="19458"/>
    <cellStyle name="Normal 2 6 5" xfId="9237"/>
    <cellStyle name="Normal 2 6 5 2" xfId="19459"/>
    <cellStyle name="Normal 2 6 6" xfId="9238"/>
    <cellStyle name="Normal 2 6 6 2" xfId="19460"/>
    <cellStyle name="Normal 2 6 7" xfId="19455"/>
    <cellStyle name="Normal 2 7" xfId="10379"/>
    <cellStyle name="Normal 2_Aktivitetstræk" xfId="9239"/>
    <cellStyle name="Normal 20" xfId="9240"/>
    <cellStyle name="Normal 20 2" xfId="19461"/>
    <cellStyle name="Normal 21" xfId="9241"/>
    <cellStyle name="Normal 21 2" xfId="19462"/>
    <cellStyle name="Normal 22" xfId="10411"/>
    <cellStyle name="Normal 23" xfId="10401"/>
    <cellStyle name="Normal 24" xfId="10403"/>
    <cellStyle name="Normal 24 2" xfId="10405"/>
    <cellStyle name="Normal 25" xfId="10404"/>
    <cellStyle name="Normal 25 2" xfId="20486"/>
    <cellStyle name="Normal 26" xfId="20488"/>
    <cellStyle name="Normal 27" xfId="20489"/>
    <cellStyle name="Normal 3" xfId="9242"/>
    <cellStyle name="Normal 3 2" xfId="9243"/>
    <cellStyle name="Normal 3 2 2" xfId="9244"/>
    <cellStyle name="Normal 3 2 2 2" xfId="9245"/>
    <cellStyle name="Normal 3 2 2 2 2" xfId="19465"/>
    <cellStyle name="Normal 3 2 2 3" xfId="19464"/>
    <cellStyle name="Normal 3 2 3" xfId="9246"/>
    <cellStyle name="Normal 3 2 3 2" xfId="19466"/>
    <cellStyle name="Normal 3 2 4" xfId="19463"/>
    <cellStyle name="Normal 3 3" xfId="9247"/>
    <cellStyle name="Normal 3 3 2" xfId="9248"/>
    <cellStyle name="Normal 3 3 2 2" xfId="19468"/>
    <cellStyle name="Normal 3 3 3" xfId="9249"/>
    <cellStyle name="Normal 3 3 3 2" xfId="19469"/>
    <cellStyle name="Normal 3 3 4" xfId="19467"/>
    <cellStyle name="Normal 3 4" xfId="9250"/>
    <cellStyle name="Normal 3 4 2" xfId="9251"/>
    <cellStyle name="Normal 3 4 2 2" xfId="19471"/>
    <cellStyle name="Normal 3 4 3" xfId="9252"/>
    <cellStyle name="Normal 3 4 3 2" xfId="19472"/>
    <cellStyle name="Normal 3 4 4" xfId="9253"/>
    <cellStyle name="Normal 3 4 4 2" xfId="9254"/>
    <cellStyle name="Normal 3 4 4 2 2" xfId="19474"/>
    <cellStyle name="Normal 3 4 4 3" xfId="9255"/>
    <cellStyle name="Normal 3 4 4 3 2" xfId="9256"/>
    <cellStyle name="Normal 3 4 4 3 2 2" xfId="19476"/>
    <cellStyle name="Normal 3 4 4 3 3" xfId="9257"/>
    <cellStyle name="Normal 3 4 4 3 3 2" xfId="9258"/>
    <cellStyle name="Normal 3 4 4 3 3 2 2" xfId="19478"/>
    <cellStyle name="Normal 3 4 4 3 3 3" xfId="9259"/>
    <cellStyle name="Normal 3 4 4 3 3 3 2" xfId="9260"/>
    <cellStyle name="Normal 3 4 4 3 3 3 2 2" xfId="19480"/>
    <cellStyle name="Normal 3 4 4 3 3 3 3" xfId="19479"/>
    <cellStyle name="Normal 3 4 4 3 3 4" xfId="9261"/>
    <cellStyle name="Normal 3 4 4 3 3 4 2" xfId="19481"/>
    <cellStyle name="Normal 3 4 4 3 3 5" xfId="19477"/>
    <cellStyle name="Normal 3 4 4 3 4" xfId="19475"/>
    <cellStyle name="Normal 3 4 4 4" xfId="9262"/>
    <cellStyle name="Normal 3 4 4 4 2" xfId="9263"/>
    <cellStyle name="Normal 3 4 4 4 2 2" xfId="19483"/>
    <cellStyle name="Normal 3 4 4 4 3" xfId="9264"/>
    <cellStyle name="Normal 3 4 4 4 3 2" xfId="19484"/>
    <cellStyle name="Normal 3 4 4 4 4" xfId="19482"/>
    <cellStyle name="Normal 3 4 4 5" xfId="19473"/>
    <cellStyle name="Normal 3 4 5" xfId="9265"/>
    <cellStyle name="Normal 3 4 5 2" xfId="19485"/>
    <cellStyle name="Normal 3 4 6" xfId="19470"/>
    <cellStyle name="Normal 3 5" xfId="9266"/>
    <cellStyle name="Normal 3 5 2" xfId="19486"/>
    <cellStyle name="Normal 3 6" xfId="10381"/>
    <cellStyle name="Normal 4" xfId="9267"/>
    <cellStyle name="Normal 4 2" xfId="9268"/>
    <cellStyle name="Normal 4 2 2" xfId="9269"/>
    <cellStyle name="Normal 4 2 2 2" xfId="19487"/>
    <cellStyle name="Normal 4 2 3" xfId="9270"/>
    <cellStyle name="Normal 4 2 3 2" xfId="19488"/>
    <cellStyle name="Normal 4 2 4" xfId="10383"/>
    <cellStyle name="Normal 4 3" xfId="9271"/>
    <cellStyle name="Normal 4 3 2" xfId="19489"/>
    <cellStyle name="Normal 4 4" xfId="9272"/>
    <cellStyle name="Normal 4 4 2" xfId="19490"/>
    <cellStyle name="Normal 4 5" xfId="10382"/>
    <cellStyle name="Normal 4_22.11.-22.15.  Efterskoler m.v." xfId="9273"/>
    <cellStyle name="Normal 5" xfId="9274"/>
    <cellStyle name="Normal 5 10" xfId="9275"/>
    <cellStyle name="Normal 5 10 2" xfId="19491"/>
    <cellStyle name="Normal 5 11" xfId="9276"/>
    <cellStyle name="Normal 5 11 2" xfId="19492"/>
    <cellStyle name="Normal 5 12" xfId="9277"/>
    <cellStyle name="Normal 5 12 2" xfId="19493"/>
    <cellStyle name="Normal 5 13" xfId="9278"/>
    <cellStyle name="Normal 5 13 2" xfId="19494"/>
    <cellStyle name="Normal 5 14" xfId="9279"/>
    <cellStyle name="Normal 5 14 2" xfId="19495"/>
    <cellStyle name="Normal 5 15" xfId="9280"/>
    <cellStyle name="Normal 5 15 2" xfId="19496"/>
    <cellStyle name="Normal 5 16" xfId="10384"/>
    <cellStyle name="Normal 5 16 2" xfId="19497"/>
    <cellStyle name="Normal 5 17" xfId="10412"/>
    <cellStyle name="Normal 5 17 2" xfId="19498"/>
    <cellStyle name="Normal 5 2" xfId="9281"/>
    <cellStyle name="Normal 5 2 10" xfId="9282"/>
    <cellStyle name="Normal 5 2 10 2" xfId="19499"/>
    <cellStyle name="Normal 5 2 11" xfId="9283"/>
    <cellStyle name="Normal 5 2 11 2" xfId="19500"/>
    <cellStyle name="Normal 5 2 12" xfId="9284"/>
    <cellStyle name="Normal 5 2 12 2" xfId="19501"/>
    <cellStyle name="Normal 5 2 13" xfId="9285"/>
    <cellStyle name="Normal 5 2 13 2" xfId="19502"/>
    <cellStyle name="Normal 5 2 14" xfId="9286"/>
    <cellStyle name="Normal 5 2 14 2" xfId="19503"/>
    <cellStyle name="Normal 5 2 15" xfId="9287"/>
    <cellStyle name="Normal 5 2 15 2" xfId="19504"/>
    <cellStyle name="Normal 5 2 16" xfId="10385"/>
    <cellStyle name="Normal 5 2 2" xfId="9288"/>
    <cellStyle name="Normal 5 2 2 10" xfId="9289"/>
    <cellStyle name="Normal 5 2 2 10 2" xfId="19506"/>
    <cellStyle name="Normal 5 2 2 11" xfId="9290"/>
    <cellStyle name="Normal 5 2 2 11 2" xfId="19507"/>
    <cellStyle name="Normal 5 2 2 12" xfId="9291"/>
    <cellStyle name="Normal 5 2 2 12 2" xfId="19508"/>
    <cellStyle name="Normal 5 2 2 13" xfId="9292"/>
    <cellStyle name="Normal 5 2 2 13 2" xfId="19509"/>
    <cellStyle name="Normal 5 2 2 14" xfId="19505"/>
    <cellStyle name="Normal 5 2 2 2" xfId="9293"/>
    <cellStyle name="Normal 5 2 2 2 10" xfId="9294"/>
    <cellStyle name="Normal 5 2 2 2 10 2" xfId="19511"/>
    <cellStyle name="Normal 5 2 2 2 11" xfId="9295"/>
    <cellStyle name="Normal 5 2 2 2 11 2" xfId="19512"/>
    <cellStyle name="Normal 5 2 2 2 12" xfId="19510"/>
    <cellStyle name="Normal 5 2 2 2 2" xfId="9296"/>
    <cellStyle name="Normal 5 2 2 2 2 10" xfId="9297"/>
    <cellStyle name="Normal 5 2 2 2 2 10 2" xfId="19514"/>
    <cellStyle name="Normal 5 2 2 2 2 11" xfId="19513"/>
    <cellStyle name="Normal 5 2 2 2 2 2" xfId="9298"/>
    <cellStyle name="Normal 5 2 2 2 2 2 2" xfId="9299"/>
    <cellStyle name="Normal 5 2 2 2 2 2 2 2" xfId="19516"/>
    <cellStyle name="Normal 5 2 2 2 2 2 3" xfId="9300"/>
    <cellStyle name="Normal 5 2 2 2 2 2 3 2" xfId="19517"/>
    <cellStyle name="Normal 5 2 2 2 2 2 4" xfId="9301"/>
    <cellStyle name="Normal 5 2 2 2 2 2 4 2" xfId="19518"/>
    <cellStyle name="Normal 5 2 2 2 2 2 5" xfId="9302"/>
    <cellStyle name="Normal 5 2 2 2 2 2 5 2" xfId="19519"/>
    <cellStyle name="Normal 5 2 2 2 2 2 6" xfId="9303"/>
    <cellStyle name="Normal 5 2 2 2 2 2 6 2" xfId="19520"/>
    <cellStyle name="Normal 5 2 2 2 2 2 7" xfId="19515"/>
    <cellStyle name="Normal 5 2 2 2 2 3" xfId="9304"/>
    <cellStyle name="Normal 5 2 2 2 2 3 2" xfId="9305"/>
    <cellStyle name="Normal 5 2 2 2 2 3 2 2" xfId="19522"/>
    <cellStyle name="Normal 5 2 2 2 2 3 3" xfId="9306"/>
    <cellStyle name="Normal 5 2 2 2 2 3 3 2" xfId="19523"/>
    <cellStyle name="Normal 5 2 2 2 2 3 4" xfId="9307"/>
    <cellStyle name="Normal 5 2 2 2 2 3 4 2" xfId="19524"/>
    <cellStyle name="Normal 5 2 2 2 2 3 5" xfId="9308"/>
    <cellStyle name="Normal 5 2 2 2 2 3 5 2" xfId="19525"/>
    <cellStyle name="Normal 5 2 2 2 2 3 6" xfId="9309"/>
    <cellStyle name="Normal 5 2 2 2 2 3 6 2" xfId="19526"/>
    <cellStyle name="Normal 5 2 2 2 2 3 7" xfId="19521"/>
    <cellStyle name="Normal 5 2 2 2 2 4" xfId="9310"/>
    <cellStyle name="Normal 5 2 2 2 2 4 2" xfId="9311"/>
    <cellStyle name="Normal 5 2 2 2 2 4 2 2" xfId="19528"/>
    <cellStyle name="Normal 5 2 2 2 2 4 3" xfId="9312"/>
    <cellStyle name="Normal 5 2 2 2 2 4 3 2" xfId="19529"/>
    <cellStyle name="Normal 5 2 2 2 2 4 4" xfId="9313"/>
    <cellStyle name="Normal 5 2 2 2 2 4 4 2" xfId="19530"/>
    <cellStyle name="Normal 5 2 2 2 2 4 5" xfId="9314"/>
    <cellStyle name="Normal 5 2 2 2 2 4 5 2" xfId="19531"/>
    <cellStyle name="Normal 5 2 2 2 2 4 6" xfId="9315"/>
    <cellStyle name="Normal 5 2 2 2 2 4 6 2" xfId="19532"/>
    <cellStyle name="Normal 5 2 2 2 2 4 7" xfId="19527"/>
    <cellStyle name="Normal 5 2 2 2 2 5" xfId="9316"/>
    <cellStyle name="Normal 5 2 2 2 2 5 2" xfId="9317"/>
    <cellStyle name="Normal 5 2 2 2 2 5 2 2" xfId="19534"/>
    <cellStyle name="Normal 5 2 2 2 2 5 3" xfId="9318"/>
    <cellStyle name="Normal 5 2 2 2 2 5 3 2" xfId="19535"/>
    <cellStyle name="Normal 5 2 2 2 2 5 4" xfId="9319"/>
    <cellStyle name="Normal 5 2 2 2 2 5 4 2" xfId="19536"/>
    <cellStyle name="Normal 5 2 2 2 2 5 5" xfId="9320"/>
    <cellStyle name="Normal 5 2 2 2 2 5 5 2" xfId="19537"/>
    <cellStyle name="Normal 5 2 2 2 2 5 6" xfId="9321"/>
    <cellStyle name="Normal 5 2 2 2 2 5 6 2" xfId="19538"/>
    <cellStyle name="Normal 5 2 2 2 2 5 7" xfId="19533"/>
    <cellStyle name="Normal 5 2 2 2 2 6" xfId="9322"/>
    <cellStyle name="Normal 5 2 2 2 2 6 2" xfId="19539"/>
    <cellStyle name="Normal 5 2 2 2 2 7" xfId="9323"/>
    <cellStyle name="Normal 5 2 2 2 2 7 2" xfId="19540"/>
    <cellStyle name="Normal 5 2 2 2 2 8" xfId="9324"/>
    <cellStyle name="Normal 5 2 2 2 2 8 2" xfId="19541"/>
    <cellStyle name="Normal 5 2 2 2 2 9" xfId="9325"/>
    <cellStyle name="Normal 5 2 2 2 2 9 2" xfId="19542"/>
    <cellStyle name="Normal 5 2 2 2 3" xfId="9326"/>
    <cellStyle name="Normal 5 2 2 2 3 2" xfId="9327"/>
    <cellStyle name="Normal 5 2 2 2 3 2 2" xfId="19544"/>
    <cellStyle name="Normal 5 2 2 2 3 3" xfId="9328"/>
    <cellStyle name="Normal 5 2 2 2 3 3 2" xfId="19545"/>
    <cellStyle name="Normal 5 2 2 2 3 4" xfId="9329"/>
    <cellStyle name="Normal 5 2 2 2 3 4 2" xfId="19546"/>
    <cellStyle name="Normal 5 2 2 2 3 5" xfId="9330"/>
    <cellStyle name="Normal 5 2 2 2 3 5 2" xfId="19547"/>
    <cellStyle name="Normal 5 2 2 2 3 6" xfId="9331"/>
    <cellStyle name="Normal 5 2 2 2 3 6 2" xfId="19548"/>
    <cellStyle name="Normal 5 2 2 2 3 7" xfId="19543"/>
    <cellStyle name="Normal 5 2 2 2 4" xfId="9332"/>
    <cellStyle name="Normal 5 2 2 2 4 2" xfId="9333"/>
    <cellStyle name="Normal 5 2 2 2 4 2 2" xfId="19550"/>
    <cellStyle name="Normal 5 2 2 2 4 3" xfId="9334"/>
    <cellStyle name="Normal 5 2 2 2 4 3 2" xfId="19551"/>
    <cellStyle name="Normal 5 2 2 2 4 4" xfId="9335"/>
    <cellStyle name="Normal 5 2 2 2 4 4 2" xfId="19552"/>
    <cellStyle name="Normal 5 2 2 2 4 5" xfId="9336"/>
    <cellStyle name="Normal 5 2 2 2 4 5 2" xfId="19553"/>
    <cellStyle name="Normal 5 2 2 2 4 6" xfId="9337"/>
    <cellStyle name="Normal 5 2 2 2 4 6 2" xfId="19554"/>
    <cellStyle name="Normal 5 2 2 2 4 7" xfId="19549"/>
    <cellStyle name="Normal 5 2 2 2 5" xfId="9338"/>
    <cellStyle name="Normal 5 2 2 2 5 2" xfId="9339"/>
    <cellStyle name="Normal 5 2 2 2 5 2 2" xfId="19556"/>
    <cellStyle name="Normal 5 2 2 2 5 3" xfId="9340"/>
    <cellStyle name="Normal 5 2 2 2 5 3 2" xfId="19557"/>
    <cellStyle name="Normal 5 2 2 2 5 4" xfId="9341"/>
    <cellStyle name="Normal 5 2 2 2 5 4 2" xfId="19558"/>
    <cellStyle name="Normal 5 2 2 2 5 5" xfId="9342"/>
    <cellStyle name="Normal 5 2 2 2 5 5 2" xfId="19559"/>
    <cellStyle name="Normal 5 2 2 2 5 6" xfId="9343"/>
    <cellStyle name="Normal 5 2 2 2 5 6 2" xfId="19560"/>
    <cellStyle name="Normal 5 2 2 2 5 7" xfId="19555"/>
    <cellStyle name="Normal 5 2 2 2 6" xfId="9344"/>
    <cellStyle name="Normal 5 2 2 2 6 2" xfId="9345"/>
    <cellStyle name="Normal 5 2 2 2 6 2 2" xfId="19562"/>
    <cellStyle name="Normal 5 2 2 2 6 3" xfId="9346"/>
    <cellStyle name="Normal 5 2 2 2 6 3 2" xfId="19563"/>
    <cellStyle name="Normal 5 2 2 2 6 4" xfId="9347"/>
    <cellStyle name="Normal 5 2 2 2 6 4 2" xfId="19564"/>
    <cellStyle name="Normal 5 2 2 2 6 5" xfId="9348"/>
    <cellStyle name="Normal 5 2 2 2 6 5 2" xfId="19565"/>
    <cellStyle name="Normal 5 2 2 2 6 6" xfId="9349"/>
    <cellStyle name="Normal 5 2 2 2 6 6 2" xfId="19566"/>
    <cellStyle name="Normal 5 2 2 2 6 7" xfId="19561"/>
    <cellStyle name="Normal 5 2 2 2 7" xfId="9350"/>
    <cellStyle name="Normal 5 2 2 2 7 2" xfId="19567"/>
    <cellStyle name="Normal 5 2 2 2 8" xfId="9351"/>
    <cellStyle name="Normal 5 2 2 2 8 2" xfId="19568"/>
    <cellStyle name="Normal 5 2 2 2 9" xfId="9352"/>
    <cellStyle name="Normal 5 2 2 2 9 2" xfId="19569"/>
    <cellStyle name="Normal 5 2 2 3" xfId="9353"/>
    <cellStyle name="Normal 5 2 2 3 10" xfId="9354"/>
    <cellStyle name="Normal 5 2 2 3 10 2" xfId="19571"/>
    <cellStyle name="Normal 5 2 2 3 11" xfId="19570"/>
    <cellStyle name="Normal 5 2 2 3 2" xfId="9355"/>
    <cellStyle name="Normal 5 2 2 3 2 2" xfId="9356"/>
    <cellStyle name="Normal 5 2 2 3 2 2 2" xfId="19573"/>
    <cellStyle name="Normal 5 2 2 3 2 3" xfId="9357"/>
    <cellStyle name="Normal 5 2 2 3 2 3 2" xfId="19574"/>
    <cellStyle name="Normal 5 2 2 3 2 4" xfId="9358"/>
    <cellStyle name="Normal 5 2 2 3 2 4 2" xfId="19575"/>
    <cellStyle name="Normal 5 2 2 3 2 5" xfId="9359"/>
    <cellStyle name="Normal 5 2 2 3 2 5 2" xfId="19576"/>
    <cellStyle name="Normal 5 2 2 3 2 6" xfId="9360"/>
    <cellStyle name="Normal 5 2 2 3 2 6 2" xfId="19577"/>
    <cellStyle name="Normal 5 2 2 3 2 7" xfId="19572"/>
    <cellStyle name="Normal 5 2 2 3 3" xfId="9361"/>
    <cellStyle name="Normal 5 2 2 3 3 2" xfId="9362"/>
    <cellStyle name="Normal 5 2 2 3 3 2 2" xfId="19579"/>
    <cellStyle name="Normal 5 2 2 3 3 3" xfId="9363"/>
    <cellStyle name="Normal 5 2 2 3 3 3 2" xfId="19580"/>
    <cellStyle name="Normal 5 2 2 3 3 4" xfId="9364"/>
    <cellStyle name="Normal 5 2 2 3 3 4 2" xfId="19581"/>
    <cellStyle name="Normal 5 2 2 3 3 5" xfId="9365"/>
    <cellStyle name="Normal 5 2 2 3 3 5 2" xfId="19582"/>
    <cellStyle name="Normal 5 2 2 3 3 6" xfId="9366"/>
    <cellStyle name="Normal 5 2 2 3 3 6 2" xfId="19583"/>
    <cellStyle name="Normal 5 2 2 3 3 7" xfId="19578"/>
    <cellStyle name="Normal 5 2 2 3 4" xfId="9367"/>
    <cellStyle name="Normal 5 2 2 3 4 2" xfId="9368"/>
    <cellStyle name="Normal 5 2 2 3 4 2 2" xfId="19585"/>
    <cellStyle name="Normal 5 2 2 3 4 3" xfId="9369"/>
    <cellStyle name="Normal 5 2 2 3 4 3 2" xfId="19586"/>
    <cellStyle name="Normal 5 2 2 3 4 4" xfId="9370"/>
    <cellStyle name="Normal 5 2 2 3 4 4 2" xfId="19587"/>
    <cellStyle name="Normal 5 2 2 3 4 5" xfId="9371"/>
    <cellStyle name="Normal 5 2 2 3 4 5 2" xfId="19588"/>
    <cellStyle name="Normal 5 2 2 3 4 6" xfId="9372"/>
    <cellStyle name="Normal 5 2 2 3 4 6 2" xfId="19589"/>
    <cellStyle name="Normal 5 2 2 3 4 7" xfId="19584"/>
    <cellStyle name="Normal 5 2 2 3 5" xfId="9373"/>
    <cellStyle name="Normal 5 2 2 3 5 2" xfId="9374"/>
    <cellStyle name="Normal 5 2 2 3 5 2 2" xfId="19591"/>
    <cellStyle name="Normal 5 2 2 3 5 3" xfId="9375"/>
    <cellStyle name="Normal 5 2 2 3 5 3 2" xfId="19592"/>
    <cellStyle name="Normal 5 2 2 3 5 4" xfId="9376"/>
    <cellStyle name="Normal 5 2 2 3 5 4 2" xfId="19593"/>
    <cellStyle name="Normal 5 2 2 3 5 5" xfId="9377"/>
    <cellStyle name="Normal 5 2 2 3 5 5 2" xfId="19594"/>
    <cellStyle name="Normal 5 2 2 3 5 6" xfId="9378"/>
    <cellStyle name="Normal 5 2 2 3 5 6 2" xfId="19595"/>
    <cellStyle name="Normal 5 2 2 3 5 7" xfId="19590"/>
    <cellStyle name="Normal 5 2 2 3 6" xfId="9379"/>
    <cellStyle name="Normal 5 2 2 3 6 2" xfId="19596"/>
    <cellStyle name="Normal 5 2 2 3 7" xfId="9380"/>
    <cellStyle name="Normal 5 2 2 3 7 2" xfId="19597"/>
    <cellStyle name="Normal 5 2 2 3 8" xfId="9381"/>
    <cellStyle name="Normal 5 2 2 3 8 2" xfId="19598"/>
    <cellStyle name="Normal 5 2 2 3 9" xfId="9382"/>
    <cellStyle name="Normal 5 2 2 3 9 2" xfId="19599"/>
    <cellStyle name="Normal 5 2 2 4" xfId="9383"/>
    <cellStyle name="Normal 5 2 2 4 2" xfId="9384"/>
    <cellStyle name="Normal 5 2 2 4 2 2" xfId="19601"/>
    <cellStyle name="Normal 5 2 2 4 3" xfId="9385"/>
    <cellStyle name="Normal 5 2 2 4 3 2" xfId="19602"/>
    <cellStyle name="Normal 5 2 2 4 4" xfId="9386"/>
    <cellStyle name="Normal 5 2 2 4 4 2" xfId="19603"/>
    <cellStyle name="Normal 5 2 2 4 5" xfId="9387"/>
    <cellStyle name="Normal 5 2 2 4 5 2" xfId="19604"/>
    <cellStyle name="Normal 5 2 2 4 6" xfId="9388"/>
    <cellStyle name="Normal 5 2 2 4 6 2" xfId="19605"/>
    <cellStyle name="Normal 5 2 2 4 7" xfId="19600"/>
    <cellStyle name="Normal 5 2 2 5" xfId="9389"/>
    <cellStyle name="Normal 5 2 2 5 2" xfId="9390"/>
    <cellStyle name="Normal 5 2 2 5 2 2" xfId="19607"/>
    <cellStyle name="Normal 5 2 2 5 3" xfId="9391"/>
    <cellStyle name="Normal 5 2 2 5 3 2" xfId="19608"/>
    <cellStyle name="Normal 5 2 2 5 4" xfId="9392"/>
    <cellStyle name="Normal 5 2 2 5 4 2" xfId="19609"/>
    <cellStyle name="Normal 5 2 2 5 5" xfId="9393"/>
    <cellStyle name="Normal 5 2 2 5 5 2" xfId="19610"/>
    <cellStyle name="Normal 5 2 2 5 6" xfId="9394"/>
    <cellStyle name="Normal 5 2 2 5 6 2" xfId="19611"/>
    <cellStyle name="Normal 5 2 2 5 7" xfId="19606"/>
    <cellStyle name="Normal 5 2 2 6" xfId="9395"/>
    <cellStyle name="Normal 5 2 2 6 2" xfId="9396"/>
    <cellStyle name="Normal 5 2 2 6 2 2" xfId="19613"/>
    <cellStyle name="Normal 5 2 2 6 3" xfId="9397"/>
    <cellStyle name="Normal 5 2 2 6 3 2" xfId="19614"/>
    <cellStyle name="Normal 5 2 2 6 4" xfId="9398"/>
    <cellStyle name="Normal 5 2 2 6 4 2" xfId="19615"/>
    <cellStyle name="Normal 5 2 2 6 5" xfId="9399"/>
    <cellStyle name="Normal 5 2 2 6 5 2" xfId="19616"/>
    <cellStyle name="Normal 5 2 2 6 6" xfId="9400"/>
    <cellStyle name="Normal 5 2 2 6 6 2" xfId="19617"/>
    <cellStyle name="Normal 5 2 2 6 7" xfId="19612"/>
    <cellStyle name="Normal 5 2 2 7" xfId="9401"/>
    <cellStyle name="Normal 5 2 2 7 2" xfId="9402"/>
    <cellStyle name="Normal 5 2 2 7 2 2" xfId="19619"/>
    <cellStyle name="Normal 5 2 2 7 3" xfId="9403"/>
    <cellStyle name="Normal 5 2 2 7 3 2" xfId="19620"/>
    <cellStyle name="Normal 5 2 2 7 4" xfId="9404"/>
    <cellStyle name="Normal 5 2 2 7 4 2" xfId="19621"/>
    <cellStyle name="Normal 5 2 2 7 5" xfId="9405"/>
    <cellStyle name="Normal 5 2 2 7 5 2" xfId="19622"/>
    <cellStyle name="Normal 5 2 2 7 6" xfId="9406"/>
    <cellStyle name="Normal 5 2 2 7 6 2" xfId="19623"/>
    <cellStyle name="Normal 5 2 2 7 7" xfId="19618"/>
    <cellStyle name="Normal 5 2 2 8" xfId="9407"/>
    <cellStyle name="Normal 5 2 2 8 2" xfId="19624"/>
    <cellStyle name="Normal 5 2 2 9" xfId="9408"/>
    <cellStyle name="Normal 5 2 2 9 2" xfId="19625"/>
    <cellStyle name="Normal 5 2 3" xfId="9409"/>
    <cellStyle name="Normal 5 2 3 10" xfId="9410"/>
    <cellStyle name="Normal 5 2 3 10 2" xfId="19627"/>
    <cellStyle name="Normal 5 2 3 11" xfId="9411"/>
    <cellStyle name="Normal 5 2 3 11 2" xfId="19628"/>
    <cellStyle name="Normal 5 2 3 12" xfId="19626"/>
    <cellStyle name="Normal 5 2 3 2" xfId="9412"/>
    <cellStyle name="Normal 5 2 3 2 10" xfId="9413"/>
    <cellStyle name="Normal 5 2 3 2 10 2" xfId="19630"/>
    <cellStyle name="Normal 5 2 3 2 11" xfId="19629"/>
    <cellStyle name="Normal 5 2 3 2 2" xfId="9414"/>
    <cellStyle name="Normal 5 2 3 2 2 10" xfId="19631"/>
    <cellStyle name="Normal 5 2 3 2 2 2" xfId="9415"/>
    <cellStyle name="Normal 5 2 3 2 2 2 2" xfId="9416"/>
    <cellStyle name="Normal 5 2 3 2 2 2 2 2" xfId="19633"/>
    <cellStyle name="Normal 5 2 3 2 2 2 3" xfId="9417"/>
    <cellStyle name="Normal 5 2 3 2 2 2 3 2" xfId="19634"/>
    <cellStyle name="Normal 5 2 3 2 2 2 4" xfId="9418"/>
    <cellStyle name="Normal 5 2 3 2 2 2 4 2" xfId="19635"/>
    <cellStyle name="Normal 5 2 3 2 2 2 5" xfId="9419"/>
    <cellStyle name="Normal 5 2 3 2 2 2 5 2" xfId="19636"/>
    <cellStyle name="Normal 5 2 3 2 2 2 6" xfId="9420"/>
    <cellStyle name="Normal 5 2 3 2 2 2 6 2" xfId="19637"/>
    <cellStyle name="Normal 5 2 3 2 2 2 7" xfId="19632"/>
    <cellStyle name="Normal 5 2 3 2 2 3" xfId="9421"/>
    <cellStyle name="Normal 5 2 3 2 2 3 2" xfId="9422"/>
    <cellStyle name="Normal 5 2 3 2 2 3 2 2" xfId="19639"/>
    <cellStyle name="Normal 5 2 3 2 2 3 3" xfId="9423"/>
    <cellStyle name="Normal 5 2 3 2 2 3 3 2" xfId="19640"/>
    <cellStyle name="Normal 5 2 3 2 2 3 4" xfId="9424"/>
    <cellStyle name="Normal 5 2 3 2 2 3 4 2" xfId="19641"/>
    <cellStyle name="Normal 5 2 3 2 2 3 5" xfId="9425"/>
    <cellStyle name="Normal 5 2 3 2 2 3 5 2" xfId="19642"/>
    <cellStyle name="Normal 5 2 3 2 2 3 6" xfId="9426"/>
    <cellStyle name="Normal 5 2 3 2 2 3 6 2" xfId="19643"/>
    <cellStyle name="Normal 5 2 3 2 2 3 7" xfId="19638"/>
    <cellStyle name="Normal 5 2 3 2 2 4" xfId="9427"/>
    <cellStyle name="Normal 5 2 3 2 2 4 2" xfId="9428"/>
    <cellStyle name="Normal 5 2 3 2 2 4 2 2" xfId="19645"/>
    <cellStyle name="Normal 5 2 3 2 2 4 3" xfId="9429"/>
    <cellStyle name="Normal 5 2 3 2 2 4 3 2" xfId="19646"/>
    <cellStyle name="Normal 5 2 3 2 2 4 4" xfId="9430"/>
    <cellStyle name="Normal 5 2 3 2 2 4 4 2" xfId="19647"/>
    <cellStyle name="Normal 5 2 3 2 2 4 5" xfId="9431"/>
    <cellStyle name="Normal 5 2 3 2 2 4 5 2" xfId="19648"/>
    <cellStyle name="Normal 5 2 3 2 2 4 6" xfId="9432"/>
    <cellStyle name="Normal 5 2 3 2 2 4 6 2" xfId="19649"/>
    <cellStyle name="Normal 5 2 3 2 2 4 7" xfId="19644"/>
    <cellStyle name="Normal 5 2 3 2 2 5" xfId="9433"/>
    <cellStyle name="Normal 5 2 3 2 2 5 2" xfId="19650"/>
    <cellStyle name="Normal 5 2 3 2 2 6" xfId="9434"/>
    <cellStyle name="Normal 5 2 3 2 2 6 2" xfId="19651"/>
    <cellStyle name="Normal 5 2 3 2 2 7" xfId="9435"/>
    <cellStyle name="Normal 5 2 3 2 2 7 2" xfId="19652"/>
    <cellStyle name="Normal 5 2 3 2 2 8" xfId="9436"/>
    <cellStyle name="Normal 5 2 3 2 2 8 2" xfId="19653"/>
    <cellStyle name="Normal 5 2 3 2 2 9" xfId="9437"/>
    <cellStyle name="Normal 5 2 3 2 2 9 2" xfId="19654"/>
    <cellStyle name="Normal 5 2 3 2 3" xfId="9438"/>
    <cellStyle name="Normal 5 2 3 2 3 2" xfId="9439"/>
    <cellStyle name="Normal 5 2 3 2 3 2 2" xfId="19656"/>
    <cellStyle name="Normal 5 2 3 2 3 3" xfId="9440"/>
    <cellStyle name="Normal 5 2 3 2 3 3 2" xfId="19657"/>
    <cellStyle name="Normal 5 2 3 2 3 4" xfId="9441"/>
    <cellStyle name="Normal 5 2 3 2 3 4 2" xfId="19658"/>
    <cellStyle name="Normal 5 2 3 2 3 5" xfId="9442"/>
    <cellStyle name="Normal 5 2 3 2 3 5 2" xfId="19659"/>
    <cellStyle name="Normal 5 2 3 2 3 6" xfId="9443"/>
    <cellStyle name="Normal 5 2 3 2 3 6 2" xfId="19660"/>
    <cellStyle name="Normal 5 2 3 2 3 7" xfId="19655"/>
    <cellStyle name="Normal 5 2 3 2 4" xfId="9444"/>
    <cellStyle name="Normal 5 2 3 2 4 2" xfId="9445"/>
    <cellStyle name="Normal 5 2 3 2 4 2 2" xfId="19662"/>
    <cellStyle name="Normal 5 2 3 2 4 3" xfId="9446"/>
    <cellStyle name="Normal 5 2 3 2 4 3 2" xfId="19663"/>
    <cellStyle name="Normal 5 2 3 2 4 4" xfId="9447"/>
    <cellStyle name="Normal 5 2 3 2 4 4 2" xfId="19664"/>
    <cellStyle name="Normal 5 2 3 2 4 5" xfId="9448"/>
    <cellStyle name="Normal 5 2 3 2 4 5 2" xfId="19665"/>
    <cellStyle name="Normal 5 2 3 2 4 6" xfId="9449"/>
    <cellStyle name="Normal 5 2 3 2 4 6 2" xfId="19666"/>
    <cellStyle name="Normal 5 2 3 2 4 7" xfId="19661"/>
    <cellStyle name="Normal 5 2 3 2 5" xfId="9450"/>
    <cellStyle name="Normal 5 2 3 2 5 2" xfId="9451"/>
    <cellStyle name="Normal 5 2 3 2 5 2 2" xfId="19668"/>
    <cellStyle name="Normal 5 2 3 2 5 3" xfId="9452"/>
    <cellStyle name="Normal 5 2 3 2 5 3 2" xfId="19669"/>
    <cellStyle name="Normal 5 2 3 2 5 4" xfId="9453"/>
    <cellStyle name="Normal 5 2 3 2 5 4 2" xfId="19670"/>
    <cellStyle name="Normal 5 2 3 2 5 5" xfId="9454"/>
    <cellStyle name="Normal 5 2 3 2 5 5 2" xfId="19671"/>
    <cellStyle name="Normal 5 2 3 2 5 6" xfId="9455"/>
    <cellStyle name="Normal 5 2 3 2 5 6 2" xfId="19672"/>
    <cellStyle name="Normal 5 2 3 2 5 7" xfId="19667"/>
    <cellStyle name="Normal 5 2 3 2 6" xfId="9456"/>
    <cellStyle name="Normal 5 2 3 2 6 2" xfId="19673"/>
    <cellStyle name="Normal 5 2 3 2 7" xfId="9457"/>
    <cellStyle name="Normal 5 2 3 2 7 2" xfId="19674"/>
    <cellStyle name="Normal 5 2 3 2 8" xfId="9458"/>
    <cellStyle name="Normal 5 2 3 2 8 2" xfId="19675"/>
    <cellStyle name="Normal 5 2 3 2 9" xfId="9459"/>
    <cellStyle name="Normal 5 2 3 2 9 2" xfId="19676"/>
    <cellStyle name="Normal 5 2 3 3" xfId="9460"/>
    <cellStyle name="Normal 5 2 3 3 10" xfId="19677"/>
    <cellStyle name="Normal 5 2 3 3 2" xfId="9461"/>
    <cellStyle name="Normal 5 2 3 3 2 2" xfId="9462"/>
    <cellStyle name="Normal 5 2 3 3 2 2 2" xfId="19679"/>
    <cellStyle name="Normal 5 2 3 3 2 3" xfId="9463"/>
    <cellStyle name="Normal 5 2 3 3 2 3 2" xfId="19680"/>
    <cellStyle name="Normal 5 2 3 3 2 4" xfId="9464"/>
    <cellStyle name="Normal 5 2 3 3 2 4 2" xfId="19681"/>
    <cellStyle name="Normal 5 2 3 3 2 5" xfId="9465"/>
    <cellStyle name="Normal 5 2 3 3 2 5 2" xfId="19682"/>
    <cellStyle name="Normal 5 2 3 3 2 6" xfId="9466"/>
    <cellStyle name="Normal 5 2 3 3 2 6 2" xfId="19683"/>
    <cellStyle name="Normal 5 2 3 3 2 7" xfId="19678"/>
    <cellStyle name="Normal 5 2 3 3 3" xfId="9467"/>
    <cellStyle name="Normal 5 2 3 3 3 2" xfId="9468"/>
    <cellStyle name="Normal 5 2 3 3 3 2 2" xfId="19685"/>
    <cellStyle name="Normal 5 2 3 3 3 3" xfId="9469"/>
    <cellStyle name="Normal 5 2 3 3 3 3 2" xfId="19686"/>
    <cellStyle name="Normal 5 2 3 3 3 4" xfId="9470"/>
    <cellStyle name="Normal 5 2 3 3 3 4 2" xfId="19687"/>
    <cellStyle name="Normal 5 2 3 3 3 5" xfId="9471"/>
    <cellStyle name="Normal 5 2 3 3 3 5 2" xfId="19688"/>
    <cellStyle name="Normal 5 2 3 3 3 6" xfId="9472"/>
    <cellStyle name="Normal 5 2 3 3 3 6 2" xfId="19689"/>
    <cellStyle name="Normal 5 2 3 3 3 7" xfId="19684"/>
    <cellStyle name="Normal 5 2 3 3 4" xfId="9473"/>
    <cellStyle name="Normal 5 2 3 3 4 2" xfId="9474"/>
    <cellStyle name="Normal 5 2 3 3 4 2 2" xfId="19691"/>
    <cellStyle name="Normal 5 2 3 3 4 3" xfId="9475"/>
    <cellStyle name="Normal 5 2 3 3 4 3 2" xfId="19692"/>
    <cellStyle name="Normal 5 2 3 3 4 4" xfId="9476"/>
    <cellStyle name="Normal 5 2 3 3 4 4 2" xfId="19693"/>
    <cellStyle name="Normal 5 2 3 3 4 5" xfId="9477"/>
    <cellStyle name="Normal 5 2 3 3 4 5 2" xfId="19694"/>
    <cellStyle name="Normal 5 2 3 3 4 6" xfId="9478"/>
    <cellStyle name="Normal 5 2 3 3 4 6 2" xfId="19695"/>
    <cellStyle name="Normal 5 2 3 3 4 7" xfId="19690"/>
    <cellStyle name="Normal 5 2 3 3 5" xfId="9479"/>
    <cellStyle name="Normal 5 2 3 3 5 2" xfId="19696"/>
    <cellStyle name="Normal 5 2 3 3 6" xfId="9480"/>
    <cellStyle name="Normal 5 2 3 3 6 2" xfId="19697"/>
    <cellStyle name="Normal 5 2 3 3 7" xfId="9481"/>
    <cellStyle name="Normal 5 2 3 3 7 2" xfId="19698"/>
    <cellStyle name="Normal 5 2 3 3 8" xfId="9482"/>
    <cellStyle name="Normal 5 2 3 3 8 2" xfId="19699"/>
    <cellStyle name="Normal 5 2 3 3 9" xfId="9483"/>
    <cellStyle name="Normal 5 2 3 3 9 2" xfId="19700"/>
    <cellStyle name="Normal 5 2 3 4" xfId="9484"/>
    <cellStyle name="Normal 5 2 3 4 2" xfId="9485"/>
    <cellStyle name="Normal 5 2 3 4 2 2" xfId="19702"/>
    <cellStyle name="Normal 5 2 3 4 3" xfId="9486"/>
    <cellStyle name="Normal 5 2 3 4 3 2" xfId="19703"/>
    <cellStyle name="Normal 5 2 3 4 4" xfId="9487"/>
    <cellStyle name="Normal 5 2 3 4 4 2" xfId="19704"/>
    <cellStyle name="Normal 5 2 3 4 5" xfId="9488"/>
    <cellStyle name="Normal 5 2 3 4 5 2" xfId="19705"/>
    <cellStyle name="Normal 5 2 3 4 6" xfId="9489"/>
    <cellStyle name="Normal 5 2 3 4 6 2" xfId="19706"/>
    <cellStyle name="Normal 5 2 3 4 7" xfId="19701"/>
    <cellStyle name="Normal 5 2 3 5" xfId="9490"/>
    <cellStyle name="Normal 5 2 3 5 2" xfId="9491"/>
    <cellStyle name="Normal 5 2 3 5 2 2" xfId="19708"/>
    <cellStyle name="Normal 5 2 3 5 3" xfId="9492"/>
    <cellStyle name="Normal 5 2 3 5 3 2" xfId="19709"/>
    <cellStyle name="Normal 5 2 3 5 4" xfId="9493"/>
    <cellStyle name="Normal 5 2 3 5 4 2" xfId="19710"/>
    <cellStyle name="Normal 5 2 3 5 5" xfId="9494"/>
    <cellStyle name="Normal 5 2 3 5 5 2" xfId="19711"/>
    <cellStyle name="Normal 5 2 3 5 6" xfId="9495"/>
    <cellStyle name="Normal 5 2 3 5 6 2" xfId="19712"/>
    <cellStyle name="Normal 5 2 3 5 7" xfId="19707"/>
    <cellStyle name="Normal 5 2 3 6" xfId="9496"/>
    <cellStyle name="Normal 5 2 3 6 2" xfId="9497"/>
    <cellStyle name="Normal 5 2 3 6 2 2" xfId="19714"/>
    <cellStyle name="Normal 5 2 3 6 3" xfId="9498"/>
    <cellStyle name="Normal 5 2 3 6 3 2" xfId="19715"/>
    <cellStyle name="Normal 5 2 3 6 4" xfId="9499"/>
    <cellStyle name="Normal 5 2 3 6 4 2" xfId="19716"/>
    <cellStyle name="Normal 5 2 3 6 5" xfId="9500"/>
    <cellStyle name="Normal 5 2 3 6 5 2" xfId="19717"/>
    <cellStyle name="Normal 5 2 3 6 6" xfId="9501"/>
    <cellStyle name="Normal 5 2 3 6 6 2" xfId="19718"/>
    <cellStyle name="Normal 5 2 3 6 7" xfId="19713"/>
    <cellStyle name="Normal 5 2 3 7" xfId="9502"/>
    <cellStyle name="Normal 5 2 3 7 2" xfId="19719"/>
    <cellStyle name="Normal 5 2 3 8" xfId="9503"/>
    <cellStyle name="Normal 5 2 3 8 2" xfId="19720"/>
    <cellStyle name="Normal 5 2 3 9" xfId="9504"/>
    <cellStyle name="Normal 5 2 3 9 2" xfId="19721"/>
    <cellStyle name="Normal 5 2 4" xfId="9505"/>
    <cellStyle name="Normal 5 2 4 10" xfId="9506"/>
    <cellStyle name="Normal 5 2 4 10 2" xfId="19723"/>
    <cellStyle name="Normal 5 2 4 11" xfId="19722"/>
    <cellStyle name="Normal 5 2 4 2" xfId="9507"/>
    <cellStyle name="Normal 5 2 4 2 10" xfId="19724"/>
    <cellStyle name="Normal 5 2 4 2 2" xfId="9508"/>
    <cellStyle name="Normal 5 2 4 2 2 2" xfId="9509"/>
    <cellStyle name="Normal 5 2 4 2 2 2 2" xfId="19726"/>
    <cellStyle name="Normal 5 2 4 2 2 3" xfId="9510"/>
    <cellStyle name="Normal 5 2 4 2 2 3 2" xfId="19727"/>
    <cellStyle name="Normal 5 2 4 2 2 4" xfId="9511"/>
    <cellStyle name="Normal 5 2 4 2 2 4 2" xfId="19728"/>
    <cellStyle name="Normal 5 2 4 2 2 5" xfId="9512"/>
    <cellStyle name="Normal 5 2 4 2 2 5 2" xfId="19729"/>
    <cellStyle name="Normal 5 2 4 2 2 6" xfId="9513"/>
    <cellStyle name="Normal 5 2 4 2 2 6 2" xfId="19730"/>
    <cellStyle name="Normal 5 2 4 2 2 7" xfId="19725"/>
    <cellStyle name="Normal 5 2 4 2 3" xfId="9514"/>
    <cellStyle name="Normal 5 2 4 2 3 2" xfId="9515"/>
    <cellStyle name="Normal 5 2 4 2 3 2 2" xfId="19732"/>
    <cellStyle name="Normal 5 2 4 2 3 3" xfId="9516"/>
    <cellStyle name="Normal 5 2 4 2 3 3 2" xfId="19733"/>
    <cellStyle name="Normal 5 2 4 2 3 4" xfId="9517"/>
    <cellStyle name="Normal 5 2 4 2 3 4 2" xfId="19734"/>
    <cellStyle name="Normal 5 2 4 2 3 5" xfId="9518"/>
    <cellStyle name="Normal 5 2 4 2 3 5 2" xfId="19735"/>
    <cellStyle name="Normal 5 2 4 2 3 6" xfId="9519"/>
    <cellStyle name="Normal 5 2 4 2 3 6 2" xfId="19736"/>
    <cellStyle name="Normal 5 2 4 2 3 7" xfId="19731"/>
    <cellStyle name="Normal 5 2 4 2 4" xfId="9520"/>
    <cellStyle name="Normal 5 2 4 2 4 2" xfId="9521"/>
    <cellStyle name="Normal 5 2 4 2 4 2 2" xfId="19738"/>
    <cellStyle name="Normal 5 2 4 2 4 3" xfId="9522"/>
    <cellStyle name="Normal 5 2 4 2 4 3 2" xfId="19739"/>
    <cellStyle name="Normal 5 2 4 2 4 4" xfId="9523"/>
    <cellStyle name="Normal 5 2 4 2 4 4 2" xfId="19740"/>
    <cellStyle name="Normal 5 2 4 2 4 5" xfId="9524"/>
    <cellStyle name="Normal 5 2 4 2 4 5 2" xfId="19741"/>
    <cellStyle name="Normal 5 2 4 2 4 6" xfId="9525"/>
    <cellStyle name="Normal 5 2 4 2 4 6 2" xfId="19742"/>
    <cellStyle name="Normal 5 2 4 2 4 7" xfId="19737"/>
    <cellStyle name="Normal 5 2 4 2 5" xfId="9526"/>
    <cellStyle name="Normal 5 2 4 2 5 2" xfId="19743"/>
    <cellStyle name="Normal 5 2 4 2 6" xfId="9527"/>
    <cellStyle name="Normal 5 2 4 2 6 2" xfId="19744"/>
    <cellStyle name="Normal 5 2 4 2 7" xfId="9528"/>
    <cellStyle name="Normal 5 2 4 2 7 2" xfId="19745"/>
    <cellStyle name="Normal 5 2 4 2 8" xfId="9529"/>
    <cellStyle name="Normal 5 2 4 2 8 2" xfId="19746"/>
    <cellStyle name="Normal 5 2 4 2 9" xfId="9530"/>
    <cellStyle name="Normal 5 2 4 2 9 2" xfId="19747"/>
    <cellStyle name="Normal 5 2 4 3" xfId="9531"/>
    <cellStyle name="Normal 5 2 4 3 2" xfId="9532"/>
    <cellStyle name="Normal 5 2 4 3 2 2" xfId="19749"/>
    <cellStyle name="Normal 5 2 4 3 3" xfId="9533"/>
    <cellStyle name="Normal 5 2 4 3 3 2" xfId="19750"/>
    <cellStyle name="Normal 5 2 4 3 4" xfId="9534"/>
    <cellStyle name="Normal 5 2 4 3 4 2" xfId="19751"/>
    <cellStyle name="Normal 5 2 4 3 5" xfId="9535"/>
    <cellStyle name="Normal 5 2 4 3 5 2" xfId="19752"/>
    <cellStyle name="Normal 5 2 4 3 6" xfId="9536"/>
    <cellStyle name="Normal 5 2 4 3 6 2" xfId="19753"/>
    <cellStyle name="Normal 5 2 4 3 7" xfId="19748"/>
    <cellStyle name="Normal 5 2 4 4" xfId="9537"/>
    <cellStyle name="Normal 5 2 4 4 2" xfId="9538"/>
    <cellStyle name="Normal 5 2 4 4 2 2" xfId="19755"/>
    <cellStyle name="Normal 5 2 4 4 3" xfId="9539"/>
    <cellStyle name="Normal 5 2 4 4 3 2" xfId="19756"/>
    <cellStyle name="Normal 5 2 4 4 4" xfId="9540"/>
    <cellStyle name="Normal 5 2 4 4 4 2" xfId="19757"/>
    <cellStyle name="Normal 5 2 4 4 5" xfId="9541"/>
    <cellStyle name="Normal 5 2 4 4 5 2" xfId="19758"/>
    <cellStyle name="Normal 5 2 4 4 6" xfId="9542"/>
    <cellStyle name="Normal 5 2 4 4 6 2" xfId="19759"/>
    <cellStyle name="Normal 5 2 4 4 7" xfId="19754"/>
    <cellStyle name="Normal 5 2 4 5" xfId="9543"/>
    <cellStyle name="Normal 5 2 4 5 2" xfId="9544"/>
    <cellStyle name="Normal 5 2 4 5 2 2" xfId="19761"/>
    <cellStyle name="Normal 5 2 4 5 3" xfId="9545"/>
    <cellStyle name="Normal 5 2 4 5 3 2" xfId="19762"/>
    <cellStyle name="Normal 5 2 4 5 4" xfId="9546"/>
    <cellStyle name="Normal 5 2 4 5 4 2" xfId="19763"/>
    <cellStyle name="Normal 5 2 4 5 5" xfId="9547"/>
    <cellStyle name="Normal 5 2 4 5 5 2" xfId="19764"/>
    <cellStyle name="Normal 5 2 4 5 6" xfId="9548"/>
    <cellStyle name="Normal 5 2 4 5 6 2" xfId="19765"/>
    <cellStyle name="Normal 5 2 4 5 7" xfId="19760"/>
    <cellStyle name="Normal 5 2 4 6" xfId="9549"/>
    <cellStyle name="Normal 5 2 4 6 2" xfId="19766"/>
    <cellStyle name="Normal 5 2 4 7" xfId="9550"/>
    <cellStyle name="Normal 5 2 4 7 2" xfId="19767"/>
    <cellStyle name="Normal 5 2 4 8" xfId="9551"/>
    <cellStyle name="Normal 5 2 4 8 2" xfId="19768"/>
    <cellStyle name="Normal 5 2 4 9" xfId="9552"/>
    <cellStyle name="Normal 5 2 4 9 2" xfId="19769"/>
    <cellStyle name="Normal 5 2 5" xfId="9553"/>
    <cellStyle name="Normal 5 2 5 10" xfId="19770"/>
    <cellStyle name="Normal 5 2 5 2" xfId="9554"/>
    <cellStyle name="Normal 5 2 5 2 2" xfId="9555"/>
    <cellStyle name="Normal 5 2 5 2 2 2" xfId="19772"/>
    <cellStyle name="Normal 5 2 5 2 3" xfId="9556"/>
    <cellStyle name="Normal 5 2 5 2 3 2" xfId="19773"/>
    <cellStyle name="Normal 5 2 5 2 4" xfId="9557"/>
    <cellStyle name="Normal 5 2 5 2 4 2" xfId="19774"/>
    <cellStyle name="Normal 5 2 5 2 5" xfId="9558"/>
    <cellStyle name="Normal 5 2 5 2 5 2" xfId="19775"/>
    <cellStyle name="Normal 5 2 5 2 6" xfId="9559"/>
    <cellStyle name="Normal 5 2 5 2 6 2" xfId="19776"/>
    <cellStyle name="Normal 5 2 5 2 7" xfId="19771"/>
    <cellStyle name="Normal 5 2 5 3" xfId="9560"/>
    <cellStyle name="Normal 5 2 5 3 2" xfId="9561"/>
    <cellStyle name="Normal 5 2 5 3 2 2" xfId="19778"/>
    <cellStyle name="Normal 5 2 5 3 3" xfId="9562"/>
    <cellStyle name="Normal 5 2 5 3 3 2" xfId="19779"/>
    <cellStyle name="Normal 5 2 5 3 4" xfId="9563"/>
    <cellStyle name="Normal 5 2 5 3 4 2" xfId="19780"/>
    <cellStyle name="Normal 5 2 5 3 5" xfId="9564"/>
    <cellStyle name="Normal 5 2 5 3 5 2" xfId="19781"/>
    <cellStyle name="Normal 5 2 5 3 6" xfId="9565"/>
    <cellStyle name="Normal 5 2 5 3 6 2" xfId="19782"/>
    <cellStyle name="Normal 5 2 5 3 7" xfId="19777"/>
    <cellStyle name="Normal 5 2 5 4" xfId="9566"/>
    <cellStyle name="Normal 5 2 5 4 2" xfId="9567"/>
    <cellStyle name="Normal 5 2 5 4 2 2" xfId="19784"/>
    <cellStyle name="Normal 5 2 5 4 3" xfId="9568"/>
    <cellStyle name="Normal 5 2 5 4 3 2" xfId="19785"/>
    <cellStyle name="Normal 5 2 5 4 4" xfId="9569"/>
    <cellStyle name="Normal 5 2 5 4 4 2" xfId="19786"/>
    <cellStyle name="Normal 5 2 5 4 5" xfId="9570"/>
    <cellStyle name="Normal 5 2 5 4 5 2" xfId="19787"/>
    <cellStyle name="Normal 5 2 5 4 6" xfId="9571"/>
    <cellStyle name="Normal 5 2 5 4 6 2" xfId="19788"/>
    <cellStyle name="Normal 5 2 5 4 7" xfId="19783"/>
    <cellStyle name="Normal 5 2 5 5" xfId="9572"/>
    <cellStyle name="Normal 5 2 5 5 2" xfId="19789"/>
    <cellStyle name="Normal 5 2 5 6" xfId="9573"/>
    <cellStyle name="Normal 5 2 5 6 2" xfId="19790"/>
    <cellStyle name="Normal 5 2 5 7" xfId="9574"/>
    <cellStyle name="Normal 5 2 5 7 2" xfId="19791"/>
    <cellStyle name="Normal 5 2 5 8" xfId="9575"/>
    <cellStyle name="Normal 5 2 5 8 2" xfId="19792"/>
    <cellStyle name="Normal 5 2 5 9" xfId="9576"/>
    <cellStyle name="Normal 5 2 5 9 2" xfId="19793"/>
    <cellStyle name="Normal 5 2 6" xfId="9577"/>
    <cellStyle name="Normal 5 2 6 2" xfId="9578"/>
    <cellStyle name="Normal 5 2 6 2 2" xfId="19795"/>
    <cellStyle name="Normal 5 2 6 3" xfId="9579"/>
    <cellStyle name="Normal 5 2 6 3 2" xfId="19796"/>
    <cellStyle name="Normal 5 2 6 4" xfId="9580"/>
    <cellStyle name="Normal 5 2 6 4 2" xfId="19797"/>
    <cellStyle name="Normal 5 2 6 5" xfId="9581"/>
    <cellStyle name="Normal 5 2 6 5 2" xfId="19798"/>
    <cellStyle name="Normal 5 2 6 6" xfId="9582"/>
    <cellStyle name="Normal 5 2 6 6 2" xfId="19799"/>
    <cellStyle name="Normal 5 2 6 7" xfId="19794"/>
    <cellStyle name="Normal 5 2 7" xfId="9583"/>
    <cellStyle name="Normal 5 2 7 2" xfId="9584"/>
    <cellStyle name="Normal 5 2 7 2 2" xfId="19801"/>
    <cellStyle name="Normal 5 2 7 3" xfId="9585"/>
    <cellStyle name="Normal 5 2 7 3 2" xfId="19802"/>
    <cellStyle name="Normal 5 2 7 4" xfId="9586"/>
    <cellStyle name="Normal 5 2 7 4 2" xfId="19803"/>
    <cellStyle name="Normal 5 2 7 5" xfId="9587"/>
    <cellStyle name="Normal 5 2 7 5 2" xfId="19804"/>
    <cellStyle name="Normal 5 2 7 6" xfId="9588"/>
    <cellStyle name="Normal 5 2 7 6 2" xfId="19805"/>
    <cellStyle name="Normal 5 2 7 7" xfId="19800"/>
    <cellStyle name="Normal 5 2 8" xfId="9589"/>
    <cellStyle name="Normal 5 2 8 2" xfId="9590"/>
    <cellStyle name="Normal 5 2 8 2 2" xfId="19807"/>
    <cellStyle name="Normal 5 2 8 3" xfId="9591"/>
    <cellStyle name="Normal 5 2 8 3 2" xfId="19808"/>
    <cellStyle name="Normal 5 2 8 4" xfId="9592"/>
    <cellStyle name="Normal 5 2 8 4 2" xfId="19809"/>
    <cellStyle name="Normal 5 2 8 5" xfId="9593"/>
    <cellStyle name="Normal 5 2 8 5 2" xfId="19810"/>
    <cellStyle name="Normal 5 2 8 6" xfId="9594"/>
    <cellStyle name="Normal 5 2 8 6 2" xfId="19811"/>
    <cellStyle name="Normal 5 2 8 7" xfId="19806"/>
    <cellStyle name="Normal 5 2 9" xfId="9595"/>
    <cellStyle name="Normal 5 2 9 2" xfId="19812"/>
    <cellStyle name="Normal 5 2_Budget" xfId="9596"/>
    <cellStyle name="Normal 5 3" xfId="9597"/>
    <cellStyle name="Normal 5 3 10" xfId="9598"/>
    <cellStyle name="Normal 5 3 10 2" xfId="19814"/>
    <cellStyle name="Normal 5 3 11" xfId="9599"/>
    <cellStyle name="Normal 5 3 11 2" xfId="19815"/>
    <cellStyle name="Normal 5 3 12" xfId="9600"/>
    <cellStyle name="Normal 5 3 12 2" xfId="19816"/>
    <cellStyle name="Normal 5 3 13" xfId="9601"/>
    <cellStyle name="Normal 5 3 13 2" xfId="19817"/>
    <cellStyle name="Normal 5 3 14" xfId="19813"/>
    <cellStyle name="Normal 5 3 2" xfId="9602"/>
    <cellStyle name="Normal 5 3 2 10" xfId="9603"/>
    <cellStyle name="Normal 5 3 2 10 2" xfId="19819"/>
    <cellStyle name="Normal 5 3 2 11" xfId="9604"/>
    <cellStyle name="Normal 5 3 2 11 2" xfId="19820"/>
    <cellStyle name="Normal 5 3 2 12" xfId="9605"/>
    <cellStyle name="Normal 5 3 2 12 2" xfId="19821"/>
    <cellStyle name="Normal 5 3 2 13" xfId="19818"/>
    <cellStyle name="Normal 5 3 2 2" xfId="9606"/>
    <cellStyle name="Normal 5 3 2 2 10" xfId="9607"/>
    <cellStyle name="Normal 5 3 2 2 10 2" xfId="19823"/>
    <cellStyle name="Normal 5 3 2 2 11" xfId="19822"/>
    <cellStyle name="Normal 5 3 2 2 2" xfId="9608"/>
    <cellStyle name="Normal 5 3 2 2 2 2" xfId="9609"/>
    <cellStyle name="Normal 5 3 2 2 2 2 2" xfId="19825"/>
    <cellStyle name="Normal 5 3 2 2 2 3" xfId="9610"/>
    <cellStyle name="Normal 5 3 2 2 2 3 2" xfId="19826"/>
    <cellStyle name="Normal 5 3 2 2 2 4" xfId="9611"/>
    <cellStyle name="Normal 5 3 2 2 2 4 2" xfId="19827"/>
    <cellStyle name="Normal 5 3 2 2 2 5" xfId="9612"/>
    <cellStyle name="Normal 5 3 2 2 2 5 2" xfId="19828"/>
    <cellStyle name="Normal 5 3 2 2 2 6" xfId="9613"/>
    <cellStyle name="Normal 5 3 2 2 2 6 2" xfId="19829"/>
    <cellStyle name="Normal 5 3 2 2 2 7" xfId="19824"/>
    <cellStyle name="Normal 5 3 2 2 3" xfId="9614"/>
    <cellStyle name="Normal 5 3 2 2 3 2" xfId="9615"/>
    <cellStyle name="Normal 5 3 2 2 3 2 2" xfId="19831"/>
    <cellStyle name="Normal 5 3 2 2 3 3" xfId="9616"/>
    <cellStyle name="Normal 5 3 2 2 3 3 2" xfId="19832"/>
    <cellStyle name="Normal 5 3 2 2 3 4" xfId="9617"/>
    <cellStyle name="Normal 5 3 2 2 3 4 2" xfId="19833"/>
    <cellStyle name="Normal 5 3 2 2 3 5" xfId="9618"/>
    <cellStyle name="Normal 5 3 2 2 3 5 2" xfId="19834"/>
    <cellStyle name="Normal 5 3 2 2 3 6" xfId="9619"/>
    <cellStyle name="Normal 5 3 2 2 3 6 2" xfId="19835"/>
    <cellStyle name="Normal 5 3 2 2 3 7" xfId="19830"/>
    <cellStyle name="Normal 5 3 2 2 4" xfId="9620"/>
    <cellStyle name="Normal 5 3 2 2 4 2" xfId="9621"/>
    <cellStyle name="Normal 5 3 2 2 4 2 2" xfId="19837"/>
    <cellStyle name="Normal 5 3 2 2 4 3" xfId="9622"/>
    <cellStyle name="Normal 5 3 2 2 4 3 2" xfId="19838"/>
    <cellStyle name="Normal 5 3 2 2 4 4" xfId="9623"/>
    <cellStyle name="Normal 5 3 2 2 4 4 2" xfId="19839"/>
    <cellStyle name="Normal 5 3 2 2 4 5" xfId="9624"/>
    <cellStyle name="Normal 5 3 2 2 4 5 2" xfId="19840"/>
    <cellStyle name="Normal 5 3 2 2 4 6" xfId="9625"/>
    <cellStyle name="Normal 5 3 2 2 4 6 2" xfId="19841"/>
    <cellStyle name="Normal 5 3 2 2 4 7" xfId="19836"/>
    <cellStyle name="Normal 5 3 2 2 5" xfId="9626"/>
    <cellStyle name="Normal 5 3 2 2 5 2" xfId="9627"/>
    <cellStyle name="Normal 5 3 2 2 5 2 2" xfId="19843"/>
    <cellStyle name="Normal 5 3 2 2 5 3" xfId="9628"/>
    <cellStyle name="Normal 5 3 2 2 5 3 2" xfId="19844"/>
    <cellStyle name="Normal 5 3 2 2 5 4" xfId="9629"/>
    <cellStyle name="Normal 5 3 2 2 5 4 2" xfId="19845"/>
    <cellStyle name="Normal 5 3 2 2 5 5" xfId="9630"/>
    <cellStyle name="Normal 5 3 2 2 5 5 2" xfId="19846"/>
    <cellStyle name="Normal 5 3 2 2 5 6" xfId="9631"/>
    <cellStyle name="Normal 5 3 2 2 5 6 2" xfId="19847"/>
    <cellStyle name="Normal 5 3 2 2 5 7" xfId="19842"/>
    <cellStyle name="Normal 5 3 2 2 6" xfId="9632"/>
    <cellStyle name="Normal 5 3 2 2 6 2" xfId="19848"/>
    <cellStyle name="Normal 5 3 2 2 7" xfId="9633"/>
    <cellStyle name="Normal 5 3 2 2 7 2" xfId="19849"/>
    <cellStyle name="Normal 5 3 2 2 8" xfId="9634"/>
    <cellStyle name="Normal 5 3 2 2 8 2" xfId="19850"/>
    <cellStyle name="Normal 5 3 2 2 9" xfId="9635"/>
    <cellStyle name="Normal 5 3 2 2 9 2" xfId="19851"/>
    <cellStyle name="Normal 5 3 2 3" xfId="9636"/>
    <cellStyle name="Normal 5 3 2 3 2" xfId="9637"/>
    <cellStyle name="Normal 5 3 2 3 2 2" xfId="19853"/>
    <cellStyle name="Normal 5 3 2 3 3" xfId="9638"/>
    <cellStyle name="Normal 5 3 2 3 3 2" xfId="19854"/>
    <cellStyle name="Normal 5 3 2 3 4" xfId="9639"/>
    <cellStyle name="Normal 5 3 2 3 4 2" xfId="19855"/>
    <cellStyle name="Normal 5 3 2 3 5" xfId="9640"/>
    <cellStyle name="Normal 5 3 2 3 5 2" xfId="19856"/>
    <cellStyle name="Normal 5 3 2 3 6" xfId="9641"/>
    <cellStyle name="Normal 5 3 2 3 6 2" xfId="19857"/>
    <cellStyle name="Normal 5 3 2 3 7" xfId="19852"/>
    <cellStyle name="Normal 5 3 2 4" xfId="9642"/>
    <cellStyle name="Normal 5 3 2 4 2" xfId="9643"/>
    <cellStyle name="Normal 5 3 2 4 2 2" xfId="19859"/>
    <cellStyle name="Normal 5 3 2 4 3" xfId="9644"/>
    <cellStyle name="Normal 5 3 2 4 3 2" xfId="19860"/>
    <cellStyle name="Normal 5 3 2 4 4" xfId="9645"/>
    <cellStyle name="Normal 5 3 2 4 4 2" xfId="19861"/>
    <cellStyle name="Normal 5 3 2 4 5" xfId="9646"/>
    <cellStyle name="Normal 5 3 2 4 5 2" xfId="19862"/>
    <cellStyle name="Normal 5 3 2 4 6" xfId="9647"/>
    <cellStyle name="Normal 5 3 2 4 6 2" xfId="19863"/>
    <cellStyle name="Normal 5 3 2 4 7" xfId="19858"/>
    <cellStyle name="Normal 5 3 2 5" xfId="9648"/>
    <cellStyle name="Normal 5 3 2 5 2" xfId="9649"/>
    <cellStyle name="Normal 5 3 2 5 2 2" xfId="19865"/>
    <cellStyle name="Normal 5 3 2 5 3" xfId="9650"/>
    <cellStyle name="Normal 5 3 2 5 3 2" xfId="19866"/>
    <cellStyle name="Normal 5 3 2 5 4" xfId="9651"/>
    <cellStyle name="Normal 5 3 2 5 4 2" xfId="19867"/>
    <cellStyle name="Normal 5 3 2 5 5" xfId="9652"/>
    <cellStyle name="Normal 5 3 2 5 5 2" xfId="19868"/>
    <cellStyle name="Normal 5 3 2 5 6" xfId="9653"/>
    <cellStyle name="Normal 5 3 2 5 6 2" xfId="19869"/>
    <cellStyle name="Normal 5 3 2 5 7" xfId="19864"/>
    <cellStyle name="Normal 5 3 2 6" xfId="9654"/>
    <cellStyle name="Normal 5 3 2 6 2" xfId="9655"/>
    <cellStyle name="Normal 5 3 2 6 2 2" xfId="19871"/>
    <cellStyle name="Normal 5 3 2 6 3" xfId="9656"/>
    <cellStyle name="Normal 5 3 2 6 3 2" xfId="19872"/>
    <cellStyle name="Normal 5 3 2 6 4" xfId="9657"/>
    <cellStyle name="Normal 5 3 2 6 4 2" xfId="19873"/>
    <cellStyle name="Normal 5 3 2 6 5" xfId="9658"/>
    <cellStyle name="Normal 5 3 2 6 5 2" xfId="19874"/>
    <cellStyle name="Normal 5 3 2 6 6" xfId="9659"/>
    <cellStyle name="Normal 5 3 2 6 6 2" xfId="19875"/>
    <cellStyle name="Normal 5 3 2 6 7" xfId="19870"/>
    <cellStyle name="Normal 5 3 2 7" xfId="9660"/>
    <cellStyle name="Normal 5 3 2 7 2" xfId="19876"/>
    <cellStyle name="Normal 5 3 2 8" xfId="9661"/>
    <cellStyle name="Normal 5 3 2 8 2" xfId="19877"/>
    <cellStyle name="Normal 5 3 2 9" xfId="9662"/>
    <cellStyle name="Normal 5 3 2 9 2" xfId="19878"/>
    <cellStyle name="Normal 5 3 3" xfId="9663"/>
    <cellStyle name="Normal 5 3 3 10" xfId="9664"/>
    <cellStyle name="Normal 5 3 3 10 2" xfId="19880"/>
    <cellStyle name="Normal 5 3 3 11" xfId="9665"/>
    <cellStyle name="Normal 5 3 3 11 2" xfId="19881"/>
    <cellStyle name="Normal 5 3 3 12" xfId="19879"/>
    <cellStyle name="Normal 5 3 3 2" xfId="9666"/>
    <cellStyle name="Normal 5 3 3 2 2" xfId="9667"/>
    <cellStyle name="Normal 5 3 3 2 2 2" xfId="19883"/>
    <cellStyle name="Normal 5 3 3 2 3" xfId="9668"/>
    <cellStyle name="Normal 5 3 3 2 3 2" xfId="19884"/>
    <cellStyle name="Normal 5 3 3 2 4" xfId="9669"/>
    <cellStyle name="Normal 5 3 3 2 4 2" xfId="19885"/>
    <cellStyle name="Normal 5 3 3 2 5" xfId="9670"/>
    <cellStyle name="Normal 5 3 3 2 5 2" xfId="19886"/>
    <cellStyle name="Normal 5 3 3 2 6" xfId="9671"/>
    <cellStyle name="Normal 5 3 3 2 6 2" xfId="19887"/>
    <cellStyle name="Normal 5 3 3 2 7" xfId="19882"/>
    <cellStyle name="Normal 5 3 3 3" xfId="9672"/>
    <cellStyle name="Normal 5 3 3 3 2" xfId="9673"/>
    <cellStyle name="Normal 5 3 3 3 2 2" xfId="19889"/>
    <cellStyle name="Normal 5 3 3 3 3" xfId="9674"/>
    <cellStyle name="Normal 5 3 3 3 3 2" xfId="19890"/>
    <cellStyle name="Normal 5 3 3 3 4" xfId="9675"/>
    <cellStyle name="Normal 5 3 3 3 4 2" xfId="19891"/>
    <cellStyle name="Normal 5 3 3 3 5" xfId="9676"/>
    <cellStyle name="Normal 5 3 3 3 5 2" xfId="19892"/>
    <cellStyle name="Normal 5 3 3 3 6" xfId="9677"/>
    <cellStyle name="Normal 5 3 3 3 6 2" xfId="19893"/>
    <cellStyle name="Normal 5 3 3 3 7" xfId="19888"/>
    <cellStyle name="Normal 5 3 3 4" xfId="9678"/>
    <cellStyle name="Normal 5 3 3 4 2" xfId="9679"/>
    <cellStyle name="Normal 5 3 3 4 2 2" xfId="19895"/>
    <cellStyle name="Normal 5 3 3 4 3" xfId="9680"/>
    <cellStyle name="Normal 5 3 3 4 3 2" xfId="19896"/>
    <cellStyle name="Normal 5 3 3 4 4" xfId="9681"/>
    <cellStyle name="Normal 5 3 3 4 4 2" xfId="19897"/>
    <cellStyle name="Normal 5 3 3 4 5" xfId="9682"/>
    <cellStyle name="Normal 5 3 3 4 5 2" xfId="19898"/>
    <cellStyle name="Normal 5 3 3 4 6" xfId="9683"/>
    <cellStyle name="Normal 5 3 3 4 6 2" xfId="19899"/>
    <cellStyle name="Normal 5 3 3 4 7" xfId="19894"/>
    <cellStyle name="Normal 5 3 3 5" xfId="9684"/>
    <cellStyle name="Normal 5 3 3 5 2" xfId="9685"/>
    <cellStyle name="Normal 5 3 3 5 2 2" xfId="19901"/>
    <cellStyle name="Normal 5 3 3 5 3" xfId="9686"/>
    <cellStyle name="Normal 5 3 3 5 3 2" xfId="19902"/>
    <cellStyle name="Normal 5 3 3 5 4" xfId="9687"/>
    <cellStyle name="Normal 5 3 3 5 4 2" xfId="19903"/>
    <cellStyle name="Normal 5 3 3 5 5" xfId="9688"/>
    <cellStyle name="Normal 5 3 3 5 5 2" xfId="19904"/>
    <cellStyle name="Normal 5 3 3 5 6" xfId="9689"/>
    <cellStyle name="Normal 5 3 3 5 6 2" xfId="19905"/>
    <cellStyle name="Normal 5 3 3 5 7" xfId="19900"/>
    <cellStyle name="Normal 5 3 3 6" xfId="9690"/>
    <cellStyle name="Normal 5 3 3 6 2" xfId="19906"/>
    <cellStyle name="Normal 5 3 3 7" xfId="9691"/>
    <cellStyle name="Normal 5 3 3 7 2" xfId="19907"/>
    <cellStyle name="Normal 5 3 3 8" xfId="9692"/>
    <cellStyle name="Normal 5 3 3 8 2" xfId="19908"/>
    <cellStyle name="Normal 5 3 3 9" xfId="9693"/>
    <cellStyle name="Normal 5 3 3 9 2" xfId="19909"/>
    <cellStyle name="Normal 5 3 4" xfId="9694"/>
    <cellStyle name="Normal 5 3 4 2" xfId="9695"/>
    <cellStyle name="Normal 5 3 4 2 2" xfId="9696"/>
    <cellStyle name="Normal 5 3 4 2 2 2" xfId="19912"/>
    <cellStyle name="Normal 5 3 4 2 3" xfId="19911"/>
    <cellStyle name="Normal 5 3 4 3" xfId="9697"/>
    <cellStyle name="Normal 5 3 4 3 2" xfId="9698"/>
    <cellStyle name="Normal 5 3 4 3 2 2" xfId="19914"/>
    <cellStyle name="Normal 5 3 4 3 3" xfId="9699"/>
    <cellStyle name="Normal 5 3 4 3 3 2" xfId="9700"/>
    <cellStyle name="Normal 5 3 4 3 3 2 2" xfId="19916"/>
    <cellStyle name="Normal 5 3 4 3 3 3" xfId="9701"/>
    <cellStyle name="Normal 5 3 4 3 3 3 2" xfId="9702"/>
    <cellStyle name="Normal 5 3 4 3 3 3 2 2" xfId="19918"/>
    <cellStyle name="Normal 5 3 4 3 3 3 3" xfId="19917"/>
    <cellStyle name="Normal 5 3 4 3 3 4" xfId="9703"/>
    <cellStyle name="Normal 5 3 4 3 3 4 2" xfId="19919"/>
    <cellStyle name="Normal 5 3 4 3 3 5" xfId="19915"/>
    <cellStyle name="Normal 5 3 4 3 4" xfId="9704"/>
    <cellStyle name="Normal 5 3 4 3 4 2" xfId="19920"/>
    <cellStyle name="Normal 5 3 4 3 5" xfId="19913"/>
    <cellStyle name="Normal 5 3 4 4" xfId="9705"/>
    <cellStyle name="Normal 5 3 4 4 2" xfId="9706"/>
    <cellStyle name="Normal 5 3 4 4 2 2" xfId="19922"/>
    <cellStyle name="Normal 5 3 4 4 3" xfId="9707"/>
    <cellStyle name="Normal 5 3 4 4 3 2" xfId="19923"/>
    <cellStyle name="Normal 5 3 4 4 4" xfId="9708"/>
    <cellStyle name="Normal 5 3 4 4 4 2" xfId="19924"/>
    <cellStyle name="Normal 5 3 4 4 5" xfId="19921"/>
    <cellStyle name="Normal 5 3 4 5" xfId="9709"/>
    <cellStyle name="Normal 5 3 4 5 2" xfId="19925"/>
    <cellStyle name="Normal 5 3 4 6" xfId="9710"/>
    <cellStyle name="Normal 5 3 4 6 2" xfId="19926"/>
    <cellStyle name="Normal 5 3 4 7" xfId="9711"/>
    <cellStyle name="Normal 5 3 4 7 2" xfId="19927"/>
    <cellStyle name="Normal 5 3 4 8" xfId="19910"/>
    <cellStyle name="Normal 5 3 5" xfId="9712"/>
    <cellStyle name="Normal 5 3 5 2" xfId="9713"/>
    <cellStyle name="Normal 5 3 5 2 2" xfId="19929"/>
    <cellStyle name="Normal 5 3 5 3" xfId="9714"/>
    <cellStyle name="Normal 5 3 5 3 2" xfId="19930"/>
    <cellStyle name="Normal 5 3 5 4" xfId="9715"/>
    <cellStyle name="Normal 5 3 5 4 2" xfId="19931"/>
    <cellStyle name="Normal 5 3 5 5" xfId="9716"/>
    <cellStyle name="Normal 5 3 5 5 2" xfId="19932"/>
    <cellStyle name="Normal 5 3 5 6" xfId="9717"/>
    <cellStyle name="Normal 5 3 5 6 2" xfId="19933"/>
    <cellStyle name="Normal 5 3 5 7" xfId="9718"/>
    <cellStyle name="Normal 5 3 5 7 2" xfId="19934"/>
    <cellStyle name="Normal 5 3 5 8" xfId="19928"/>
    <cellStyle name="Normal 5 3 6" xfId="9719"/>
    <cellStyle name="Normal 5 3 6 2" xfId="9720"/>
    <cellStyle name="Normal 5 3 6 2 2" xfId="19936"/>
    <cellStyle name="Normal 5 3 6 3" xfId="9721"/>
    <cellStyle name="Normal 5 3 6 3 2" xfId="19937"/>
    <cellStyle name="Normal 5 3 6 4" xfId="9722"/>
    <cellStyle name="Normal 5 3 6 4 2" xfId="19938"/>
    <cellStyle name="Normal 5 3 6 5" xfId="9723"/>
    <cellStyle name="Normal 5 3 6 5 2" xfId="19939"/>
    <cellStyle name="Normal 5 3 6 6" xfId="9724"/>
    <cellStyle name="Normal 5 3 6 6 2" xfId="19940"/>
    <cellStyle name="Normal 5 3 6 7" xfId="19935"/>
    <cellStyle name="Normal 5 3 7" xfId="9725"/>
    <cellStyle name="Normal 5 3 7 2" xfId="9726"/>
    <cellStyle name="Normal 5 3 7 2 2" xfId="19942"/>
    <cellStyle name="Normal 5 3 7 3" xfId="9727"/>
    <cellStyle name="Normal 5 3 7 3 2" xfId="19943"/>
    <cellStyle name="Normal 5 3 7 4" xfId="9728"/>
    <cellStyle name="Normal 5 3 7 4 2" xfId="19944"/>
    <cellStyle name="Normal 5 3 7 5" xfId="9729"/>
    <cellStyle name="Normal 5 3 7 5 2" xfId="19945"/>
    <cellStyle name="Normal 5 3 7 6" xfId="9730"/>
    <cellStyle name="Normal 5 3 7 6 2" xfId="19946"/>
    <cellStyle name="Normal 5 3 7 7" xfId="19941"/>
    <cellStyle name="Normal 5 3 8" xfId="9731"/>
    <cellStyle name="Normal 5 3 8 2" xfId="19947"/>
    <cellStyle name="Normal 5 3 9" xfId="9732"/>
    <cellStyle name="Normal 5 3 9 2" xfId="19948"/>
    <cellStyle name="Normal 5 4" xfId="9733"/>
    <cellStyle name="Normal 5 4 10" xfId="9734"/>
    <cellStyle name="Normal 5 4 10 2" xfId="19950"/>
    <cellStyle name="Normal 5 4 11" xfId="9735"/>
    <cellStyle name="Normal 5 4 11 2" xfId="19951"/>
    <cellStyle name="Normal 5 4 12" xfId="9736"/>
    <cellStyle name="Normal 5 4 12 2" xfId="19952"/>
    <cellStyle name="Normal 5 4 13" xfId="19949"/>
    <cellStyle name="Normal 5 4 2" xfId="9737"/>
    <cellStyle name="Normal 5 4 2 10" xfId="9738"/>
    <cellStyle name="Normal 5 4 2 10 2" xfId="19954"/>
    <cellStyle name="Normal 5 4 2 11" xfId="19953"/>
    <cellStyle name="Normal 5 4 2 2" xfId="9739"/>
    <cellStyle name="Normal 5 4 2 2 10" xfId="19955"/>
    <cellStyle name="Normal 5 4 2 2 2" xfId="9740"/>
    <cellStyle name="Normal 5 4 2 2 2 2" xfId="9741"/>
    <cellStyle name="Normal 5 4 2 2 2 2 2" xfId="19957"/>
    <cellStyle name="Normal 5 4 2 2 2 3" xfId="9742"/>
    <cellStyle name="Normal 5 4 2 2 2 3 2" xfId="19958"/>
    <cellStyle name="Normal 5 4 2 2 2 4" xfId="9743"/>
    <cellStyle name="Normal 5 4 2 2 2 4 2" xfId="19959"/>
    <cellStyle name="Normal 5 4 2 2 2 5" xfId="9744"/>
    <cellStyle name="Normal 5 4 2 2 2 5 2" xfId="19960"/>
    <cellStyle name="Normal 5 4 2 2 2 6" xfId="9745"/>
    <cellStyle name="Normal 5 4 2 2 2 6 2" xfId="19961"/>
    <cellStyle name="Normal 5 4 2 2 2 7" xfId="19956"/>
    <cellStyle name="Normal 5 4 2 2 3" xfId="9746"/>
    <cellStyle name="Normal 5 4 2 2 3 2" xfId="9747"/>
    <cellStyle name="Normal 5 4 2 2 3 2 2" xfId="19963"/>
    <cellStyle name="Normal 5 4 2 2 3 3" xfId="9748"/>
    <cellStyle name="Normal 5 4 2 2 3 3 2" xfId="19964"/>
    <cellStyle name="Normal 5 4 2 2 3 4" xfId="9749"/>
    <cellStyle name="Normal 5 4 2 2 3 4 2" xfId="19965"/>
    <cellStyle name="Normal 5 4 2 2 3 5" xfId="9750"/>
    <cellStyle name="Normal 5 4 2 2 3 5 2" xfId="19966"/>
    <cellStyle name="Normal 5 4 2 2 3 6" xfId="9751"/>
    <cellStyle name="Normal 5 4 2 2 3 6 2" xfId="19967"/>
    <cellStyle name="Normal 5 4 2 2 3 7" xfId="19962"/>
    <cellStyle name="Normal 5 4 2 2 4" xfId="9752"/>
    <cellStyle name="Normal 5 4 2 2 4 2" xfId="9753"/>
    <cellStyle name="Normal 5 4 2 2 4 2 2" xfId="19969"/>
    <cellStyle name="Normal 5 4 2 2 4 3" xfId="9754"/>
    <cellStyle name="Normal 5 4 2 2 4 3 2" xfId="19970"/>
    <cellStyle name="Normal 5 4 2 2 4 4" xfId="9755"/>
    <cellStyle name="Normal 5 4 2 2 4 4 2" xfId="19971"/>
    <cellStyle name="Normal 5 4 2 2 4 5" xfId="9756"/>
    <cellStyle name="Normal 5 4 2 2 4 5 2" xfId="19972"/>
    <cellStyle name="Normal 5 4 2 2 4 6" xfId="9757"/>
    <cellStyle name="Normal 5 4 2 2 4 6 2" xfId="19973"/>
    <cellStyle name="Normal 5 4 2 2 4 7" xfId="19968"/>
    <cellStyle name="Normal 5 4 2 2 5" xfId="9758"/>
    <cellStyle name="Normal 5 4 2 2 5 2" xfId="19974"/>
    <cellStyle name="Normal 5 4 2 2 6" xfId="9759"/>
    <cellStyle name="Normal 5 4 2 2 6 2" xfId="19975"/>
    <cellStyle name="Normal 5 4 2 2 7" xfId="9760"/>
    <cellStyle name="Normal 5 4 2 2 7 2" xfId="19976"/>
    <cellStyle name="Normal 5 4 2 2 8" xfId="9761"/>
    <cellStyle name="Normal 5 4 2 2 8 2" xfId="19977"/>
    <cellStyle name="Normal 5 4 2 2 9" xfId="9762"/>
    <cellStyle name="Normal 5 4 2 2 9 2" xfId="19978"/>
    <cellStyle name="Normal 5 4 2 3" xfId="9763"/>
    <cellStyle name="Normal 5 4 2 3 2" xfId="9764"/>
    <cellStyle name="Normal 5 4 2 3 2 2" xfId="19980"/>
    <cellStyle name="Normal 5 4 2 3 3" xfId="9765"/>
    <cellStyle name="Normal 5 4 2 3 3 2" xfId="19981"/>
    <cellStyle name="Normal 5 4 2 3 4" xfId="9766"/>
    <cellStyle name="Normal 5 4 2 3 4 2" xfId="19982"/>
    <cellStyle name="Normal 5 4 2 3 5" xfId="9767"/>
    <cellStyle name="Normal 5 4 2 3 5 2" xfId="19983"/>
    <cellStyle name="Normal 5 4 2 3 6" xfId="9768"/>
    <cellStyle name="Normal 5 4 2 3 6 2" xfId="19984"/>
    <cellStyle name="Normal 5 4 2 3 7" xfId="19979"/>
    <cellStyle name="Normal 5 4 2 4" xfId="9769"/>
    <cellStyle name="Normal 5 4 2 4 2" xfId="9770"/>
    <cellStyle name="Normal 5 4 2 4 2 2" xfId="19986"/>
    <cellStyle name="Normal 5 4 2 4 3" xfId="9771"/>
    <cellStyle name="Normal 5 4 2 4 3 2" xfId="19987"/>
    <cellStyle name="Normal 5 4 2 4 4" xfId="9772"/>
    <cellStyle name="Normal 5 4 2 4 4 2" xfId="19988"/>
    <cellStyle name="Normal 5 4 2 4 5" xfId="9773"/>
    <cellStyle name="Normal 5 4 2 4 5 2" xfId="19989"/>
    <cellStyle name="Normal 5 4 2 4 6" xfId="9774"/>
    <cellStyle name="Normal 5 4 2 4 6 2" xfId="19990"/>
    <cellStyle name="Normal 5 4 2 4 7" xfId="19985"/>
    <cellStyle name="Normal 5 4 2 5" xfId="9775"/>
    <cellStyle name="Normal 5 4 2 5 2" xfId="9776"/>
    <cellStyle name="Normal 5 4 2 5 2 2" xfId="19992"/>
    <cellStyle name="Normal 5 4 2 5 3" xfId="9777"/>
    <cellStyle name="Normal 5 4 2 5 3 2" xfId="19993"/>
    <cellStyle name="Normal 5 4 2 5 4" xfId="9778"/>
    <cellStyle name="Normal 5 4 2 5 4 2" xfId="19994"/>
    <cellStyle name="Normal 5 4 2 5 5" xfId="9779"/>
    <cellStyle name="Normal 5 4 2 5 5 2" xfId="19995"/>
    <cellStyle name="Normal 5 4 2 5 6" xfId="9780"/>
    <cellStyle name="Normal 5 4 2 5 6 2" xfId="19996"/>
    <cellStyle name="Normal 5 4 2 5 7" xfId="19991"/>
    <cellStyle name="Normal 5 4 2 6" xfId="9781"/>
    <cellStyle name="Normal 5 4 2 6 2" xfId="19997"/>
    <cellStyle name="Normal 5 4 2 7" xfId="9782"/>
    <cellStyle name="Normal 5 4 2 7 2" xfId="19998"/>
    <cellStyle name="Normal 5 4 2 8" xfId="9783"/>
    <cellStyle name="Normal 5 4 2 8 2" xfId="19999"/>
    <cellStyle name="Normal 5 4 2 9" xfId="9784"/>
    <cellStyle name="Normal 5 4 2 9 2" xfId="20000"/>
    <cellStyle name="Normal 5 4 3" xfId="9785"/>
    <cellStyle name="Normal 5 4 3 10" xfId="20001"/>
    <cellStyle name="Normal 5 4 3 2" xfId="9786"/>
    <cellStyle name="Normal 5 4 3 2 2" xfId="9787"/>
    <cellStyle name="Normal 5 4 3 2 2 2" xfId="20003"/>
    <cellStyle name="Normal 5 4 3 2 3" xfId="9788"/>
    <cellStyle name="Normal 5 4 3 2 3 2" xfId="20004"/>
    <cellStyle name="Normal 5 4 3 2 4" xfId="9789"/>
    <cellStyle name="Normal 5 4 3 2 4 2" xfId="20005"/>
    <cellStyle name="Normal 5 4 3 2 5" xfId="9790"/>
    <cellStyle name="Normal 5 4 3 2 5 2" xfId="20006"/>
    <cellStyle name="Normal 5 4 3 2 6" xfId="9791"/>
    <cellStyle name="Normal 5 4 3 2 6 2" xfId="20007"/>
    <cellStyle name="Normal 5 4 3 2 7" xfId="20002"/>
    <cellStyle name="Normal 5 4 3 3" xfId="9792"/>
    <cellStyle name="Normal 5 4 3 3 2" xfId="9793"/>
    <cellStyle name="Normal 5 4 3 3 2 2" xfId="20009"/>
    <cellStyle name="Normal 5 4 3 3 3" xfId="9794"/>
    <cellStyle name="Normal 5 4 3 3 3 2" xfId="20010"/>
    <cellStyle name="Normal 5 4 3 3 4" xfId="9795"/>
    <cellStyle name="Normal 5 4 3 3 4 2" xfId="20011"/>
    <cellStyle name="Normal 5 4 3 3 5" xfId="9796"/>
    <cellStyle name="Normal 5 4 3 3 5 2" xfId="20012"/>
    <cellStyle name="Normal 5 4 3 3 6" xfId="9797"/>
    <cellStyle name="Normal 5 4 3 3 6 2" xfId="20013"/>
    <cellStyle name="Normal 5 4 3 3 7" xfId="20008"/>
    <cellStyle name="Normal 5 4 3 4" xfId="9798"/>
    <cellStyle name="Normal 5 4 3 4 2" xfId="9799"/>
    <cellStyle name="Normal 5 4 3 4 2 2" xfId="20015"/>
    <cellStyle name="Normal 5 4 3 4 3" xfId="9800"/>
    <cellStyle name="Normal 5 4 3 4 3 2" xfId="20016"/>
    <cellStyle name="Normal 5 4 3 4 4" xfId="9801"/>
    <cellStyle name="Normal 5 4 3 4 4 2" xfId="20017"/>
    <cellStyle name="Normal 5 4 3 4 5" xfId="9802"/>
    <cellStyle name="Normal 5 4 3 4 5 2" xfId="20018"/>
    <cellStyle name="Normal 5 4 3 4 6" xfId="9803"/>
    <cellStyle name="Normal 5 4 3 4 6 2" xfId="20019"/>
    <cellStyle name="Normal 5 4 3 4 7" xfId="20014"/>
    <cellStyle name="Normal 5 4 3 5" xfId="9804"/>
    <cellStyle name="Normal 5 4 3 5 2" xfId="20020"/>
    <cellStyle name="Normal 5 4 3 6" xfId="9805"/>
    <cellStyle name="Normal 5 4 3 6 2" xfId="20021"/>
    <cellStyle name="Normal 5 4 3 7" xfId="9806"/>
    <cellStyle name="Normal 5 4 3 7 2" xfId="20022"/>
    <cellStyle name="Normal 5 4 3 8" xfId="9807"/>
    <cellStyle name="Normal 5 4 3 8 2" xfId="20023"/>
    <cellStyle name="Normal 5 4 3 9" xfId="9808"/>
    <cellStyle name="Normal 5 4 3 9 2" xfId="20024"/>
    <cellStyle name="Normal 5 4 4" xfId="9809"/>
    <cellStyle name="Normal 5 4 4 2" xfId="9810"/>
    <cellStyle name="Normal 5 4 4 2 2" xfId="20026"/>
    <cellStyle name="Normal 5 4 4 3" xfId="9811"/>
    <cellStyle name="Normal 5 4 4 3 2" xfId="20027"/>
    <cellStyle name="Normal 5 4 4 4" xfId="9812"/>
    <cellStyle name="Normal 5 4 4 4 2" xfId="20028"/>
    <cellStyle name="Normal 5 4 4 5" xfId="9813"/>
    <cellStyle name="Normal 5 4 4 5 2" xfId="20029"/>
    <cellStyle name="Normal 5 4 4 6" xfId="9814"/>
    <cellStyle name="Normal 5 4 4 6 2" xfId="20030"/>
    <cellStyle name="Normal 5 4 4 7" xfId="20025"/>
    <cellStyle name="Normal 5 4 5" xfId="9815"/>
    <cellStyle name="Normal 5 4 5 2" xfId="9816"/>
    <cellStyle name="Normal 5 4 5 2 2" xfId="20032"/>
    <cellStyle name="Normal 5 4 5 3" xfId="9817"/>
    <cellStyle name="Normal 5 4 5 3 2" xfId="20033"/>
    <cellStyle name="Normal 5 4 5 4" xfId="9818"/>
    <cellStyle name="Normal 5 4 5 4 2" xfId="20034"/>
    <cellStyle name="Normal 5 4 5 5" xfId="9819"/>
    <cellStyle name="Normal 5 4 5 5 2" xfId="20035"/>
    <cellStyle name="Normal 5 4 5 6" xfId="9820"/>
    <cellStyle name="Normal 5 4 5 6 2" xfId="20036"/>
    <cellStyle name="Normal 5 4 5 7" xfId="20031"/>
    <cellStyle name="Normal 5 4 6" xfId="9821"/>
    <cellStyle name="Normal 5 4 6 2" xfId="9822"/>
    <cellStyle name="Normal 5 4 6 2 2" xfId="20038"/>
    <cellStyle name="Normal 5 4 6 3" xfId="9823"/>
    <cellStyle name="Normal 5 4 6 3 2" xfId="20039"/>
    <cellStyle name="Normal 5 4 6 4" xfId="9824"/>
    <cellStyle name="Normal 5 4 6 4 2" xfId="20040"/>
    <cellStyle name="Normal 5 4 6 5" xfId="9825"/>
    <cellStyle name="Normal 5 4 6 5 2" xfId="20041"/>
    <cellStyle name="Normal 5 4 6 6" xfId="9826"/>
    <cellStyle name="Normal 5 4 6 6 2" xfId="20042"/>
    <cellStyle name="Normal 5 4 6 7" xfId="20037"/>
    <cellStyle name="Normal 5 4 7" xfId="9827"/>
    <cellStyle name="Normal 5 4 7 2" xfId="20043"/>
    <cellStyle name="Normal 5 4 8" xfId="9828"/>
    <cellStyle name="Normal 5 4 8 2" xfId="20044"/>
    <cellStyle name="Normal 5 4 9" xfId="9829"/>
    <cellStyle name="Normal 5 4 9 2" xfId="20045"/>
    <cellStyle name="Normal 5 5" xfId="9830"/>
    <cellStyle name="Normal 5 5 10" xfId="9831"/>
    <cellStyle name="Normal 5 5 10 2" xfId="20047"/>
    <cellStyle name="Normal 5 5 11" xfId="9832"/>
    <cellStyle name="Normal 5 5 11 2" xfId="20048"/>
    <cellStyle name="Normal 5 5 12" xfId="20046"/>
    <cellStyle name="Normal 5 5 2" xfId="9833"/>
    <cellStyle name="Normal 5 5 2 10" xfId="20049"/>
    <cellStyle name="Normal 5 5 2 2" xfId="9834"/>
    <cellStyle name="Normal 5 5 2 2 2" xfId="9835"/>
    <cellStyle name="Normal 5 5 2 2 2 2" xfId="20051"/>
    <cellStyle name="Normal 5 5 2 2 3" xfId="9836"/>
    <cellStyle name="Normal 5 5 2 2 3 2" xfId="20052"/>
    <cellStyle name="Normal 5 5 2 2 4" xfId="9837"/>
    <cellStyle name="Normal 5 5 2 2 4 2" xfId="20053"/>
    <cellStyle name="Normal 5 5 2 2 5" xfId="9838"/>
    <cellStyle name="Normal 5 5 2 2 5 2" xfId="20054"/>
    <cellStyle name="Normal 5 5 2 2 6" xfId="9839"/>
    <cellStyle name="Normal 5 5 2 2 6 2" xfId="20055"/>
    <cellStyle name="Normal 5 5 2 2 7" xfId="20050"/>
    <cellStyle name="Normal 5 5 2 3" xfId="9840"/>
    <cellStyle name="Normal 5 5 2 3 2" xfId="9841"/>
    <cellStyle name="Normal 5 5 2 3 2 2" xfId="20057"/>
    <cellStyle name="Normal 5 5 2 3 3" xfId="9842"/>
    <cellStyle name="Normal 5 5 2 3 3 2" xfId="20058"/>
    <cellStyle name="Normal 5 5 2 3 4" xfId="9843"/>
    <cellStyle name="Normal 5 5 2 3 4 2" xfId="20059"/>
    <cellStyle name="Normal 5 5 2 3 5" xfId="9844"/>
    <cellStyle name="Normal 5 5 2 3 5 2" xfId="20060"/>
    <cellStyle name="Normal 5 5 2 3 6" xfId="9845"/>
    <cellStyle name="Normal 5 5 2 3 6 2" xfId="20061"/>
    <cellStyle name="Normal 5 5 2 3 7" xfId="20056"/>
    <cellStyle name="Normal 5 5 2 4" xfId="9846"/>
    <cellStyle name="Normal 5 5 2 4 2" xfId="9847"/>
    <cellStyle name="Normal 5 5 2 4 2 2" xfId="20063"/>
    <cellStyle name="Normal 5 5 2 4 3" xfId="9848"/>
    <cellStyle name="Normal 5 5 2 4 3 2" xfId="20064"/>
    <cellStyle name="Normal 5 5 2 4 4" xfId="9849"/>
    <cellStyle name="Normal 5 5 2 4 4 2" xfId="20065"/>
    <cellStyle name="Normal 5 5 2 4 5" xfId="9850"/>
    <cellStyle name="Normal 5 5 2 4 5 2" xfId="20066"/>
    <cellStyle name="Normal 5 5 2 4 6" xfId="9851"/>
    <cellStyle name="Normal 5 5 2 4 6 2" xfId="20067"/>
    <cellStyle name="Normal 5 5 2 4 7" xfId="20062"/>
    <cellStyle name="Normal 5 5 2 5" xfId="9852"/>
    <cellStyle name="Normal 5 5 2 5 2" xfId="20068"/>
    <cellStyle name="Normal 5 5 2 6" xfId="9853"/>
    <cellStyle name="Normal 5 5 2 6 2" xfId="20069"/>
    <cellStyle name="Normal 5 5 2 7" xfId="9854"/>
    <cellStyle name="Normal 5 5 2 7 2" xfId="20070"/>
    <cellStyle name="Normal 5 5 2 8" xfId="9855"/>
    <cellStyle name="Normal 5 5 2 8 2" xfId="20071"/>
    <cellStyle name="Normal 5 5 2 9" xfId="9856"/>
    <cellStyle name="Normal 5 5 2 9 2" xfId="20072"/>
    <cellStyle name="Normal 5 5 3" xfId="9857"/>
    <cellStyle name="Normal 5 5 3 2" xfId="9858"/>
    <cellStyle name="Normal 5 5 3 2 2" xfId="20074"/>
    <cellStyle name="Normal 5 5 3 3" xfId="9859"/>
    <cellStyle name="Normal 5 5 3 3 2" xfId="20075"/>
    <cellStyle name="Normal 5 5 3 4" xfId="9860"/>
    <cellStyle name="Normal 5 5 3 4 2" xfId="20076"/>
    <cellStyle name="Normal 5 5 3 5" xfId="9861"/>
    <cellStyle name="Normal 5 5 3 5 2" xfId="20077"/>
    <cellStyle name="Normal 5 5 3 6" xfId="9862"/>
    <cellStyle name="Normal 5 5 3 6 2" xfId="20078"/>
    <cellStyle name="Normal 5 5 3 7" xfId="20073"/>
    <cellStyle name="Normal 5 5 4" xfId="9863"/>
    <cellStyle name="Normal 5 5 4 2" xfId="9864"/>
    <cellStyle name="Normal 5 5 4 2 2" xfId="20080"/>
    <cellStyle name="Normal 5 5 4 3" xfId="9865"/>
    <cellStyle name="Normal 5 5 4 3 2" xfId="20081"/>
    <cellStyle name="Normal 5 5 4 4" xfId="9866"/>
    <cellStyle name="Normal 5 5 4 4 2" xfId="20082"/>
    <cellStyle name="Normal 5 5 4 5" xfId="9867"/>
    <cellStyle name="Normal 5 5 4 5 2" xfId="20083"/>
    <cellStyle name="Normal 5 5 4 6" xfId="9868"/>
    <cellStyle name="Normal 5 5 4 6 2" xfId="20084"/>
    <cellStyle name="Normal 5 5 4 7" xfId="20079"/>
    <cellStyle name="Normal 5 5 5" xfId="9869"/>
    <cellStyle name="Normal 5 5 5 2" xfId="9870"/>
    <cellStyle name="Normal 5 5 5 2 2" xfId="20086"/>
    <cellStyle name="Normal 5 5 5 3" xfId="9871"/>
    <cellStyle name="Normal 5 5 5 3 2" xfId="20087"/>
    <cellStyle name="Normal 5 5 5 4" xfId="9872"/>
    <cellStyle name="Normal 5 5 5 4 2" xfId="20088"/>
    <cellStyle name="Normal 5 5 5 5" xfId="9873"/>
    <cellStyle name="Normal 5 5 5 5 2" xfId="20089"/>
    <cellStyle name="Normal 5 5 5 6" xfId="9874"/>
    <cellStyle name="Normal 5 5 5 6 2" xfId="20090"/>
    <cellStyle name="Normal 5 5 5 7" xfId="20085"/>
    <cellStyle name="Normal 5 5 6" xfId="9875"/>
    <cellStyle name="Normal 5 5 6 2" xfId="20091"/>
    <cellStyle name="Normal 5 5 7" xfId="9876"/>
    <cellStyle name="Normal 5 5 7 2" xfId="20092"/>
    <cellStyle name="Normal 5 5 8" xfId="9877"/>
    <cellStyle name="Normal 5 5 8 2" xfId="20093"/>
    <cellStyle name="Normal 5 5 9" xfId="9878"/>
    <cellStyle name="Normal 5 5 9 2" xfId="20094"/>
    <cellStyle name="Normal 5 6" xfId="9879"/>
    <cellStyle name="Normal 5 6 10" xfId="9880"/>
    <cellStyle name="Normal 5 6 10 2" xfId="20096"/>
    <cellStyle name="Normal 5 6 11" xfId="20095"/>
    <cellStyle name="Normal 5 6 2" xfId="9881"/>
    <cellStyle name="Normal 5 6 2 2" xfId="9882"/>
    <cellStyle name="Normal 5 6 2 2 2" xfId="20098"/>
    <cellStyle name="Normal 5 6 2 3" xfId="9883"/>
    <cellStyle name="Normal 5 6 2 3 2" xfId="20099"/>
    <cellStyle name="Normal 5 6 2 4" xfId="9884"/>
    <cellStyle name="Normal 5 6 2 4 2" xfId="20100"/>
    <cellStyle name="Normal 5 6 2 5" xfId="9885"/>
    <cellStyle name="Normal 5 6 2 5 2" xfId="20101"/>
    <cellStyle name="Normal 5 6 2 6" xfId="9886"/>
    <cellStyle name="Normal 5 6 2 6 2" xfId="20102"/>
    <cellStyle name="Normal 5 6 2 7" xfId="20097"/>
    <cellStyle name="Normal 5 6 3" xfId="9887"/>
    <cellStyle name="Normal 5 6 3 2" xfId="9888"/>
    <cellStyle name="Normal 5 6 3 2 2" xfId="20104"/>
    <cellStyle name="Normal 5 6 3 3" xfId="9889"/>
    <cellStyle name="Normal 5 6 3 3 2" xfId="20105"/>
    <cellStyle name="Normal 5 6 3 4" xfId="9890"/>
    <cellStyle name="Normal 5 6 3 4 2" xfId="20106"/>
    <cellStyle name="Normal 5 6 3 5" xfId="9891"/>
    <cellStyle name="Normal 5 6 3 5 2" xfId="20107"/>
    <cellStyle name="Normal 5 6 3 6" xfId="9892"/>
    <cellStyle name="Normal 5 6 3 6 2" xfId="20108"/>
    <cellStyle name="Normal 5 6 3 7" xfId="20103"/>
    <cellStyle name="Normal 5 6 4" xfId="9893"/>
    <cellStyle name="Normal 5 6 4 2" xfId="9894"/>
    <cellStyle name="Normal 5 6 4 2 2" xfId="20110"/>
    <cellStyle name="Normal 5 6 4 3" xfId="9895"/>
    <cellStyle name="Normal 5 6 4 3 2" xfId="20111"/>
    <cellStyle name="Normal 5 6 4 4" xfId="9896"/>
    <cellStyle name="Normal 5 6 4 4 2" xfId="20112"/>
    <cellStyle name="Normal 5 6 4 5" xfId="9897"/>
    <cellStyle name="Normal 5 6 4 5 2" xfId="20113"/>
    <cellStyle name="Normal 5 6 4 6" xfId="9898"/>
    <cellStyle name="Normal 5 6 4 6 2" xfId="20114"/>
    <cellStyle name="Normal 5 6 4 7" xfId="20109"/>
    <cellStyle name="Normal 5 6 5" xfId="9899"/>
    <cellStyle name="Normal 5 6 5 2" xfId="20115"/>
    <cellStyle name="Normal 5 6 6" xfId="9900"/>
    <cellStyle name="Normal 5 6 6 2" xfId="20116"/>
    <cellStyle name="Normal 5 6 7" xfId="9901"/>
    <cellStyle name="Normal 5 6 7 2" xfId="20117"/>
    <cellStyle name="Normal 5 6 8" xfId="9902"/>
    <cellStyle name="Normal 5 6 8 2" xfId="20118"/>
    <cellStyle name="Normal 5 6 9" xfId="9903"/>
    <cellStyle name="Normal 5 6 9 2" xfId="20119"/>
    <cellStyle name="Normal 5 7" xfId="9904"/>
    <cellStyle name="Normal 5 7 2" xfId="9905"/>
    <cellStyle name="Normal 5 7 2 2" xfId="20121"/>
    <cellStyle name="Normal 5 7 3" xfId="9906"/>
    <cellStyle name="Normal 5 7 3 2" xfId="20122"/>
    <cellStyle name="Normal 5 7 4" xfId="9907"/>
    <cellStyle name="Normal 5 7 4 2" xfId="20123"/>
    <cellStyle name="Normal 5 7 5" xfId="9908"/>
    <cellStyle name="Normal 5 7 5 2" xfId="20124"/>
    <cellStyle name="Normal 5 7 6" xfId="9909"/>
    <cellStyle name="Normal 5 7 6 2" xfId="20125"/>
    <cellStyle name="Normal 5 7 7" xfId="20120"/>
    <cellStyle name="Normal 5 8" xfId="9910"/>
    <cellStyle name="Normal 5 8 2" xfId="9911"/>
    <cellStyle name="Normal 5 8 2 2" xfId="20127"/>
    <cellStyle name="Normal 5 8 3" xfId="9912"/>
    <cellStyle name="Normal 5 8 3 2" xfId="20128"/>
    <cellStyle name="Normal 5 8 4" xfId="9913"/>
    <cellStyle name="Normal 5 8 4 2" xfId="20129"/>
    <cellStyle name="Normal 5 8 5" xfId="9914"/>
    <cellStyle name="Normal 5 8 5 2" xfId="20130"/>
    <cellStyle name="Normal 5 8 6" xfId="9915"/>
    <cellStyle name="Normal 5 8 6 2" xfId="20131"/>
    <cellStyle name="Normal 5 8 7" xfId="20126"/>
    <cellStyle name="Normal 5 9" xfId="9916"/>
    <cellStyle name="Normal 5 9 2" xfId="9917"/>
    <cellStyle name="Normal 5 9 2 2" xfId="20133"/>
    <cellStyle name="Normal 5 9 3" xfId="9918"/>
    <cellStyle name="Normal 5 9 3 2" xfId="20134"/>
    <cellStyle name="Normal 5 9 4" xfId="9919"/>
    <cellStyle name="Normal 5 9 4 2" xfId="20135"/>
    <cellStyle name="Normal 5 9 5" xfId="9920"/>
    <cellStyle name="Normal 5 9 5 2" xfId="20136"/>
    <cellStyle name="Normal 5 9 6" xfId="9921"/>
    <cellStyle name="Normal 5 9 6 2" xfId="20137"/>
    <cellStyle name="Normal 5 9 7" xfId="20132"/>
    <cellStyle name="Normal 5_Budget" xfId="9922"/>
    <cellStyle name="Normal 6" xfId="9923"/>
    <cellStyle name="Normal 6 2" xfId="9924"/>
    <cellStyle name="Normal 6 2 10" xfId="20139"/>
    <cellStyle name="Normal 6 2 2" xfId="9925"/>
    <cellStyle name="Normal 6 2 2 2" xfId="9926"/>
    <cellStyle name="Normal 6 2 2 2 2" xfId="9927"/>
    <cellStyle name="Normal 6 2 2 2 2 2" xfId="20142"/>
    <cellStyle name="Normal 6 2 2 2 3" xfId="9928"/>
    <cellStyle name="Normal 6 2 2 2 3 2" xfId="20143"/>
    <cellStyle name="Normal 6 2 2 2 4" xfId="9929"/>
    <cellStyle name="Normal 6 2 2 2 4 2" xfId="20144"/>
    <cellStyle name="Normal 6 2 2 2 5" xfId="9930"/>
    <cellStyle name="Normal 6 2 2 2 5 2" xfId="20145"/>
    <cellStyle name="Normal 6 2 2 2 6" xfId="9931"/>
    <cellStyle name="Normal 6 2 2 2 6 2" xfId="20146"/>
    <cellStyle name="Normal 6 2 2 2 7" xfId="20141"/>
    <cellStyle name="Normal 6 2 2 3" xfId="9932"/>
    <cellStyle name="Normal 6 2 2 3 2" xfId="20147"/>
    <cellStyle name="Normal 6 2 2 4" xfId="9933"/>
    <cellStyle name="Normal 6 2 2 4 2" xfId="20148"/>
    <cellStyle name="Normal 6 2 2 5" xfId="9934"/>
    <cellStyle name="Normal 6 2 2 5 2" xfId="20149"/>
    <cellStyle name="Normal 6 2 2 6" xfId="9935"/>
    <cellStyle name="Normal 6 2 2 6 2" xfId="20150"/>
    <cellStyle name="Normal 6 2 2 7" xfId="9936"/>
    <cellStyle name="Normal 6 2 2 7 2" xfId="20151"/>
    <cellStyle name="Normal 6 2 2 8" xfId="20140"/>
    <cellStyle name="Normal 6 2 3" xfId="9937"/>
    <cellStyle name="Normal 6 2 3 2" xfId="9938"/>
    <cellStyle name="Normal 6 2 3 2 2" xfId="20153"/>
    <cellStyle name="Normal 6 2 3 3" xfId="9939"/>
    <cellStyle name="Normal 6 2 3 3 2" xfId="20154"/>
    <cellStyle name="Normal 6 2 3 4" xfId="9940"/>
    <cellStyle name="Normal 6 2 3 4 2" xfId="20155"/>
    <cellStyle name="Normal 6 2 3 5" xfId="9941"/>
    <cellStyle name="Normal 6 2 3 5 2" xfId="20156"/>
    <cellStyle name="Normal 6 2 3 6" xfId="9942"/>
    <cellStyle name="Normal 6 2 3 6 2" xfId="20157"/>
    <cellStyle name="Normal 6 2 3 7" xfId="20152"/>
    <cellStyle name="Normal 6 2 4" xfId="9943"/>
    <cellStyle name="Normal 6 2 4 2" xfId="20158"/>
    <cellStyle name="Normal 6 2 5" xfId="9944"/>
    <cellStyle name="Normal 6 2 5 2" xfId="20159"/>
    <cellStyle name="Normal 6 2 6" xfId="9945"/>
    <cellStyle name="Normal 6 2 6 2" xfId="20160"/>
    <cellStyle name="Normal 6 2 7" xfId="9946"/>
    <cellStyle name="Normal 6 2 7 2" xfId="20161"/>
    <cellStyle name="Normal 6 2 8" xfId="9947"/>
    <cellStyle name="Normal 6 2 8 2" xfId="20162"/>
    <cellStyle name="Normal 6 2 9" xfId="9948"/>
    <cellStyle name="Normal 6 2 9 2" xfId="20163"/>
    <cellStyle name="Normal 6 3" xfId="9949"/>
    <cellStyle name="Normal 6 3 2" xfId="20164"/>
    <cellStyle name="Normal 6 4" xfId="9950"/>
    <cellStyle name="Normal 6 4 2" xfId="20165"/>
    <cellStyle name="Normal 6 5" xfId="9951"/>
    <cellStyle name="Normal 6 5 2" xfId="20166"/>
    <cellStyle name="Normal 6 6" xfId="10386"/>
    <cellStyle name="Normal 6 6 2" xfId="20167"/>
    <cellStyle name="Normal 6 7" xfId="10413"/>
    <cellStyle name="Normal 6 7 2" xfId="20168"/>
    <cellStyle name="Normal 6 8" xfId="20138"/>
    <cellStyle name="Normal 6_Budget" xfId="9952"/>
    <cellStyle name="Normal 7" xfId="9953"/>
    <cellStyle name="Normal 7 2" xfId="9954"/>
    <cellStyle name="Normal 7 2 2" xfId="9955"/>
    <cellStyle name="Normal 7 2 2 2" xfId="9956"/>
    <cellStyle name="Normal 7 2 2 2 2" xfId="20171"/>
    <cellStyle name="Normal 7 2 2 3" xfId="9957"/>
    <cellStyle name="Normal 7 2 2 3 2" xfId="20172"/>
    <cellStyle name="Normal 7 2 2 4" xfId="9958"/>
    <cellStyle name="Normal 7 2 2 4 2" xfId="20173"/>
    <cellStyle name="Normal 7 2 2 5" xfId="9959"/>
    <cellStyle name="Normal 7 2 2 5 2" xfId="20174"/>
    <cellStyle name="Normal 7 2 2 6" xfId="9960"/>
    <cellStyle name="Normal 7 2 2 6 2" xfId="20175"/>
    <cellStyle name="Normal 7 2 2 7" xfId="20170"/>
    <cellStyle name="Normal 7 2 3" xfId="20169"/>
    <cellStyle name="Normal 7 3" xfId="9961"/>
    <cellStyle name="Normal 7 3 2" xfId="9962"/>
    <cellStyle name="Normal 7 3 2 2" xfId="20177"/>
    <cellStyle name="Normal 7 3 3" xfId="9963"/>
    <cellStyle name="Normal 7 3 3 2" xfId="20178"/>
    <cellStyle name="Normal 7 3 4" xfId="9964"/>
    <cellStyle name="Normal 7 3 4 2" xfId="20179"/>
    <cellStyle name="Normal 7 3 5" xfId="9965"/>
    <cellStyle name="Normal 7 3 5 2" xfId="20180"/>
    <cellStyle name="Normal 7 3 6" xfId="9966"/>
    <cellStyle name="Normal 7 3 6 2" xfId="20181"/>
    <cellStyle name="Normal 7 3 7" xfId="20176"/>
    <cellStyle name="Normal 7 4" xfId="9967"/>
    <cellStyle name="Normal 7 4 2" xfId="20182"/>
    <cellStyle name="Normal 7 5" xfId="10414"/>
    <cellStyle name="Normal 8" xfId="9968"/>
    <cellStyle name="Normal 8 2" xfId="9969"/>
    <cellStyle name="Normal 8 2 2" xfId="9970"/>
    <cellStyle name="Normal 8 2 2 2" xfId="20185"/>
    <cellStyle name="Normal 8 2 3" xfId="9971"/>
    <cellStyle name="Normal 8 2 3 2" xfId="20186"/>
    <cellStyle name="Normal 8 2 4" xfId="9972"/>
    <cellStyle name="Normal 8 2 4 2" xfId="20187"/>
    <cellStyle name="Normal 8 2 5" xfId="9973"/>
    <cellStyle name="Normal 8 2 5 2" xfId="20188"/>
    <cellStyle name="Normal 8 2 6" xfId="9974"/>
    <cellStyle name="Normal 8 2 6 2" xfId="20189"/>
    <cellStyle name="Normal 8 2 7" xfId="9975"/>
    <cellStyle name="Normal 8 2 7 2" xfId="20190"/>
    <cellStyle name="Normal 8 2 8" xfId="20184"/>
    <cellStyle name="Normal 8 3" xfId="9976"/>
    <cellStyle name="Normal 8 3 2" xfId="9977"/>
    <cellStyle name="Normal 8 3 2 2" xfId="20192"/>
    <cellStyle name="Normal 8 3 3" xfId="9978"/>
    <cellStyle name="Normal 8 3 3 2" xfId="20193"/>
    <cellStyle name="Normal 8 3 4" xfId="9979"/>
    <cellStyle name="Normal 8 3 4 2" xfId="20194"/>
    <cellStyle name="Normal 8 3 5" xfId="9980"/>
    <cellStyle name="Normal 8 3 5 2" xfId="20195"/>
    <cellStyle name="Normal 8 3 6" xfId="9981"/>
    <cellStyle name="Normal 8 3 6 2" xfId="20196"/>
    <cellStyle name="Normal 8 3 7" xfId="9982"/>
    <cellStyle name="Normal 8 3 7 2" xfId="20197"/>
    <cellStyle name="Normal 8 3 8" xfId="20191"/>
    <cellStyle name="Normal 8 4" xfId="9983"/>
    <cellStyle name="Normal 8 4 2" xfId="20198"/>
    <cellStyle name="Normal 8 5" xfId="20183"/>
    <cellStyle name="Normal 9" xfId="9984"/>
    <cellStyle name="Normal 9 10" xfId="9985"/>
    <cellStyle name="Normal 9 10 2" xfId="20199"/>
    <cellStyle name="Normal 9 11" xfId="10415"/>
    <cellStyle name="Normal 9 2" xfId="9986"/>
    <cellStyle name="Normal 9 2 2" xfId="9987"/>
    <cellStyle name="Normal 9 2 2 2" xfId="9988"/>
    <cellStyle name="Normal 9 2 2 2 2" xfId="20202"/>
    <cellStyle name="Normal 9 2 2 3" xfId="9989"/>
    <cellStyle name="Normal 9 2 2 3 2" xfId="20203"/>
    <cellStyle name="Normal 9 2 2 4" xfId="9990"/>
    <cellStyle name="Normal 9 2 2 4 2" xfId="20204"/>
    <cellStyle name="Normal 9 2 2 5" xfId="9991"/>
    <cellStyle name="Normal 9 2 2 5 2" xfId="20205"/>
    <cellStyle name="Normal 9 2 2 6" xfId="9992"/>
    <cellStyle name="Normal 9 2 2 6 2" xfId="20206"/>
    <cellStyle name="Normal 9 2 2 7" xfId="20201"/>
    <cellStyle name="Normal 9 2 3" xfId="9993"/>
    <cellStyle name="Normal 9 2 3 2" xfId="9994"/>
    <cellStyle name="Normal 9 2 3 2 2" xfId="20208"/>
    <cellStyle name="Normal 9 2 3 3" xfId="9995"/>
    <cellStyle name="Normal 9 2 3 3 2" xfId="20209"/>
    <cellStyle name="Normal 9 2 3 4" xfId="9996"/>
    <cellStyle name="Normal 9 2 3 4 2" xfId="20210"/>
    <cellStyle name="Normal 9 2 3 5" xfId="9997"/>
    <cellStyle name="Normal 9 2 3 5 2" xfId="20211"/>
    <cellStyle name="Normal 9 2 3 6" xfId="9998"/>
    <cellStyle name="Normal 9 2 3 6 2" xfId="20212"/>
    <cellStyle name="Normal 9 2 3 7" xfId="20207"/>
    <cellStyle name="Normal 9 2 4" xfId="9999"/>
    <cellStyle name="Normal 9 2 4 2" xfId="20213"/>
    <cellStyle name="Normal 9 2 5" xfId="10000"/>
    <cellStyle name="Normal 9 2 5 2" xfId="20214"/>
    <cellStyle name="Normal 9 2 6" xfId="10001"/>
    <cellStyle name="Normal 9 2 6 2" xfId="20215"/>
    <cellStyle name="Normal 9 2 7" xfId="10002"/>
    <cellStyle name="Normal 9 2 7 2" xfId="20216"/>
    <cellStyle name="Normal 9 2 8" xfId="10003"/>
    <cellStyle name="Normal 9 2 8 2" xfId="20217"/>
    <cellStyle name="Normal 9 2 9" xfId="20200"/>
    <cellStyle name="Normal 9 3" xfId="10004"/>
    <cellStyle name="Normal 9 3 2" xfId="10005"/>
    <cellStyle name="Normal 9 3 2 2" xfId="20219"/>
    <cellStyle name="Normal 9 3 3" xfId="10006"/>
    <cellStyle name="Normal 9 3 3 2" xfId="20220"/>
    <cellStyle name="Normal 9 3 4" xfId="10007"/>
    <cellStyle name="Normal 9 3 4 2" xfId="20221"/>
    <cellStyle name="Normal 9 3 5" xfId="10008"/>
    <cellStyle name="Normal 9 3 5 2" xfId="20222"/>
    <cellStyle name="Normal 9 3 6" xfId="10009"/>
    <cellStyle name="Normal 9 3 6 2" xfId="20223"/>
    <cellStyle name="Normal 9 3 7" xfId="20218"/>
    <cellStyle name="Normal 9 4" xfId="10010"/>
    <cellStyle name="Normal 9 4 2" xfId="10011"/>
    <cellStyle name="Normal 9 4 2 2" xfId="20225"/>
    <cellStyle name="Normal 9 4 3" xfId="10012"/>
    <cellStyle name="Normal 9 4 3 2" xfId="20226"/>
    <cellStyle name="Normal 9 4 4" xfId="10013"/>
    <cellStyle name="Normal 9 4 4 2" xfId="20227"/>
    <cellStyle name="Normal 9 4 5" xfId="10014"/>
    <cellStyle name="Normal 9 4 5 2" xfId="20228"/>
    <cellStyle name="Normal 9 4 6" xfId="10015"/>
    <cellStyle name="Normal 9 4 6 2" xfId="20229"/>
    <cellStyle name="Normal 9 4 7" xfId="20224"/>
    <cellStyle name="Normal 9 5" xfId="10016"/>
    <cellStyle name="Normal 9 5 2" xfId="10017"/>
    <cellStyle name="Normal 9 5 2 2" xfId="20231"/>
    <cellStyle name="Normal 9 5 3" xfId="10018"/>
    <cellStyle name="Normal 9 5 3 2" xfId="20232"/>
    <cellStyle name="Normal 9 5 4" xfId="10019"/>
    <cellStyle name="Normal 9 5 4 2" xfId="20233"/>
    <cellStyle name="Normal 9 5 5" xfId="10020"/>
    <cellStyle name="Normal 9 5 5 2" xfId="20234"/>
    <cellStyle name="Normal 9 5 6" xfId="10021"/>
    <cellStyle name="Normal 9 5 6 2" xfId="20235"/>
    <cellStyle name="Normal 9 5 7" xfId="20230"/>
    <cellStyle name="Normal 9 6" xfId="10022"/>
    <cellStyle name="Normal 9 6 2" xfId="20236"/>
    <cellStyle name="Normal 9 7" xfId="10023"/>
    <cellStyle name="Normal 9 7 2" xfId="20237"/>
    <cellStyle name="Normal 9 8" xfId="10024"/>
    <cellStyle name="Normal 9 8 2" xfId="20238"/>
    <cellStyle name="Normal 9 9" xfId="10025"/>
    <cellStyle name="Normal 9 9 2" xfId="20239"/>
    <cellStyle name="Normal_22.11.-22.15.  Efterskoler m.v._1" xfId="10282"/>
    <cellStyle name="Note" xfId="10026"/>
    <cellStyle name="Note 2" xfId="10387"/>
    <cellStyle name="Note 3" xfId="20240"/>
    <cellStyle name="Output" xfId="10027" builtinId="21" customBuiltin="1"/>
    <cellStyle name="Output 10" xfId="10388"/>
    <cellStyle name="Output 2" xfId="10028"/>
    <cellStyle name="Output 2 2" xfId="10029"/>
    <cellStyle name="Output 2 2 2" xfId="10030"/>
    <cellStyle name="Output 2 2 2 2" xfId="20243"/>
    <cellStyle name="Output 2 2 3" xfId="20242"/>
    <cellStyle name="Output 2 3" xfId="10031"/>
    <cellStyle name="Output 2 3 2" xfId="20244"/>
    <cellStyle name="Output 2 4" xfId="20241"/>
    <cellStyle name="Output 3" xfId="10032"/>
    <cellStyle name="Output 3 2" xfId="10033"/>
    <cellStyle name="Output 3 2 2" xfId="20246"/>
    <cellStyle name="Output 3 3" xfId="10034"/>
    <cellStyle name="Output 3 3 2" xfId="20247"/>
    <cellStyle name="Output 3 4" xfId="10035"/>
    <cellStyle name="Output 3 4 2" xfId="20248"/>
    <cellStyle name="Output 3 5" xfId="20245"/>
    <cellStyle name="Output 4" xfId="10036"/>
    <cellStyle name="Output 4 2" xfId="10037"/>
    <cellStyle name="Output 4 2 2" xfId="20250"/>
    <cellStyle name="Output 4 3" xfId="20249"/>
    <cellStyle name="Output 5" xfId="10038"/>
    <cellStyle name="Output 5 2" xfId="20251"/>
    <cellStyle name="Output 6" xfId="10039"/>
    <cellStyle name="Output 6 2" xfId="20252"/>
    <cellStyle name="Output 7" xfId="10040"/>
    <cellStyle name="Output 7 2" xfId="20253"/>
    <cellStyle name="Output 8" xfId="10041"/>
    <cellStyle name="Output 8 2" xfId="20254"/>
    <cellStyle name="Output 9" xfId="10042"/>
    <cellStyle name="Output 9 2" xfId="20255"/>
    <cellStyle name="Overskrift 1" xfId="10043" builtinId="16" customBuiltin="1"/>
    <cellStyle name="Overskrift 1 2" xfId="10044"/>
    <cellStyle name="Overskrift 1 2 2" xfId="10045"/>
    <cellStyle name="Overskrift 1 2 2 2" xfId="20257"/>
    <cellStyle name="Overskrift 1 2 3" xfId="10046"/>
    <cellStyle name="Overskrift 1 2 3 2" xfId="20258"/>
    <cellStyle name="Overskrift 1 2 4" xfId="10047"/>
    <cellStyle name="Overskrift 1 2 4 2" xfId="20259"/>
    <cellStyle name="Overskrift 1 2 5" xfId="20256"/>
    <cellStyle name="Overskrift 1 3" xfId="10048"/>
    <cellStyle name="Overskrift 1 3 2" xfId="10049"/>
    <cellStyle name="Overskrift 1 3 2 2" xfId="20261"/>
    <cellStyle name="Overskrift 1 3 3" xfId="10050"/>
    <cellStyle name="Overskrift 1 3 3 2" xfId="20262"/>
    <cellStyle name="Overskrift 1 3 4" xfId="20260"/>
    <cellStyle name="Overskrift 1 4" xfId="10051"/>
    <cellStyle name="Overskrift 1 4 2" xfId="10052"/>
    <cellStyle name="Overskrift 1 4 2 2" xfId="20264"/>
    <cellStyle name="Overskrift 1 4 3" xfId="20263"/>
    <cellStyle name="Overskrift 1 5" xfId="10053"/>
    <cellStyle name="Overskrift 1 5 2" xfId="20265"/>
    <cellStyle name="Overskrift 1 6" xfId="10054"/>
    <cellStyle name="Overskrift 1 6 2" xfId="20266"/>
    <cellStyle name="Overskrift 1 7" xfId="10055"/>
    <cellStyle name="Overskrift 1 7 2" xfId="20267"/>
    <cellStyle name="Overskrift 1 8" xfId="10056"/>
    <cellStyle name="Overskrift 1 8 2" xfId="20268"/>
    <cellStyle name="Overskrift 1 9" xfId="10389"/>
    <cellStyle name="Overskrift 2" xfId="10057" builtinId="17" customBuiltin="1"/>
    <cellStyle name="Overskrift 2 2" xfId="10058"/>
    <cellStyle name="Overskrift 2 2 2" xfId="10059"/>
    <cellStyle name="Overskrift 2 2 2 2" xfId="20270"/>
    <cellStyle name="Overskrift 2 2 3" xfId="10060"/>
    <cellStyle name="Overskrift 2 2 3 2" xfId="20271"/>
    <cellStyle name="Overskrift 2 2 4" xfId="10061"/>
    <cellStyle name="Overskrift 2 2 4 2" xfId="20272"/>
    <cellStyle name="Overskrift 2 2 5" xfId="20269"/>
    <cellStyle name="Overskrift 2 3" xfId="10062"/>
    <cellStyle name="Overskrift 2 3 2" xfId="10063"/>
    <cellStyle name="Overskrift 2 3 2 2" xfId="20274"/>
    <cellStyle name="Overskrift 2 3 3" xfId="10064"/>
    <cellStyle name="Overskrift 2 3 3 2" xfId="20275"/>
    <cellStyle name="Overskrift 2 3 4" xfId="20273"/>
    <cellStyle name="Overskrift 2 4" xfId="10065"/>
    <cellStyle name="Overskrift 2 4 2" xfId="10066"/>
    <cellStyle name="Overskrift 2 4 2 2" xfId="20277"/>
    <cellStyle name="Overskrift 2 4 3" xfId="20276"/>
    <cellStyle name="Overskrift 2 5" xfId="10067"/>
    <cellStyle name="Overskrift 2 5 2" xfId="20278"/>
    <cellStyle name="Overskrift 2 6" xfId="10068"/>
    <cellStyle name="Overskrift 2 6 2" xfId="20279"/>
    <cellStyle name="Overskrift 2 7" xfId="10069"/>
    <cellStyle name="Overskrift 2 7 2" xfId="20280"/>
    <cellStyle name="Overskrift 2 8" xfId="10070"/>
    <cellStyle name="Overskrift 2 8 2" xfId="20281"/>
    <cellStyle name="Overskrift 2 9" xfId="10390"/>
    <cellStyle name="Overskrift 3" xfId="10071" builtinId="18" customBuiltin="1"/>
    <cellStyle name="Overskrift 3 2" xfId="10072"/>
    <cellStyle name="Overskrift 3 2 10" xfId="20282"/>
    <cellStyle name="Overskrift 3 2 2" xfId="10073"/>
    <cellStyle name="Overskrift 3 2 2 2" xfId="20283"/>
    <cellStyle name="Overskrift 3 2 3" xfId="10074"/>
    <cellStyle name="Overskrift 3 2 3 2" xfId="10075"/>
    <cellStyle name="Overskrift 3 2 3 2 2" xfId="20285"/>
    <cellStyle name="Overskrift 3 2 3 3" xfId="10076"/>
    <cellStyle name="Overskrift 3 2 3 3 2" xfId="20286"/>
    <cellStyle name="Overskrift 3 2 3 4" xfId="10077"/>
    <cellStyle name="Overskrift 3 2 3 4 2" xfId="20287"/>
    <cellStyle name="Overskrift 3 2 3 5" xfId="10078"/>
    <cellStyle name="Overskrift 3 2 3 5 2" xfId="20288"/>
    <cellStyle name="Overskrift 3 2 3 6" xfId="10079"/>
    <cellStyle name="Overskrift 3 2 3 6 2" xfId="20289"/>
    <cellStyle name="Overskrift 3 2 3 7" xfId="20284"/>
    <cellStyle name="Overskrift 3 2 4" xfId="10080"/>
    <cellStyle name="Overskrift 3 2 4 2" xfId="20290"/>
    <cellStyle name="Overskrift 3 2 5" xfId="10081"/>
    <cellStyle name="Overskrift 3 2 5 2" xfId="20291"/>
    <cellStyle name="Overskrift 3 2 6" xfId="10082"/>
    <cellStyle name="Overskrift 3 2 6 2" xfId="20292"/>
    <cellStyle name="Overskrift 3 2 7" xfId="10083"/>
    <cellStyle name="Overskrift 3 2 7 2" xfId="20293"/>
    <cellStyle name="Overskrift 3 2 8" xfId="10084"/>
    <cellStyle name="Overskrift 3 2 8 2" xfId="20294"/>
    <cellStyle name="Overskrift 3 2 9" xfId="10085"/>
    <cellStyle name="Overskrift 3 2 9 2" xfId="20295"/>
    <cellStyle name="Overskrift 3 3" xfId="10086"/>
    <cellStyle name="Overskrift 3 3 2" xfId="10087"/>
    <cellStyle name="Overskrift 3 3 2 2" xfId="20297"/>
    <cellStyle name="Overskrift 3 3 3" xfId="10088"/>
    <cellStyle name="Overskrift 3 3 3 2" xfId="20298"/>
    <cellStyle name="Overskrift 3 3 4" xfId="20296"/>
    <cellStyle name="Overskrift 3 4" xfId="10089"/>
    <cellStyle name="Overskrift 3 4 2" xfId="10090"/>
    <cellStyle name="Overskrift 3 4 2 2" xfId="20300"/>
    <cellStyle name="Overskrift 3 4 3" xfId="20299"/>
    <cellStyle name="Overskrift 3 5" xfId="10091"/>
    <cellStyle name="Overskrift 3 5 2" xfId="20301"/>
    <cellStyle name="Overskrift 3 6" xfId="10092"/>
    <cellStyle name="Overskrift 3 6 2" xfId="20302"/>
    <cellStyle name="Overskrift 3 7" xfId="10093"/>
    <cellStyle name="Overskrift 3 7 2" xfId="20303"/>
    <cellStyle name="Overskrift 3 8" xfId="10094"/>
    <cellStyle name="Overskrift 3 8 2" xfId="20304"/>
    <cellStyle name="Overskrift 3 9" xfId="10391"/>
    <cellStyle name="Overskrift 4" xfId="10095" builtinId="19" customBuiltin="1"/>
    <cellStyle name="Overskrift 4 2" xfId="10096"/>
    <cellStyle name="Overskrift 4 2 2" xfId="10097"/>
    <cellStyle name="Overskrift 4 2 2 2" xfId="20306"/>
    <cellStyle name="Overskrift 4 2 3" xfId="10098"/>
    <cellStyle name="Overskrift 4 2 3 2" xfId="20307"/>
    <cellStyle name="Overskrift 4 2 4" xfId="10099"/>
    <cellStyle name="Overskrift 4 2 4 2" xfId="20308"/>
    <cellStyle name="Overskrift 4 2 5" xfId="20305"/>
    <cellStyle name="Overskrift 4 3" xfId="10100"/>
    <cellStyle name="Overskrift 4 3 2" xfId="10101"/>
    <cellStyle name="Overskrift 4 3 2 2" xfId="20310"/>
    <cellStyle name="Overskrift 4 3 3" xfId="10102"/>
    <cellStyle name="Overskrift 4 3 3 2" xfId="20311"/>
    <cellStyle name="Overskrift 4 3 4" xfId="20309"/>
    <cellStyle name="Overskrift 4 4" xfId="10103"/>
    <cellStyle name="Overskrift 4 4 2" xfId="10104"/>
    <cellStyle name="Overskrift 4 4 2 2" xfId="20313"/>
    <cellStyle name="Overskrift 4 4 3" xfId="20312"/>
    <cellStyle name="Overskrift 4 5" xfId="10105"/>
    <cellStyle name="Overskrift 4 5 2" xfId="20314"/>
    <cellStyle name="Overskrift 4 6" xfId="10106"/>
    <cellStyle name="Overskrift 4 6 2" xfId="20315"/>
    <cellStyle name="Overskrift 4 7" xfId="10107"/>
    <cellStyle name="Overskrift 4 7 2" xfId="20316"/>
    <cellStyle name="Overskrift 4 8" xfId="10108"/>
    <cellStyle name="Overskrift 4 8 2" xfId="20317"/>
    <cellStyle name="Overskrift 4 9" xfId="10392"/>
    <cellStyle name="Procent 10" xfId="10109"/>
    <cellStyle name="Procent 10 2" xfId="20318"/>
    <cellStyle name="Procent 11" xfId="10110"/>
    <cellStyle name="Procent 11 2" xfId="20319"/>
    <cellStyle name="Procent 12" xfId="10111"/>
    <cellStyle name="Procent 12 2" xfId="20320"/>
    <cellStyle name="Procent 13" xfId="10112"/>
    <cellStyle name="Procent 13 2" xfId="20321"/>
    <cellStyle name="Procent 2" xfId="10113"/>
    <cellStyle name="Procent 2 2" xfId="10114"/>
    <cellStyle name="Procent 2 2 2" xfId="10115"/>
    <cellStyle name="Procent 2 2 2 2" xfId="20324"/>
    <cellStyle name="Procent 2 2 3" xfId="10116"/>
    <cellStyle name="Procent 2 2 3 2" xfId="20325"/>
    <cellStyle name="Procent 2 2 4" xfId="20323"/>
    <cellStyle name="Procent 2 3" xfId="10117"/>
    <cellStyle name="Procent 2 3 2" xfId="20326"/>
    <cellStyle name="Procent 2 4" xfId="10393"/>
    <cellStyle name="Procent 2 5" xfId="20322"/>
    <cellStyle name="Procent 3" xfId="10118"/>
    <cellStyle name="Procent 3 2" xfId="10119"/>
    <cellStyle name="Procent 3 2 2" xfId="10120"/>
    <cellStyle name="Procent 3 2 2 2" xfId="20329"/>
    <cellStyle name="Procent 3 2 3" xfId="20328"/>
    <cellStyle name="Procent 3 3" xfId="10121"/>
    <cellStyle name="Procent 3 3 2" xfId="10122"/>
    <cellStyle name="Procent 3 3 2 2" xfId="20331"/>
    <cellStyle name="Procent 3 3 3" xfId="20330"/>
    <cellStyle name="Procent 3 4" xfId="10123"/>
    <cellStyle name="Procent 3 4 2" xfId="20332"/>
    <cellStyle name="Procent 3 5" xfId="10124"/>
    <cellStyle name="Procent 3 5 2" xfId="20333"/>
    <cellStyle name="Procent 3 6" xfId="20327"/>
    <cellStyle name="Procent 4" xfId="10125"/>
    <cellStyle name="Procent 4 2" xfId="10126"/>
    <cellStyle name="Procent 4 2 2" xfId="20335"/>
    <cellStyle name="Procent 4 3" xfId="10127"/>
    <cellStyle name="Procent 4 3 2" xfId="10128"/>
    <cellStyle name="Procent 4 3 2 2" xfId="20337"/>
    <cellStyle name="Procent 4 3 3" xfId="10129"/>
    <cellStyle name="Procent 4 3 3 2" xfId="20338"/>
    <cellStyle name="Procent 4 3 4" xfId="10130"/>
    <cellStyle name="Procent 4 3 4 2" xfId="10131"/>
    <cellStyle name="Procent 4 3 4 2 2" xfId="20340"/>
    <cellStyle name="Procent 4 3 4 3" xfId="10132"/>
    <cellStyle name="Procent 4 3 4 3 2" xfId="10133"/>
    <cellStyle name="Procent 4 3 4 3 2 2" xfId="20342"/>
    <cellStyle name="Procent 4 3 4 3 3" xfId="10134"/>
    <cellStyle name="Procent 4 3 4 3 3 2" xfId="10135"/>
    <cellStyle name="Procent 4 3 4 3 3 2 2" xfId="20344"/>
    <cellStyle name="Procent 4 3 4 3 3 3" xfId="10136"/>
    <cellStyle name="Procent 4 3 4 3 3 3 2" xfId="10137"/>
    <cellStyle name="Procent 4 3 4 3 3 3 2 2" xfId="20346"/>
    <cellStyle name="Procent 4 3 4 3 3 3 3" xfId="20345"/>
    <cellStyle name="Procent 4 3 4 3 3 4" xfId="10138"/>
    <cellStyle name="Procent 4 3 4 3 3 4 2" xfId="20347"/>
    <cellStyle name="Procent 4 3 4 3 3 5" xfId="20343"/>
    <cellStyle name="Procent 4 3 4 3 4" xfId="20341"/>
    <cellStyle name="Procent 4 3 4 4" xfId="10139"/>
    <cellStyle name="Procent 4 3 4 4 2" xfId="10140"/>
    <cellStyle name="Procent 4 3 4 4 2 2" xfId="20349"/>
    <cellStyle name="Procent 4 3 4 4 3" xfId="10141"/>
    <cellStyle name="Procent 4 3 4 4 3 2" xfId="20350"/>
    <cellStyle name="Procent 4 3 4 4 4" xfId="20348"/>
    <cellStyle name="Procent 4 3 4 5" xfId="20339"/>
    <cellStyle name="Procent 4 3 5" xfId="10142"/>
    <cellStyle name="Procent 4 3 5 2" xfId="20351"/>
    <cellStyle name="Procent 4 3 6" xfId="20336"/>
    <cellStyle name="Procent 4 4" xfId="10143"/>
    <cellStyle name="Procent 4 4 2" xfId="20352"/>
    <cellStyle name="Procent 4 5" xfId="10144"/>
    <cellStyle name="Procent 4 5 2" xfId="20353"/>
    <cellStyle name="Procent 4 6" xfId="20334"/>
    <cellStyle name="Procent 5" xfId="10145"/>
    <cellStyle name="Procent 5 10" xfId="10146"/>
    <cellStyle name="Procent 5 10 2" xfId="20355"/>
    <cellStyle name="Procent 5 11" xfId="10147"/>
    <cellStyle name="Procent 5 11 2" xfId="20356"/>
    <cellStyle name="Procent 5 12" xfId="20354"/>
    <cellStyle name="Procent 5 2" xfId="10148"/>
    <cellStyle name="Procent 5 2 10" xfId="20357"/>
    <cellStyle name="Procent 5 2 2" xfId="10149"/>
    <cellStyle name="Procent 5 2 2 2" xfId="20358"/>
    <cellStyle name="Procent 5 2 3" xfId="10150"/>
    <cellStyle name="Procent 5 2 3 2" xfId="10151"/>
    <cellStyle name="Procent 5 2 3 2 2" xfId="20360"/>
    <cellStyle name="Procent 5 2 3 3" xfId="10152"/>
    <cellStyle name="Procent 5 2 3 3 2" xfId="20361"/>
    <cellStyle name="Procent 5 2 3 4" xfId="10153"/>
    <cellStyle name="Procent 5 2 3 4 2" xfId="20362"/>
    <cellStyle name="Procent 5 2 3 5" xfId="10154"/>
    <cellStyle name="Procent 5 2 3 5 2" xfId="20363"/>
    <cellStyle name="Procent 5 2 3 6" xfId="10155"/>
    <cellStyle name="Procent 5 2 3 6 2" xfId="20364"/>
    <cellStyle name="Procent 5 2 3 7" xfId="20359"/>
    <cellStyle name="Procent 5 2 4" xfId="10156"/>
    <cellStyle name="Procent 5 2 4 2" xfId="10157"/>
    <cellStyle name="Procent 5 2 4 2 2" xfId="20366"/>
    <cellStyle name="Procent 5 2 4 3" xfId="10158"/>
    <cellStyle name="Procent 5 2 4 3 2" xfId="20367"/>
    <cellStyle name="Procent 5 2 4 4" xfId="10159"/>
    <cellStyle name="Procent 5 2 4 4 2" xfId="20368"/>
    <cellStyle name="Procent 5 2 4 5" xfId="10160"/>
    <cellStyle name="Procent 5 2 4 5 2" xfId="20369"/>
    <cellStyle name="Procent 5 2 4 6" xfId="10161"/>
    <cellStyle name="Procent 5 2 4 6 2" xfId="20370"/>
    <cellStyle name="Procent 5 2 4 7" xfId="20365"/>
    <cellStyle name="Procent 5 2 5" xfId="10162"/>
    <cellStyle name="Procent 5 2 5 2" xfId="20371"/>
    <cellStyle name="Procent 5 2 6" xfId="10163"/>
    <cellStyle name="Procent 5 2 6 2" xfId="20372"/>
    <cellStyle name="Procent 5 2 7" xfId="10164"/>
    <cellStyle name="Procent 5 2 7 2" xfId="20373"/>
    <cellStyle name="Procent 5 2 8" xfId="10165"/>
    <cellStyle name="Procent 5 2 8 2" xfId="20374"/>
    <cellStyle name="Procent 5 2 9" xfId="10166"/>
    <cellStyle name="Procent 5 2 9 2" xfId="20375"/>
    <cellStyle name="Procent 5 3" xfId="10167"/>
    <cellStyle name="Procent 5 3 2" xfId="20376"/>
    <cellStyle name="Procent 5 4" xfId="10168"/>
    <cellStyle name="Procent 5 4 2" xfId="10169"/>
    <cellStyle name="Procent 5 4 2 2" xfId="20378"/>
    <cellStyle name="Procent 5 4 3" xfId="10170"/>
    <cellStyle name="Procent 5 4 3 2" xfId="20379"/>
    <cellStyle name="Procent 5 4 4" xfId="10171"/>
    <cellStyle name="Procent 5 4 4 2" xfId="20380"/>
    <cellStyle name="Procent 5 4 5" xfId="10172"/>
    <cellStyle name="Procent 5 4 5 2" xfId="20381"/>
    <cellStyle name="Procent 5 4 6" xfId="10173"/>
    <cellStyle name="Procent 5 4 6 2" xfId="20382"/>
    <cellStyle name="Procent 5 4 7" xfId="20377"/>
    <cellStyle name="Procent 5 5" xfId="10174"/>
    <cellStyle name="Procent 5 5 2" xfId="10175"/>
    <cellStyle name="Procent 5 5 2 2" xfId="20384"/>
    <cellStyle name="Procent 5 5 3" xfId="10176"/>
    <cellStyle name="Procent 5 5 3 2" xfId="20385"/>
    <cellStyle name="Procent 5 5 4" xfId="10177"/>
    <cellStyle name="Procent 5 5 4 2" xfId="20386"/>
    <cellStyle name="Procent 5 5 5" xfId="10178"/>
    <cellStyle name="Procent 5 5 5 2" xfId="20387"/>
    <cellStyle name="Procent 5 5 6" xfId="10179"/>
    <cellStyle name="Procent 5 5 6 2" xfId="20388"/>
    <cellStyle name="Procent 5 5 7" xfId="20383"/>
    <cellStyle name="Procent 5 6" xfId="10180"/>
    <cellStyle name="Procent 5 6 2" xfId="20389"/>
    <cellStyle name="Procent 5 7" xfId="10181"/>
    <cellStyle name="Procent 5 7 2" xfId="20390"/>
    <cellStyle name="Procent 5 8" xfId="10182"/>
    <cellStyle name="Procent 5 8 2" xfId="20391"/>
    <cellStyle name="Procent 5 9" xfId="10183"/>
    <cellStyle name="Procent 5 9 2" xfId="20392"/>
    <cellStyle name="Procent 6" xfId="10184"/>
    <cellStyle name="Procent 6 2" xfId="10185"/>
    <cellStyle name="Procent 6 2 2" xfId="10186"/>
    <cellStyle name="Procent 6 2 2 2" xfId="20395"/>
    <cellStyle name="Procent 6 2 3" xfId="10187"/>
    <cellStyle name="Procent 6 2 3 2" xfId="20396"/>
    <cellStyle name="Procent 6 2 4" xfId="20394"/>
    <cellStyle name="Procent 6 3" xfId="10188"/>
    <cellStyle name="Procent 6 3 2" xfId="10189"/>
    <cellStyle name="Procent 6 3 2 2" xfId="20398"/>
    <cellStyle name="Procent 6 3 3" xfId="10190"/>
    <cellStyle name="Procent 6 3 3 2" xfId="20399"/>
    <cellStyle name="Procent 6 3 4" xfId="10191"/>
    <cellStyle name="Procent 6 3 4 2" xfId="10192"/>
    <cellStyle name="Procent 6 3 4 2 2" xfId="20401"/>
    <cellStyle name="Procent 6 3 4 3" xfId="10193"/>
    <cellStyle name="Procent 6 3 4 3 2" xfId="10194"/>
    <cellStyle name="Procent 6 3 4 3 2 2" xfId="20403"/>
    <cellStyle name="Procent 6 3 4 3 3" xfId="10195"/>
    <cellStyle name="Procent 6 3 4 3 3 2" xfId="10196"/>
    <cellStyle name="Procent 6 3 4 3 3 2 2" xfId="20405"/>
    <cellStyle name="Procent 6 3 4 3 3 3" xfId="10197"/>
    <cellStyle name="Procent 6 3 4 3 3 3 2" xfId="10198"/>
    <cellStyle name="Procent 6 3 4 3 3 3 2 2" xfId="20407"/>
    <cellStyle name="Procent 6 3 4 3 3 3 3" xfId="20406"/>
    <cellStyle name="Procent 6 3 4 3 3 4" xfId="10199"/>
    <cellStyle name="Procent 6 3 4 3 3 4 2" xfId="20408"/>
    <cellStyle name="Procent 6 3 4 3 3 5" xfId="20404"/>
    <cellStyle name="Procent 6 3 4 3 4" xfId="20402"/>
    <cellStyle name="Procent 6 3 4 4" xfId="10200"/>
    <cellStyle name="Procent 6 3 4 4 2" xfId="10201"/>
    <cellStyle name="Procent 6 3 4 4 2 2" xfId="20410"/>
    <cellStyle name="Procent 6 3 4 4 3" xfId="10202"/>
    <cellStyle name="Procent 6 3 4 4 3 2" xfId="20411"/>
    <cellStyle name="Procent 6 3 4 4 4" xfId="20409"/>
    <cellStyle name="Procent 6 3 4 5" xfId="20400"/>
    <cellStyle name="Procent 6 3 5" xfId="10203"/>
    <cellStyle name="Procent 6 3 5 2" xfId="20412"/>
    <cellStyle name="Procent 6 3 6" xfId="20397"/>
    <cellStyle name="Procent 6 4" xfId="10204"/>
    <cellStyle name="Procent 6 4 2" xfId="20413"/>
    <cellStyle name="Procent 6 5" xfId="20393"/>
    <cellStyle name="Procent 7" xfId="10205"/>
    <cellStyle name="Procent 7 2" xfId="10206"/>
    <cellStyle name="Procent 7 2 2" xfId="20415"/>
    <cellStyle name="Procent 7 3" xfId="10207"/>
    <cellStyle name="Procent 7 3 2" xfId="20416"/>
    <cellStyle name="Procent 7 4" xfId="20414"/>
    <cellStyle name="Procent 8" xfId="10208"/>
    <cellStyle name="Procent 8 2" xfId="10209"/>
    <cellStyle name="Procent 8 2 2" xfId="20418"/>
    <cellStyle name="Procent 8 3" xfId="20417"/>
    <cellStyle name="Procent 9" xfId="10210"/>
    <cellStyle name="Procent 9 2" xfId="20419"/>
    <cellStyle name="Sammenkædet celle" xfId="10211" builtinId="24" customBuiltin="1"/>
    <cellStyle name="Sammenkædet celle 2" xfId="10212"/>
    <cellStyle name="Sammenkædet celle 2 2" xfId="10213"/>
    <cellStyle name="Sammenkædet celle 2 2 2" xfId="20421"/>
    <cellStyle name="Sammenkædet celle 2 3" xfId="10214"/>
    <cellStyle name="Sammenkædet celle 2 3 2" xfId="20422"/>
    <cellStyle name="Sammenkædet celle 2 4" xfId="10215"/>
    <cellStyle name="Sammenkædet celle 2 4 2" xfId="20423"/>
    <cellStyle name="Sammenkædet celle 2 5" xfId="20420"/>
    <cellStyle name="Sammenkædet celle 3" xfId="10216"/>
    <cellStyle name="Sammenkædet celle 3 2" xfId="10217"/>
    <cellStyle name="Sammenkædet celle 3 2 2" xfId="20425"/>
    <cellStyle name="Sammenkædet celle 3 3" xfId="10218"/>
    <cellStyle name="Sammenkædet celle 3 3 2" xfId="20426"/>
    <cellStyle name="Sammenkædet celle 3 4" xfId="20424"/>
    <cellStyle name="Sammenkædet celle 4" xfId="10219"/>
    <cellStyle name="Sammenkædet celle 4 2" xfId="10220"/>
    <cellStyle name="Sammenkædet celle 4 2 2" xfId="20428"/>
    <cellStyle name="Sammenkædet celle 4 3" xfId="20427"/>
    <cellStyle name="Sammenkædet celle 5" xfId="10221"/>
    <cellStyle name="Sammenkædet celle 5 2" xfId="20429"/>
    <cellStyle name="Sammenkædet celle 6" xfId="10222"/>
    <cellStyle name="Sammenkædet celle 6 2" xfId="20430"/>
    <cellStyle name="Sammenkædet celle 7" xfId="10223"/>
    <cellStyle name="Sammenkædet celle 7 2" xfId="20431"/>
    <cellStyle name="Sammenkædet celle 8" xfId="10224"/>
    <cellStyle name="Sammenkædet celle 8 2" xfId="20432"/>
    <cellStyle name="Sammenkædet celle 9" xfId="10394"/>
    <cellStyle name="Satisfaisant" xfId="10225"/>
    <cellStyle name="Satisfaisant 2" xfId="20433"/>
    <cellStyle name="Sortie" xfId="10226"/>
    <cellStyle name="Sortie 2" xfId="10227"/>
    <cellStyle name="Sortie 2 2" xfId="20435"/>
    <cellStyle name="Sortie 3" xfId="10228"/>
    <cellStyle name="Sortie 3 2" xfId="20436"/>
    <cellStyle name="Sortie 4" xfId="20434"/>
    <cellStyle name="Texte explicatif" xfId="10229"/>
    <cellStyle name="Texte explicatif 2" xfId="20437"/>
    <cellStyle name="Titel" xfId="10230" builtinId="15" customBuiltin="1"/>
    <cellStyle name="Titel 2" xfId="10231"/>
    <cellStyle name="Titel 2 2" xfId="10232"/>
    <cellStyle name="Titel 2 2 2" xfId="20439"/>
    <cellStyle name="Titel 2 3" xfId="20438"/>
    <cellStyle name="Titel 3" xfId="10233"/>
    <cellStyle name="Titel 3 2" xfId="20440"/>
    <cellStyle name="Titel 4" xfId="10234"/>
    <cellStyle name="Titel 4 2" xfId="20441"/>
    <cellStyle name="Titel 5" xfId="10235"/>
    <cellStyle name="Titel 5 2" xfId="20442"/>
    <cellStyle name="Titel 6" xfId="10236"/>
    <cellStyle name="Titel 6 2" xfId="20443"/>
    <cellStyle name="Titel 7" xfId="10237"/>
    <cellStyle name="Titel 7 2" xfId="20444"/>
    <cellStyle name="Titel 8" xfId="10395"/>
    <cellStyle name="Title" xfId="10238"/>
    <cellStyle name="Title 2" xfId="10396"/>
    <cellStyle name="Title 3" xfId="20445"/>
    <cellStyle name="Titre" xfId="10239"/>
    <cellStyle name="Titre 2" xfId="20446"/>
    <cellStyle name="Titre 1" xfId="10240"/>
    <cellStyle name="Titre 1 2" xfId="20447"/>
    <cellStyle name="Titre 2" xfId="10241"/>
    <cellStyle name="Titre 2 2" xfId="20448"/>
    <cellStyle name="Titre 3" xfId="10242"/>
    <cellStyle name="Titre 3 2" xfId="20449"/>
    <cellStyle name="Titre 4" xfId="10243"/>
    <cellStyle name="Titre 4 2" xfId="20450"/>
    <cellStyle name="Total" xfId="10244" builtinId="25" customBuiltin="1"/>
    <cellStyle name="Total 10" xfId="10397"/>
    <cellStyle name="Total 2" xfId="10245"/>
    <cellStyle name="Total 2 2" xfId="10246"/>
    <cellStyle name="Total 2 2 2" xfId="10247"/>
    <cellStyle name="Total 2 2 2 2" xfId="20453"/>
    <cellStyle name="Total 2 2 3" xfId="10248"/>
    <cellStyle name="Total 2 2 3 2" xfId="20454"/>
    <cellStyle name="Total 2 2 4" xfId="20452"/>
    <cellStyle name="Total 2 3" xfId="10249"/>
    <cellStyle name="Total 2 3 2" xfId="20455"/>
    <cellStyle name="Total 2 4" xfId="20451"/>
    <cellStyle name="Total 3" xfId="10250"/>
    <cellStyle name="Total 3 2" xfId="10251"/>
    <cellStyle name="Total 3 2 2" xfId="10252"/>
    <cellStyle name="Total 3 2 2 2" xfId="20458"/>
    <cellStyle name="Total 3 2 3" xfId="20457"/>
    <cellStyle name="Total 3 3" xfId="10253"/>
    <cellStyle name="Total 3 3 2" xfId="20459"/>
    <cellStyle name="Total 3 4" xfId="10254"/>
    <cellStyle name="Total 3 4 2" xfId="20460"/>
    <cellStyle name="Total 3 5" xfId="20456"/>
    <cellStyle name="Total 4" xfId="10255"/>
    <cellStyle name="Total 4 2" xfId="10256"/>
    <cellStyle name="Total 4 2 2" xfId="20462"/>
    <cellStyle name="Total 4 3" xfId="20461"/>
    <cellStyle name="Total 5" xfId="10257"/>
    <cellStyle name="Total 5 2" xfId="20463"/>
    <cellStyle name="Total 6" xfId="10258"/>
    <cellStyle name="Total 6 2" xfId="20464"/>
    <cellStyle name="Total 7" xfId="10259"/>
    <cellStyle name="Total 7 2" xfId="20465"/>
    <cellStyle name="Total 8" xfId="10260"/>
    <cellStyle name="Total 8 2" xfId="20466"/>
    <cellStyle name="Total 9" xfId="10261"/>
    <cellStyle name="Total 9 2" xfId="20467"/>
    <cellStyle name="Udefineret" xfId="10262"/>
    <cellStyle name="Udefineret 2" xfId="10263"/>
    <cellStyle name="Udefineret 2 2" xfId="20469"/>
    <cellStyle name="Udefineret 3" xfId="20468"/>
    <cellStyle name="Ugyldig" xfId="10264" builtinId="27" customBuiltin="1"/>
    <cellStyle name="Ugyldig 2" xfId="10265"/>
    <cellStyle name="Ugyldig 2 2" xfId="10266"/>
    <cellStyle name="Ugyldig 2 2 2" xfId="20471"/>
    <cellStyle name="Ugyldig 2 3" xfId="10267"/>
    <cellStyle name="Ugyldig 2 3 2" xfId="20472"/>
    <cellStyle name="Ugyldig 2 4" xfId="10268"/>
    <cellStyle name="Ugyldig 2 4 2" xfId="20473"/>
    <cellStyle name="Ugyldig 2 5" xfId="20470"/>
    <cellStyle name="Ugyldig 3" xfId="10269"/>
    <cellStyle name="Ugyldig 3 2" xfId="10270"/>
    <cellStyle name="Ugyldig 3 2 2" xfId="20475"/>
    <cellStyle name="Ugyldig 3 3" xfId="10271"/>
    <cellStyle name="Ugyldig 3 3 2" xfId="20476"/>
    <cellStyle name="Ugyldig 3 4" xfId="20474"/>
    <cellStyle name="Ugyldig 4" xfId="10272"/>
    <cellStyle name="Ugyldig 4 2" xfId="10273"/>
    <cellStyle name="Ugyldig 4 2 2" xfId="20478"/>
    <cellStyle name="Ugyldig 4 3" xfId="20477"/>
    <cellStyle name="Ugyldig 5" xfId="10274"/>
    <cellStyle name="Ugyldig 5 2" xfId="20479"/>
    <cellStyle name="Ugyldig 6" xfId="10275"/>
    <cellStyle name="Ugyldig 6 2" xfId="20480"/>
    <cellStyle name="Ugyldig 7" xfId="10276"/>
    <cellStyle name="Ugyldig 7 2" xfId="20481"/>
    <cellStyle name="Ugyldig 8" xfId="10277"/>
    <cellStyle name="Ugyldig 8 2" xfId="20482"/>
    <cellStyle name="Ugyldig 9" xfId="10398"/>
    <cellStyle name="Valuta 2" xfId="10278"/>
    <cellStyle name="Valuta 2 2" xfId="20483"/>
    <cellStyle name="Vérification" xfId="10279"/>
    <cellStyle name="Vérification 2" xfId="20484"/>
    <cellStyle name="Warning Text" xfId="10280"/>
    <cellStyle name="Warning Text 2" xfId="10399"/>
    <cellStyle name="Warning Text 3" xfId="204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Tobias.Weltzer.Soborg@uvm.dk" TargetMode="External"/><Relationship Id="rId13" Type="http://schemas.openxmlformats.org/officeDocument/2006/relationships/hyperlink" Target="mailto:Kasper.Nielsen@uvm.dk" TargetMode="External"/><Relationship Id="rId18" Type="http://schemas.openxmlformats.org/officeDocument/2006/relationships/hyperlink" Target="mailto:Lars.Doessing@uvm.dk" TargetMode="External"/><Relationship Id="rId3" Type="http://schemas.openxmlformats.org/officeDocument/2006/relationships/hyperlink" Target="mailto:Ejnar.Lomholt@uvm.dk" TargetMode="External"/><Relationship Id="rId21" Type="http://schemas.openxmlformats.org/officeDocument/2006/relationships/hyperlink" Target="mailto:Niels.Christian.Roesdahl@uvm.dk" TargetMode="External"/><Relationship Id="rId7" Type="http://schemas.openxmlformats.org/officeDocument/2006/relationships/hyperlink" Target="mailto:Sofie.Amalie.Engelbrecht@uvm.dk" TargetMode="External"/><Relationship Id="rId12" Type="http://schemas.openxmlformats.org/officeDocument/2006/relationships/hyperlink" Target="mailto:Nicolai.Smedegaard.Boysen@uvm.dk" TargetMode="External"/><Relationship Id="rId17" Type="http://schemas.openxmlformats.org/officeDocument/2006/relationships/hyperlink" Target="mailto:Lars.Doessing@uvm.dk" TargetMode="External"/><Relationship Id="rId2" Type="http://schemas.openxmlformats.org/officeDocument/2006/relationships/hyperlink" Target="mailto:Ejnar.Lomholt@uvm.dk" TargetMode="External"/><Relationship Id="rId16" Type="http://schemas.openxmlformats.org/officeDocument/2006/relationships/hyperlink" Target="mailto:Sofie.Amalie.Engelbrecht@uvm.dk" TargetMode="External"/><Relationship Id="rId20" Type="http://schemas.openxmlformats.org/officeDocument/2006/relationships/hyperlink" Target="mailto:Niels.Christian.Roesdahl@uvm.dk" TargetMode="External"/><Relationship Id="rId1" Type="http://schemas.openxmlformats.org/officeDocument/2006/relationships/hyperlink" Target="mailto:Tobias.Weltzer.Soborg@uvm.dk" TargetMode="External"/><Relationship Id="rId6" Type="http://schemas.openxmlformats.org/officeDocument/2006/relationships/hyperlink" Target="mailto:Lene.Mandal@uvm.dk" TargetMode="External"/><Relationship Id="rId11" Type="http://schemas.openxmlformats.org/officeDocument/2006/relationships/hyperlink" Target="mailto:Marie.Andersen@uvm.dk" TargetMode="External"/><Relationship Id="rId24" Type="http://schemas.openxmlformats.org/officeDocument/2006/relationships/printerSettings" Target="../printerSettings/printerSettings2.bin"/><Relationship Id="rId5" Type="http://schemas.openxmlformats.org/officeDocument/2006/relationships/hyperlink" Target="mailto:Tobias.Weltzer.Soborg@uvm.dk" TargetMode="External"/><Relationship Id="rId15" Type="http://schemas.openxmlformats.org/officeDocument/2006/relationships/hyperlink" Target="mailto:Lars.Doessing@uvm.dk" TargetMode="External"/><Relationship Id="rId23" Type="http://schemas.openxmlformats.org/officeDocument/2006/relationships/hyperlink" Target="mailto:Cagdas.Halitoglu@uvm.dk" TargetMode="External"/><Relationship Id="rId10" Type="http://schemas.openxmlformats.org/officeDocument/2006/relationships/hyperlink" Target="mailto:Marie.Andersen@uvm.dk" TargetMode="External"/><Relationship Id="rId19" Type="http://schemas.openxmlformats.org/officeDocument/2006/relationships/hyperlink" Target="mailto:Lars.Doessing@uvm.dk" TargetMode="External"/><Relationship Id="rId4" Type="http://schemas.openxmlformats.org/officeDocument/2006/relationships/hyperlink" Target="mailto:Tobias.Weltzer.Soborg@uvm.dk" TargetMode="External"/><Relationship Id="rId9" Type="http://schemas.openxmlformats.org/officeDocument/2006/relationships/hyperlink" Target="mailto:Marie.Andersen@uvm.dk" TargetMode="External"/><Relationship Id="rId14" Type="http://schemas.openxmlformats.org/officeDocument/2006/relationships/hyperlink" Target="mailto:Nicolai.Smedegaard.Boysen@uvm.dk" TargetMode="External"/><Relationship Id="rId22" Type="http://schemas.openxmlformats.org/officeDocument/2006/relationships/hyperlink" Target="mailto:Karina.Fredenslund.Hoegsberg@uvm.dk"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8"/>
  <sheetViews>
    <sheetView tabSelected="1" zoomScale="90" zoomScaleNormal="90" workbookViewId="0">
      <selection activeCell="B32" sqref="B32"/>
    </sheetView>
  </sheetViews>
  <sheetFormatPr defaultColWidth="8.7109375" defaultRowHeight="12.75"/>
  <cols>
    <col min="1" max="1" width="2.28515625" style="685" customWidth="1"/>
    <col min="2" max="2" width="50.28515625" style="685" customWidth="1"/>
    <col min="3" max="3" width="26.140625" style="685" customWidth="1"/>
    <col min="4" max="4" width="5" style="685" customWidth="1"/>
    <col min="5" max="5" width="82.42578125" style="685" customWidth="1"/>
    <col min="6" max="16384" width="8.7109375" style="685"/>
  </cols>
  <sheetData>
    <row r="1" spans="2:5" ht="18" customHeight="1"/>
    <row r="2" spans="2:5" ht="14.1" customHeight="1">
      <c r="B2" s="686" t="s">
        <v>681</v>
      </c>
    </row>
    <row r="3" spans="2:5" ht="14.1" customHeight="1">
      <c r="B3" s="685" t="s">
        <v>540</v>
      </c>
    </row>
    <row r="4" spans="2:5" ht="14.1" customHeight="1">
      <c r="B4" s="685" t="s">
        <v>539</v>
      </c>
    </row>
    <row r="5" spans="2:5" ht="14.1" customHeight="1">
      <c r="B5" s="685" t="s">
        <v>551</v>
      </c>
      <c r="E5" s="687" t="s">
        <v>1356</v>
      </c>
    </row>
    <row r="6" spans="2:5" ht="14.1" customHeight="1" thickBot="1"/>
    <row r="7" spans="2:5" ht="18.75" customHeight="1" thickBot="1">
      <c r="B7" s="856" t="s">
        <v>1366</v>
      </c>
      <c r="C7" s="857"/>
      <c r="D7" s="857"/>
      <c r="E7" s="858"/>
    </row>
    <row r="8" spans="2:5" ht="13.5" customHeight="1">
      <c r="B8" s="685" t="s">
        <v>486</v>
      </c>
    </row>
    <row r="9" spans="2:5" ht="18" customHeight="1">
      <c r="B9" s="688" t="s">
        <v>173</v>
      </c>
    </row>
    <row r="10" spans="2:5" ht="13.5" customHeight="1">
      <c r="B10" s="689" t="s">
        <v>591</v>
      </c>
    </row>
    <row r="11" spans="2:5" ht="12.75" customHeight="1"/>
    <row r="12" spans="2:5" ht="13.5" customHeight="1">
      <c r="B12" s="698" t="s">
        <v>0</v>
      </c>
      <c r="C12" s="699"/>
      <c r="D12" s="699"/>
      <c r="E12" s="700" t="s">
        <v>678</v>
      </c>
    </row>
    <row r="13" spans="2:5" ht="13.5" customHeight="1">
      <c r="B13" s="701" t="s">
        <v>59</v>
      </c>
      <c r="C13" s="702"/>
      <c r="D13" s="702"/>
      <c r="E13" s="691" t="s">
        <v>580</v>
      </c>
    </row>
    <row r="14" spans="2:5" ht="11.25" customHeight="1">
      <c r="B14" s="701" t="s">
        <v>122</v>
      </c>
      <c r="C14" s="702"/>
      <c r="D14" s="702"/>
      <c r="E14" s="691" t="s">
        <v>333</v>
      </c>
    </row>
    <row r="15" spans="2:5" ht="11.25" customHeight="1">
      <c r="B15" s="701" t="s">
        <v>338</v>
      </c>
      <c r="C15" s="702"/>
      <c r="D15" s="702"/>
      <c r="E15" s="691" t="s">
        <v>490</v>
      </c>
    </row>
    <row r="16" spans="2:5" ht="11.25" customHeight="1">
      <c r="B16" s="692" t="s">
        <v>1043</v>
      </c>
      <c r="C16" s="702"/>
      <c r="D16" s="702"/>
      <c r="E16" s="691" t="s">
        <v>177</v>
      </c>
    </row>
    <row r="17" spans="2:5">
      <c r="B17" s="692" t="s">
        <v>294</v>
      </c>
      <c r="C17" s="702"/>
      <c r="D17" s="702"/>
      <c r="E17" s="691" t="s">
        <v>57</v>
      </c>
    </row>
    <row r="18" spans="2:5">
      <c r="B18" s="692" t="s">
        <v>332</v>
      </c>
      <c r="C18" s="702"/>
      <c r="D18" s="702"/>
      <c r="E18" s="691" t="s">
        <v>391</v>
      </c>
    </row>
    <row r="19" spans="2:5">
      <c r="B19" s="692" t="s">
        <v>436</v>
      </c>
      <c r="C19" s="702"/>
      <c r="D19" s="702"/>
      <c r="E19" s="691" t="s">
        <v>200</v>
      </c>
    </row>
    <row r="20" spans="2:5">
      <c r="B20" s="692" t="s">
        <v>70</v>
      </c>
      <c r="C20" s="702"/>
      <c r="D20" s="702"/>
      <c r="E20" s="691" t="s">
        <v>326</v>
      </c>
    </row>
    <row r="21" spans="2:5">
      <c r="B21" s="692" t="s">
        <v>380</v>
      </c>
      <c r="C21" s="702"/>
      <c r="D21" s="702"/>
      <c r="E21" s="691" t="s">
        <v>115</v>
      </c>
    </row>
    <row r="22" spans="2:5">
      <c r="B22" s="692" t="s">
        <v>482</v>
      </c>
      <c r="C22" s="702"/>
      <c r="D22" s="702"/>
      <c r="E22" s="691" t="s">
        <v>176</v>
      </c>
    </row>
    <row r="23" spans="2:5">
      <c r="B23" s="692" t="s">
        <v>311</v>
      </c>
      <c r="C23" s="702"/>
      <c r="D23" s="702"/>
      <c r="E23" s="691" t="s">
        <v>329</v>
      </c>
    </row>
    <row r="24" spans="2:5">
      <c r="B24" s="692" t="s">
        <v>101</v>
      </c>
      <c r="C24" s="702"/>
      <c r="D24" s="702"/>
      <c r="E24" s="691" t="s">
        <v>392</v>
      </c>
    </row>
    <row r="25" spans="2:5">
      <c r="B25" s="692" t="s">
        <v>295</v>
      </c>
      <c r="C25" s="702"/>
      <c r="D25" s="702"/>
      <c r="E25" s="691" t="s">
        <v>317</v>
      </c>
    </row>
    <row r="26" spans="2:5">
      <c r="B26" s="692" t="s">
        <v>183</v>
      </c>
      <c r="C26" s="702"/>
      <c r="D26" s="702"/>
      <c r="E26" s="691" t="s">
        <v>356</v>
      </c>
    </row>
    <row r="27" spans="2:5">
      <c r="B27" s="692" t="s">
        <v>354</v>
      </c>
      <c r="C27" s="702"/>
      <c r="D27" s="702"/>
      <c r="E27" s="691" t="s">
        <v>352</v>
      </c>
    </row>
    <row r="28" spans="2:5">
      <c r="B28" s="692" t="s">
        <v>189</v>
      </c>
      <c r="C28" s="702"/>
      <c r="D28" s="702"/>
      <c r="E28" s="693" t="s">
        <v>1044</v>
      </c>
    </row>
    <row r="29" spans="2:5">
      <c r="B29" s="703" t="s">
        <v>450</v>
      </c>
      <c r="C29" s="704"/>
      <c r="D29" s="704"/>
      <c r="E29" s="694"/>
    </row>
    <row r="30" spans="2:5">
      <c r="B30" s="690"/>
      <c r="C30" s="690"/>
      <c r="D30" s="690"/>
      <c r="E30" s="690"/>
    </row>
    <row r="32" spans="2:5" ht="15.75">
      <c r="B32" s="686" t="s">
        <v>588</v>
      </c>
    </row>
    <row r="33" spans="2:2">
      <c r="B33" s="685" t="s">
        <v>318</v>
      </c>
    </row>
    <row r="37" spans="2:2">
      <c r="B37" s="695"/>
    </row>
    <row r="38" spans="2:2">
      <c r="B38" s="695"/>
    </row>
  </sheetData>
  <mergeCells count="1">
    <mergeCell ref="B7:E7"/>
  </mergeCells>
  <phoneticPr fontId="7" type="noConversion"/>
  <hyperlinks>
    <hyperlink ref="B13" location="'34.01. Adgangsgivende kurser'!A1" display="Adgangsgivende kurser"/>
    <hyperlink ref="B14" location="'42.02. Almengymnasiale udd.'!A1" display="Almengymnasiale uddannelser "/>
    <hyperlink ref="B15" location="'74.02. Almen voksenudd.'!A1" display="Almen voksenuddannelse"/>
    <hyperlink ref="E16" location="'38.21. Skolehjem +landbr kostaf'!A1" display="Skolehjem  ( kostafdeling på institutioner for erhvervsrettet uddannelser - herunder erhvervsskoler )"/>
    <hyperlink ref="E13" location="'71.11. Frie fagskoler'!A1" display="Håndarbejdsskoler"/>
    <hyperlink ref="E14" location="'83.01. Introkurser og brobygn.'!A1" display="Introduktionskurser til ungdomsuddannelser"/>
    <hyperlink ref="B33" location="Kontaktpersoner!A1" display="Kontaktpersoner for de forskellige uddannelsesområder"/>
    <hyperlink ref="B16" location="'72.01AMU indenf.FKB'!A1" display="AMU-uddannelser, EVE-finansieret (inden for fælles kompetencebeskriv.) ekskl. moms"/>
    <hyperlink ref="E15" location="'53.01 Kombineret Ungdomsuddanne'!A1" display="Kombineret Ungdomsuddannelse"/>
    <hyperlink ref="E22" location="'38.21. Skolehjem +landbr kostaf'!A1" display="Skolehjem  (kostafdeliner på institutioner for erhvervsrettede uddannelser)"/>
    <hyperlink ref="E23" location="'31.12. Skolepraktik'!A1" display="Skolepraktik"/>
    <hyperlink ref="E24" location="'31.11. 31.13 AER sk.prak.ydelse'!A1" display="Skolepraktikydelse (AER)"/>
    <hyperlink ref="E25" location="'31.01. Erhvervsudd.'!A1" display="Social- og sundhedsuddannelser"/>
    <hyperlink ref="E26" location="'72.41. TAMU'!A1" display="TAMU"/>
    <hyperlink ref="E17" location="'35.01. Lokomotivførerudd.'!A1" display="Lokomotivføreruddannelsen"/>
    <hyperlink ref="E18" location="'31.11. 31.13 AER sk.prak.ydelse'!A1" display="Praktikpladsaftaler, tilskud til (AER)"/>
    <hyperlink ref="E19" location="'43.01. Private gymnasier HF'!A1" display="Private gymnasier og HF"/>
    <hyperlink ref="E21" location="'76.11. Pædagogikum'!A1" display="Pædagogikum ved gymnasiale uddannelser"/>
    <hyperlink ref="E27" location="'74.02. Almen voksenudd.'!A1" display="VUC Almen voksenuddannelse ( se også STX, Enkeltfag FVU,AVU og Ordblindeundervisning"/>
    <hyperlink ref="E28" location="' 72.03 ÅU udenf.FBK (ex. moms)'!A1" display="Åben Uddannelse EVE - Finansieret (uden for fælles kompetencebeskrivelse) ekskl. moms"/>
    <hyperlink ref="E20" location="'51.11. Produktionsskoler'!A1" display="Produktionsskoler"/>
    <hyperlink ref="E12" location="'55.01 Forberedende Grunduddan.'!A1" display="Forberedende grunduddannelse"/>
    <hyperlink ref="B17" location="'22.11.  Efterskoler'!A1" display="Efterskoler (inkl. takst for elevstøtte fra konto 98.51)"/>
    <hyperlink ref="B20" location="'41.01. Erhvervsgymn. udd.'!A1" display="Erhvervsgymnasiale uddannelser"/>
    <hyperlink ref="B21" location="'31.01. Erhvervsudd.'!A1" display="Erhvervsuddannelser"/>
    <hyperlink ref="B23" location="'36.01. Fiskeriudd.'!A1" display="Fiskeriuddannelsen"/>
    <hyperlink ref="B24" location="'32.01. Fodterapeutudd.'!A1" display="Fodterapeutuddannelsen"/>
    <hyperlink ref="B25" location="'22.01. Frie grundskoler'!A1" display="Frie grundskoler"/>
    <hyperlink ref="B26" location="'22.22. Bidrag til frie gr+efter'!A1" display="Frie grundskoler og efterskoler, bidrag til"/>
    <hyperlink ref="B27" location="'42.11. Gymnasiale suppl.kurser'!A1" display="Gymnasiale suppleringskurser"/>
    <hyperlink ref="B19" location="'52.01 EGU kommunal refusion'!A1" display="EGU-kommunal refusion"/>
    <hyperlink ref="B18" location="'83.01. Introkurser og brobygn.'!A1" display="Brobygning til ungdomsuddannelser"/>
    <hyperlink ref="B22" location="'31.02 EUX'!A1" display="EUX - Kompetencegivende eksamen "/>
    <hyperlink ref="B12" location="'75.02. Adgangskurser'!A1" display="Adgangskurser "/>
    <hyperlink ref="B28" location="'75.01. Hhx- og htx-enkeltfag'!A1" display="Hhx og Htx"/>
    <hyperlink ref="B29" location="'75.01. Hhx- og htx-enkeltfag'!A1" display="Hhx- og htx-enkeltfag"/>
  </hyperlinks>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H215"/>
  <sheetViews>
    <sheetView zoomScale="85" zoomScaleNormal="85" workbookViewId="0">
      <selection activeCell="A2" sqref="A2"/>
    </sheetView>
  </sheetViews>
  <sheetFormatPr defaultRowHeight="12.75"/>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c r="A1" s="867" t="s">
        <v>1046</v>
      </c>
      <c r="B1" s="868"/>
      <c r="C1" s="4"/>
      <c r="D1" s="9" t="s">
        <v>179</v>
      </c>
      <c r="E1" s="9"/>
      <c r="F1" s="10" t="s">
        <v>117</v>
      </c>
    </row>
    <row r="2" spans="1:8" ht="13.5" thickBot="1">
      <c r="A2" s="594"/>
      <c r="B2" s="617" t="s">
        <v>87</v>
      </c>
      <c r="C2" s="616" t="s">
        <v>329</v>
      </c>
      <c r="D2" s="595"/>
      <c r="E2" s="594"/>
      <c r="F2" s="596"/>
      <c r="G2" s="597"/>
      <c r="H2" s="597"/>
    </row>
    <row r="3" spans="1:8">
      <c r="A3" s="635"/>
      <c r="B3" s="635"/>
      <c r="C3" s="635"/>
      <c r="D3" s="599"/>
      <c r="E3" s="635"/>
      <c r="F3" s="600"/>
      <c r="G3" s="635"/>
      <c r="H3" s="635"/>
    </row>
    <row r="4" spans="1:8">
      <c r="A4" s="601"/>
      <c r="B4" s="615" t="s">
        <v>63</v>
      </c>
      <c r="C4" s="609" t="s">
        <v>64</v>
      </c>
      <c r="D4" s="613"/>
      <c r="E4" s="613"/>
      <c r="F4" s="612" t="s">
        <v>65</v>
      </c>
      <c r="G4" s="610"/>
      <c r="H4" s="610"/>
    </row>
    <row r="5" spans="1:8" ht="26.1" customHeight="1">
      <c r="A5" s="621" t="s">
        <v>202</v>
      </c>
      <c r="B5" s="607" t="s">
        <v>368</v>
      </c>
      <c r="C5" s="602" t="s">
        <v>262</v>
      </c>
      <c r="D5" s="602" t="s">
        <v>263</v>
      </c>
      <c r="E5" s="608" t="s">
        <v>264</v>
      </c>
      <c r="F5" s="602" t="s">
        <v>262</v>
      </c>
      <c r="G5" s="602" t="s">
        <v>263</v>
      </c>
      <c r="H5" s="614" t="s">
        <v>264</v>
      </c>
    </row>
    <row r="6" spans="1:8">
      <c r="A6" s="620" t="s">
        <v>204</v>
      </c>
      <c r="B6" s="618"/>
      <c r="C6" s="618" t="s">
        <v>370</v>
      </c>
      <c r="D6" s="618" t="s">
        <v>370</v>
      </c>
      <c r="E6" s="618" t="s">
        <v>371</v>
      </c>
      <c r="F6" s="622" t="s">
        <v>370</v>
      </c>
      <c r="G6" s="618" t="s">
        <v>370</v>
      </c>
      <c r="H6" s="618" t="s">
        <v>371</v>
      </c>
    </row>
    <row r="7" spans="1:8" ht="14.25">
      <c r="A7" s="770">
        <v>8830</v>
      </c>
      <c r="B7" s="747" t="s">
        <v>1111</v>
      </c>
      <c r="C7" s="771">
        <v>17230</v>
      </c>
      <c r="D7" s="771">
        <v>3890</v>
      </c>
      <c r="E7" s="771">
        <v>2570</v>
      </c>
      <c r="F7" s="771">
        <v>18091.5</v>
      </c>
      <c r="G7" s="771">
        <v>4279</v>
      </c>
      <c r="H7" s="771">
        <v>3058.3</v>
      </c>
    </row>
    <row r="8" spans="1:8" ht="14.25">
      <c r="A8" s="770">
        <v>830</v>
      </c>
      <c r="B8" s="747" t="s">
        <v>1112</v>
      </c>
      <c r="C8" s="771">
        <v>34450</v>
      </c>
      <c r="D8" s="771">
        <v>7790</v>
      </c>
      <c r="E8" s="771">
        <v>5130</v>
      </c>
      <c r="F8" s="771">
        <v>36172.5</v>
      </c>
      <c r="G8" s="771">
        <v>8569</v>
      </c>
      <c r="H8" s="771">
        <v>6104.7</v>
      </c>
    </row>
    <row r="9" spans="1:8" ht="14.25">
      <c r="A9" s="770">
        <v>8711</v>
      </c>
      <c r="B9" s="747" t="s">
        <v>1113</v>
      </c>
      <c r="C9" s="771">
        <v>17230</v>
      </c>
      <c r="D9" s="771">
        <v>3890</v>
      </c>
      <c r="E9" s="771">
        <v>2570</v>
      </c>
      <c r="F9" s="771">
        <v>18091.5</v>
      </c>
      <c r="G9" s="771">
        <v>4279</v>
      </c>
      <c r="H9" s="771">
        <v>3058.3</v>
      </c>
    </row>
    <row r="10" spans="1:8" ht="14.25">
      <c r="A10" s="770">
        <v>8712</v>
      </c>
      <c r="B10" s="747" t="s">
        <v>1114</v>
      </c>
      <c r="C10" s="771">
        <v>34450</v>
      </c>
      <c r="D10" s="771">
        <v>7790</v>
      </c>
      <c r="E10" s="771">
        <v>5130</v>
      </c>
      <c r="F10" s="771">
        <v>36172.5</v>
      </c>
      <c r="G10" s="771">
        <v>8569</v>
      </c>
      <c r="H10" s="771">
        <v>6104.7</v>
      </c>
    </row>
    <row r="11" spans="1:8" ht="14.25">
      <c r="A11" s="770">
        <v>8781</v>
      </c>
      <c r="B11" s="747" t="s">
        <v>1115</v>
      </c>
      <c r="C11" s="771">
        <v>17230</v>
      </c>
      <c r="D11" s="771">
        <v>3890</v>
      </c>
      <c r="E11" s="771">
        <v>2570</v>
      </c>
      <c r="F11" s="771">
        <v>18091.5</v>
      </c>
      <c r="G11" s="771">
        <v>4279</v>
      </c>
      <c r="H11" s="771">
        <v>3058.3</v>
      </c>
    </row>
    <row r="12" spans="1:8" ht="14.25">
      <c r="A12" s="770">
        <v>8782</v>
      </c>
      <c r="B12" s="747" t="s">
        <v>1116</v>
      </c>
      <c r="C12" s="771">
        <v>34450</v>
      </c>
      <c r="D12" s="771">
        <v>7790</v>
      </c>
      <c r="E12" s="771">
        <v>5130</v>
      </c>
      <c r="F12" s="771">
        <v>36172.5</v>
      </c>
      <c r="G12" s="771">
        <v>8569</v>
      </c>
      <c r="H12" s="771">
        <v>6104.7</v>
      </c>
    </row>
    <row r="13" spans="1:8" ht="14.25">
      <c r="A13" s="770">
        <v>8828</v>
      </c>
      <c r="B13" s="747" t="s">
        <v>1117</v>
      </c>
      <c r="C13" s="771">
        <v>17230</v>
      </c>
      <c r="D13" s="771">
        <v>3890</v>
      </c>
      <c r="E13" s="771">
        <v>2570</v>
      </c>
      <c r="F13" s="771">
        <v>18091.5</v>
      </c>
      <c r="G13" s="771">
        <v>4279</v>
      </c>
      <c r="H13" s="771">
        <v>3058.3</v>
      </c>
    </row>
    <row r="14" spans="1:8" ht="14.25">
      <c r="A14" s="770">
        <v>828</v>
      </c>
      <c r="B14" s="747" t="s">
        <v>1118</v>
      </c>
      <c r="C14" s="771">
        <v>34450</v>
      </c>
      <c r="D14" s="771">
        <v>7790</v>
      </c>
      <c r="E14" s="771">
        <v>5130</v>
      </c>
      <c r="F14" s="771">
        <v>36172.5</v>
      </c>
      <c r="G14" s="771">
        <v>8569</v>
      </c>
      <c r="H14" s="771">
        <v>6104.7</v>
      </c>
    </row>
    <row r="15" spans="1:8" ht="14.25">
      <c r="A15" s="770">
        <v>8890</v>
      </c>
      <c r="B15" s="747" t="s">
        <v>1119</v>
      </c>
      <c r="C15" s="771">
        <v>17230</v>
      </c>
      <c r="D15" s="771">
        <v>3890</v>
      </c>
      <c r="E15" s="771">
        <v>2570</v>
      </c>
      <c r="F15" s="771">
        <v>18091.5</v>
      </c>
      <c r="G15" s="771">
        <v>4279</v>
      </c>
      <c r="H15" s="771">
        <v>3058.3</v>
      </c>
    </row>
    <row r="16" spans="1:8" ht="14.25">
      <c r="A16" s="770">
        <v>890</v>
      </c>
      <c r="B16" s="747" t="s">
        <v>1120</v>
      </c>
      <c r="C16" s="771">
        <v>34450</v>
      </c>
      <c r="D16" s="771">
        <v>7790</v>
      </c>
      <c r="E16" s="771">
        <v>5130</v>
      </c>
      <c r="F16" s="771">
        <v>36172.5</v>
      </c>
      <c r="G16" s="771">
        <v>8569</v>
      </c>
      <c r="H16" s="771">
        <v>6104.7</v>
      </c>
    </row>
    <row r="17" spans="1:8" ht="14.25">
      <c r="A17" s="770">
        <v>8891</v>
      </c>
      <c r="B17" s="747" t="s">
        <v>1121</v>
      </c>
      <c r="C17" s="771">
        <v>17230</v>
      </c>
      <c r="D17" s="771">
        <v>3890</v>
      </c>
      <c r="E17" s="771">
        <v>2570</v>
      </c>
      <c r="F17" s="771">
        <v>18091.5</v>
      </c>
      <c r="G17" s="771">
        <v>4279</v>
      </c>
      <c r="H17" s="771">
        <v>3058.3</v>
      </c>
    </row>
    <row r="18" spans="1:8" ht="14.25">
      <c r="A18" s="770">
        <v>891</v>
      </c>
      <c r="B18" s="747" t="s">
        <v>1122</v>
      </c>
      <c r="C18" s="771">
        <v>34450</v>
      </c>
      <c r="D18" s="771">
        <v>7790</v>
      </c>
      <c r="E18" s="771">
        <v>5130</v>
      </c>
      <c r="F18" s="771">
        <v>36172.5</v>
      </c>
      <c r="G18" s="771">
        <v>8569</v>
      </c>
      <c r="H18" s="771">
        <v>6104.7</v>
      </c>
    </row>
    <row r="19" spans="1:8" ht="14.25">
      <c r="A19" s="770">
        <v>8755</v>
      </c>
      <c r="B19" s="747" t="s">
        <v>1123</v>
      </c>
      <c r="C19" s="771">
        <v>36880</v>
      </c>
      <c r="D19" s="771">
        <v>5490</v>
      </c>
      <c r="E19" s="771">
        <v>4010</v>
      </c>
      <c r="F19" s="771">
        <v>39461.599999999999</v>
      </c>
      <c r="G19" s="771">
        <v>6093.9</v>
      </c>
      <c r="H19" s="771">
        <v>4771.8999999999996</v>
      </c>
    </row>
    <row r="20" spans="1:8" ht="14.25">
      <c r="A20" s="770">
        <v>8756</v>
      </c>
      <c r="B20" s="747" t="s">
        <v>1124</v>
      </c>
      <c r="C20" s="771">
        <v>73750</v>
      </c>
      <c r="D20" s="771">
        <v>10970</v>
      </c>
      <c r="E20" s="771">
        <v>8020</v>
      </c>
      <c r="F20" s="771">
        <v>78912.5</v>
      </c>
      <c r="G20" s="771">
        <v>12176.7</v>
      </c>
      <c r="H20" s="771">
        <v>9543.7999999999993</v>
      </c>
    </row>
    <row r="21" spans="1:8" ht="14.25">
      <c r="A21" s="770">
        <v>8817</v>
      </c>
      <c r="B21" s="747" t="s">
        <v>1125</v>
      </c>
      <c r="C21" s="771">
        <v>36880</v>
      </c>
      <c r="D21" s="771">
        <v>5490</v>
      </c>
      <c r="E21" s="771">
        <v>4010</v>
      </c>
      <c r="F21" s="771">
        <v>39461.599999999999</v>
      </c>
      <c r="G21" s="771">
        <v>6093.9</v>
      </c>
      <c r="H21" s="771">
        <v>4771.8999999999996</v>
      </c>
    </row>
    <row r="22" spans="1:8" ht="14.25">
      <c r="A22" s="770">
        <v>896</v>
      </c>
      <c r="B22" s="747" t="s">
        <v>1126</v>
      </c>
      <c r="C22" s="771">
        <v>73750</v>
      </c>
      <c r="D22" s="771">
        <v>10970</v>
      </c>
      <c r="E22" s="771">
        <v>8020</v>
      </c>
      <c r="F22" s="771">
        <v>78912.5</v>
      </c>
      <c r="G22" s="771">
        <v>12176.7</v>
      </c>
      <c r="H22" s="771">
        <v>9543.7999999999993</v>
      </c>
    </row>
    <row r="23" spans="1:8" ht="14.25">
      <c r="A23" s="770">
        <v>8889</v>
      </c>
      <c r="B23" s="747" t="s">
        <v>1127</v>
      </c>
      <c r="C23" s="771">
        <v>30730</v>
      </c>
      <c r="D23" s="771">
        <v>5490</v>
      </c>
      <c r="E23" s="771">
        <v>4010</v>
      </c>
      <c r="F23" s="771">
        <v>32881.1</v>
      </c>
      <c r="G23" s="771">
        <v>6093.9</v>
      </c>
      <c r="H23" s="771">
        <v>4771.8999999999996</v>
      </c>
    </row>
    <row r="24" spans="1:8" ht="14.25">
      <c r="A24" s="770">
        <v>889</v>
      </c>
      <c r="B24" s="747" t="s">
        <v>1128</v>
      </c>
      <c r="C24" s="771">
        <v>61470</v>
      </c>
      <c r="D24" s="771">
        <v>10970</v>
      </c>
      <c r="E24" s="771">
        <v>8020</v>
      </c>
      <c r="F24" s="771">
        <v>65772.899999999994</v>
      </c>
      <c r="G24" s="771">
        <v>12176.7</v>
      </c>
      <c r="H24" s="771">
        <v>9543.7999999999993</v>
      </c>
    </row>
    <row r="25" spans="1:8" ht="14.25">
      <c r="A25" s="770">
        <v>8853</v>
      </c>
      <c r="B25" s="747" t="s">
        <v>1129</v>
      </c>
      <c r="C25" s="771">
        <v>27410</v>
      </c>
      <c r="D25" s="771">
        <v>5490</v>
      </c>
      <c r="E25" s="771">
        <v>4010</v>
      </c>
      <c r="F25" s="771">
        <v>29328.7</v>
      </c>
      <c r="G25" s="771">
        <v>6093.9</v>
      </c>
      <c r="H25" s="771">
        <v>4771.8999999999996</v>
      </c>
    </row>
    <row r="26" spans="1:8" ht="14.25">
      <c r="A26" s="770">
        <v>853</v>
      </c>
      <c r="B26" s="747" t="s">
        <v>1130</v>
      </c>
      <c r="C26" s="771">
        <v>54820</v>
      </c>
      <c r="D26" s="771">
        <v>10970</v>
      </c>
      <c r="E26" s="771">
        <v>8020</v>
      </c>
      <c r="F26" s="771">
        <v>58657.4</v>
      </c>
      <c r="G26" s="771">
        <v>12176.7</v>
      </c>
      <c r="H26" s="771">
        <v>9543.7999999999993</v>
      </c>
    </row>
    <row r="27" spans="1:8" ht="14.25">
      <c r="A27" s="770">
        <v>8869</v>
      </c>
      <c r="B27" s="747" t="s">
        <v>1131</v>
      </c>
      <c r="C27" s="771">
        <v>30730</v>
      </c>
      <c r="D27" s="771">
        <v>5490</v>
      </c>
      <c r="E27" s="771">
        <v>4010</v>
      </c>
      <c r="F27" s="771">
        <v>32881.1</v>
      </c>
      <c r="G27" s="771">
        <v>6093.9</v>
      </c>
      <c r="H27" s="771">
        <v>4771.8999999999996</v>
      </c>
    </row>
    <row r="28" spans="1:8" ht="14.25">
      <c r="A28" s="770">
        <v>869</v>
      </c>
      <c r="B28" s="747" t="s">
        <v>1132</v>
      </c>
      <c r="C28" s="771">
        <v>61470</v>
      </c>
      <c r="D28" s="771">
        <v>10970</v>
      </c>
      <c r="E28" s="771">
        <v>8020</v>
      </c>
      <c r="F28" s="771">
        <v>65772.899999999994</v>
      </c>
      <c r="G28" s="771">
        <v>12176.7</v>
      </c>
      <c r="H28" s="771">
        <v>9543.7999999999993</v>
      </c>
    </row>
    <row r="29" spans="1:8" ht="14.25">
      <c r="A29" s="770">
        <v>8723</v>
      </c>
      <c r="B29" s="747" t="s">
        <v>1133</v>
      </c>
      <c r="C29" s="771">
        <v>30730</v>
      </c>
      <c r="D29" s="771">
        <v>5490</v>
      </c>
      <c r="E29" s="771">
        <v>4010</v>
      </c>
      <c r="F29" s="771">
        <v>32881.1</v>
      </c>
      <c r="G29" s="771">
        <v>6093.9</v>
      </c>
      <c r="H29" s="771">
        <v>4771.8999999999996</v>
      </c>
    </row>
    <row r="30" spans="1:8" ht="14.25">
      <c r="A30" s="770">
        <v>8724</v>
      </c>
      <c r="B30" s="747" t="s">
        <v>1134</v>
      </c>
      <c r="C30" s="771">
        <v>61470</v>
      </c>
      <c r="D30" s="771">
        <v>10970</v>
      </c>
      <c r="E30" s="771">
        <v>8020</v>
      </c>
      <c r="F30" s="771">
        <v>65772.899999999994</v>
      </c>
      <c r="G30" s="771">
        <v>12176.7</v>
      </c>
      <c r="H30" s="771">
        <v>9543.7999999999993</v>
      </c>
    </row>
    <row r="31" spans="1:8" ht="14.25">
      <c r="A31" s="770">
        <v>8777</v>
      </c>
      <c r="B31" s="747" t="s">
        <v>1135</v>
      </c>
      <c r="C31" s="771">
        <v>27410</v>
      </c>
      <c r="D31" s="771">
        <v>5490</v>
      </c>
      <c r="E31" s="771">
        <v>4010</v>
      </c>
      <c r="F31" s="771">
        <v>29328.7</v>
      </c>
      <c r="G31" s="771">
        <v>6093.9</v>
      </c>
      <c r="H31" s="771">
        <v>4771.8999999999996</v>
      </c>
    </row>
    <row r="32" spans="1:8" ht="14.25">
      <c r="A32" s="770">
        <v>8778</v>
      </c>
      <c r="B32" s="747" t="s">
        <v>1136</v>
      </c>
      <c r="C32" s="771">
        <v>54820</v>
      </c>
      <c r="D32" s="771">
        <v>10970</v>
      </c>
      <c r="E32" s="771">
        <v>8020</v>
      </c>
      <c r="F32" s="771">
        <v>58657.4</v>
      </c>
      <c r="G32" s="771">
        <v>12176.7</v>
      </c>
      <c r="H32" s="771">
        <v>9543.7999999999993</v>
      </c>
    </row>
    <row r="33" spans="1:8" ht="14.25">
      <c r="A33" s="770">
        <v>8717</v>
      </c>
      <c r="B33" s="747" t="s">
        <v>1137</v>
      </c>
      <c r="C33" s="771">
        <v>36880</v>
      </c>
      <c r="D33" s="771">
        <v>5490</v>
      </c>
      <c r="E33" s="771">
        <v>4010</v>
      </c>
      <c r="F33" s="771">
        <v>39461.599999999999</v>
      </c>
      <c r="G33" s="771">
        <v>6093.9</v>
      </c>
      <c r="H33" s="771">
        <v>4771.8999999999996</v>
      </c>
    </row>
    <row r="34" spans="1:8" ht="14.25">
      <c r="A34" s="770">
        <v>8718</v>
      </c>
      <c r="B34" s="747" t="s">
        <v>1138</v>
      </c>
      <c r="C34" s="771">
        <v>73750</v>
      </c>
      <c r="D34" s="771">
        <v>10970</v>
      </c>
      <c r="E34" s="771">
        <v>8020</v>
      </c>
      <c r="F34" s="771">
        <v>78912.5</v>
      </c>
      <c r="G34" s="771">
        <v>12176.7</v>
      </c>
      <c r="H34" s="771">
        <v>9543.7999999999993</v>
      </c>
    </row>
    <row r="35" spans="1:8" ht="14.25">
      <c r="A35" s="770">
        <v>8861</v>
      </c>
      <c r="B35" s="747" t="s">
        <v>1139</v>
      </c>
      <c r="C35" s="771">
        <v>21270</v>
      </c>
      <c r="D35" s="771">
        <v>5490</v>
      </c>
      <c r="E35" s="771">
        <v>4010</v>
      </c>
      <c r="F35" s="771">
        <v>22758.9</v>
      </c>
      <c r="G35" s="771">
        <v>6093.9</v>
      </c>
      <c r="H35" s="771">
        <v>4771.8999999999996</v>
      </c>
    </row>
    <row r="36" spans="1:8" ht="14.25">
      <c r="A36" s="770">
        <v>861</v>
      </c>
      <c r="B36" s="747" t="s">
        <v>1140</v>
      </c>
      <c r="C36" s="771">
        <v>42530</v>
      </c>
      <c r="D36" s="771">
        <v>10970</v>
      </c>
      <c r="E36" s="771">
        <v>8020</v>
      </c>
      <c r="F36" s="771">
        <v>45507.1</v>
      </c>
      <c r="G36" s="771">
        <v>12176.7</v>
      </c>
      <c r="H36" s="771">
        <v>9543.7999999999993</v>
      </c>
    </row>
    <row r="37" spans="1:8" ht="14.25">
      <c r="A37" s="770">
        <v>8804</v>
      </c>
      <c r="B37" s="747" t="s">
        <v>1141</v>
      </c>
      <c r="C37" s="771">
        <v>27410</v>
      </c>
      <c r="D37" s="771">
        <v>5490</v>
      </c>
      <c r="E37" s="771">
        <v>4010</v>
      </c>
      <c r="F37" s="771">
        <v>29328.7</v>
      </c>
      <c r="G37" s="771">
        <v>6093.9</v>
      </c>
      <c r="H37" s="771">
        <v>4771.8999999999996</v>
      </c>
    </row>
    <row r="38" spans="1:8" ht="14.25">
      <c r="A38" s="770">
        <v>715</v>
      </c>
      <c r="B38" s="747" t="s">
        <v>1142</v>
      </c>
      <c r="C38" s="771">
        <v>54820</v>
      </c>
      <c r="D38" s="771">
        <v>10970</v>
      </c>
      <c r="E38" s="771">
        <v>8020</v>
      </c>
      <c r="F38" s="771">
        <v>58657.4</v>
      </c>
      <c r="G38" s="771">
        <v>12176.7</v>
      </c>
      <c r="H38" s="771">
        <v>9543.7999999999993</v>
      </c>
    </row>
    <row r="39" spans="1:8" ht="14.25">
      <c r="A39" s="770">
        <v>8579</v>
      </c>
      <c r="B39" s="747" t="s">
        <v>1143</v>
      </c>
      <c r="C39" s="771">
        <v>27410</v>
      </c>
      <c r="D39" s="771">
        <v>5490</v>
      </c>
      <c r="E39" s="771">
        <v>4010</v>
      </c>
      <c r="F39" s="771">
        <v>29328.7</v>
      </c>
      <c r="G39" s="771">
        <v>6093.9</v>
      </c>
      <c r="H39" s="771">
        <v>4771.8999999999996</v>
      </c>
    </row>
    <row r="40" spans="1:8" ht="14.25">
      <c r="A40" s="770">
        <v>701</v>
      </c>
      <c r="B40" s="747" t="s">
        <v>1144</v>
      </c>
      <c r="C40" s="771">
        <v>54820</v>
      </c>
      <c r="D40" s="771">
        <v>10970</v>
      </c>
      <c r="E40" s="771">
        <v>8020</v>
      </c>
      <c r="F40" s="771">
        <v>58657.4</v>
      </c>
      <c r="G40" s="771">
        <v>12176.7</v>
      </c>
      <c r="H40" s="771">
        <v>9543.7999999999993</v>
      </c>
    </row>
    <row r="41" spans="1:8" ht="14.25">
      <c r="A41" s="770">
        <v>8583</v>
      </c>
      <c r="B41" s="747" t="s">
        <v>1145</v>
      </c>
      <c r="C41" s="771">
        <v>30730</v>
      </c>
      <c r="D41" s="771">
        <v>5490</v>
      </c>
      <c r="E41" s="771">
        <v>4010</v>
      </c>
      <c r="F41" s="771">
        <v>32881.1</v>
      </c>
      <c r="G41" s="771">
        <v>6093.9</v>
      </c>
      <c r="H41" s="771">
        <v>4771.8999999999996</v>
      </c>
    </row>
    <row r="42" spans="1:8" ht="14.25">
      <c r="A42" s="770">
        <v>705</v>
      </c>
      <c r="B42" s="747" t="s">
        <v>1146</v>
      </c>
      <c r="C42" s="771">
        <v>61470</v>
      </c>
      <c r="D42" s="771">
        <v>10970</v>
      </c>
      <c r="E42" s="771">
        <v>8020</v>
      </c>
      <c r="F42" s="771">
        <v>65772.899999999994</v>
      </c>
      <c r="G42" s="771">
        <v>12176.7</v>
      </c>
      <c r="H42" s="771">
        <v>9543.7999999999993</v>
      </c>
    </row>
    <row r="43" spans="1:8" ht="14.25">
      <c r="A43" s="770">
        <v>8879</v>
      </c>
      <c r="B43" s="747" t="s">
        <v>1147</v>
      </c>
      <c r="C43" s="771">
        <v>21270</v>
      </c>
      <c r="D43" s="771">
        <v>5490</v>
      </c>
      <c r="E43" s="771">
        <v>4010</v>
      </c>
      <c r="F43" s="771">
        <v>22758.9</v>
      </c>
      <c r="G43" s="771">
        <v>6093.9</v>
      </c>
      <c r="H43" s="771">
        <v>4771.8999999999996</v>
      </c>
    </row>
    <row r="44" spans="1:8" ht="14.25">
      <c r="A44" s="770">
        <v>879</v>
      </c>
      <c r="B44" s="747" t="s">
        <v>1148</v>
      </c>
      <c r="C44" s="771">
        <v>42530</v>
      </c>
      <c r="D44" s="771">
        <v>10970</v>
      </c>
      <c r="E44" s="771">
        <v>8020</v>
      </c>
      <c r="F44" s="771">
        <v>45507.1</v>
      </c>
      <c r="G44" s="771">
        <v>12176.7</v>
      </c>
      <c r="H44" s="771">
        <v>9543.7999999999993</v>
      </c>
    </row>
    <row r="45" spans="1:8" ht="14.25">
      <c r="A45" s="770">
        <v>8886</v>
      </c>
      <c r="B45" s="747" t="s">
        <v>1149</v>
      </c>
      <c r="C45" s="771">
        <v>36880</v>
      </c>
      <c r="D45" s="771">
        <v>5490</v>
      </c>
      <c r="E45" s="771">
        <v>4010</v>
      </c>
      <c r="F45" s="771">
        <v>39461.599999999999</v>
      </c>
      <c r="G45" s="771">
        <v>6093.9</v>
      </c>
      <c r="H45" s="771">
        <v>4771.8999999999996</v>
      </c>
    </row>
    <row r="46" spans="1:8" ht="14.25">
      <c r="A46" s="770">
        <v>886</v>
      </c>
      <c r="B46" s="747" t="s">
        <v>1150</v>
      </c>
      <c r="C46" s="771">
        <v>73750</v>
      </c>
      <c r="D46" s="771">
        <v>10970</v>
      </c>
      <c r="E46" s="771">
        <v>8020</v>
      </c>
      <c r="F46" s="771">
        <v>78912.5</v>
      </c>
      <c r="G46" s="771">
        <v>12176.7</v>
      </c>
      <c r="H46" s="771">
        <v>9543.7999999999993</v>
      </c>
    </row>
    <row r="47" spans="1:8" ht="14.25">
      <c r="A47" s="770">
        <v>8745</v>
      </c>
      <c r="B47" s="747" t="s">
        <v>1151</v>
      </c>
      <c r="C47" s="771">
        <v>30730</v>
      </c>
      <c r="D47" s="771">
        <v>5490</v>
      </c>
      <c r="E47" s="771">
        <v>4010</v>
      </c>
      <c r="F47" s="771">
        <v>32881.1</v>
      </c>
      <c r="G47" s="771">
        <v>6093.9</v>
      </c>
      <c r="H47" s="771">
        <v>4771.8999999999996</v>
      </c>
    </row>
    <row r="48" spans="1:8" ht="14.25">
      <c r="A48" s="770">
        <v>8746</v>
      </c>
      <c r="B48" s="747" t="s">
        <v>1152</v>
      </c>
      <c r="C48" s="771">
        <v>61470</v>
      </c>
      <c r="D48" s="771">
        <v>10970</v>
      </c>
      <c r="E48" s="771">
        <v>8020</v>
      </c>
      <c r="F48" s="771">
        <v>65772.899999999994</v>
      </c>
      <c r="G48" s="771">
        <v>12176.7</v>
      </c>
      <c r="H48" s="771">
        <v>9543.7999999999993</v>
      </c>
    </row>
    <row r="49" spans="1:8" ht="14.25">
      <c r="A49" s="770">
        <v>8587</v>
      </c>
      <c r="B49" s="747" t="s">
        <v>1153</v>
      </c>
      <c r="C49" s="771">
        <v>27410</v>
      </c>
      <c r="D49" s="771">
        <v>5490</v>
      </c>
      <c r="E49" s="771">
        <v>4010</v>
      </c>
      <c r="F49" s="771">
        <v>29328.7</v>
      </c>
      <c r="G49" s="771">
        <v>6093.9</v>
      </c>
      <c r="H49" s="771">
        <v>4771.8999999999996</v>
      </c>
    </row>
    <row r="50" spans="1:8" ht="14.25">
      <c r="A50" s="770">
        <v>709</v>
      </c>
      <c r="B50" s="747" t="s">
        <v>1154</v>
      </c>
      <c r="C50" s="771">
        <v>54820</v>
      </c>
      <c r="D50" s="771">
        <v>10970</v>
      </c>
      <c r="E50" s="771">
        <v>8020</v>
      </c>
      <c r="F50" s="771">
        <v>58657.4</v>
      </c>
      <c r="G50" s="771">
        <v>12176.7</v>
      </c>
      <c r="H50" s="771">
        <v>9543.7999999999993</v>
      </c>
    </row>
    <row r="51" spans="1:8" ht="14.25">
      <c r="A51" s="770">
        <v>8857</v>
      </c>
      <c r="B51" s="747" t="s">
        <v>1155</v>
      </c>
      <c r="C51" s="771">
        <v>21270</v>
      </c>
      <c r="D51" s="771">
        <v>5490</v>
      </c>
      <c r="E51" s="771">
        <v>4010</v>
      </c>
      <c r="F51" s="771">
        <v>22758.9</v>
      </c>
      <c r="G51" s="771">
        <v>6093.9</v>
      </c>
      <c r="H51" s="771">
        <v>4771.8999999999996</v>
      </c>
    </row>
    <row r="52" spans="1:8" ht="14.25">
      <c r="A52" s="770">
        <v>857</v>
      </c>
      <c r="B52" s="747" t="s">
        <v>1156</v>
      </c>
      <c r="C52" s="771">
        <v>42530</v>
      </c>
      <c r="D52" s="771">
        <v>10970</v>
      </c>
      <c r="E52" s="771">
        <v>8020</v>
      </c>
      <c r="F52" s="771">
        <v>45507.1</v>
      </c>
      <c r="G52" s="771">
        <v>12176.7</v>
      </c>
      <c r="H52" s="771">
        <v>9543.7999999999993</v>
      </c>
    </row>
    <row r="53" spans="1:8" ht="14.25">
      <c r="A53" s="770">
        <v>8856</v>
      </c>
      <c r="B53" s="747" t="s">
        <v>1157</v>
      </c>
      <c r="C53" s="771">
        <v>24800</v>
      </c>
      <c r="D53" s="771">
        <v>5490</v>
      </c>
      <c r="E53" s="771">
        <v>4010</v>
      </c>
      <c r="F53" s="771">
        <v>26536</v>
      </c>
      <c r="G53" s="771">
        <v>6093.9</v>
      </c>
      <c r="H53" s="771">
        <v>4771.8999999999996</v>
      </c>
    </row>
    <row r="54" spans="1:8" ht="14.25">
      <c r="A54" s="770">
        <v>856</v>
      </c>
      <c r="B54" s="747" t="s">
        <v>1158</v>
      </c>
      <c r="C54" s="771">
        <v>49610</v>
      </c>
      <c r="D54" s="771">
        <v>10970</v>
      </c>
      <c r="E54" s="771">
        <v>8020</v>
      </c>
      <c r="F54" s="771">
        <v>53082.7</v>
      </c>
      <c r="G54" s="771">
        <v>12176.7</v>
      </c>
      <c r="H54" s="771">
        <v>9543.7999999999993</v>
      </c>
    </row>
    <row r="55" spans="1:8" ht="14.25">
      <c r="A55" s="770">
        <v>8743</v>
      </c>
      <c r="B55" s="747" t="s">
        <v>1159</v>
      </c>
      <c r="C55" s="771">
        <v>27410</v>
      </c>
      <c r="D55" s="771">
        <v>5490</v>
      </c>
      <c r="E55" s="771">
        <v>4010</v>
      </c>
      <c r="F55" s="771">
        <v>29328.7</v>
      </c>
      <c r="G55" s="771">
        <v>6093.9</v>
      </c>
      <c r="H55" s="771">
        <v>4771.8999999999996</v>
      </c>
    </row>
    <row r="56" spans="1:8" ht="14.25">
      <c r="A56" s="770">
        <v>8744</v>
      </c>
      <c r="B56" s="747" t="s">
        <v>1160</v>
      </c>
      <c r="C56" s="771">
        <v>54820</v>
      </c>
      <c r="D56" s="771">
        <v>10970</v>
      </c>
      <c r="E56" s="771">
        <v>8020</v>
      </c>
      <c r="F56" s="771">
        <v>58657.4</v>
      </c>
      <c r="G56" s="771">
        <v>12176.7</v>
      </c>
      <c r="H56" s="771">
        <v>9543.7999999999993</v>
      </c>
    </row>
    <row r="57" spans="1:8" ht="14.25">
      <c r="A57" s="770">
        <v>825</v>
      </c>
      <c r="B57" s="747" t="s">
        <v>1161</v>
      </c>
      <c r="C57" s="771">
        <v>61470</v>
      </c>
      <c r="D57" s="771">
        <v>10970</v>
      </c>
      <c r="E57" s="771">
        <v>8020</v>
      </c>
      <c r="F57" s="771">
        <v>65772.899999999994</v>
      </c>
      <c r="G57" s="771">
        <v>12176.7</v>
      </c>
      <c r="H57" s="771">
        <v>9543.7999999999993</v>
      </c>
    </row>
    <row r="58" spans="1:8" ht="14.25">
      <c r="A58" s="770">
        <v>8825</v>
      </c>
      <c r="B58" s="747" t="s">
        <v>1162</v>
      </c>
      <c r="C58" s="771">
        <v>30730</v>
      </c>
      <c r="D58" s="771">
        <v>5490</v>
      </c>
      <c r="E58" s="771">
        <v>4010</v>
      </c>
      <c r="F58" s="771">
        <v>32881.1</v>
      </c>
      <c r="G58" s="771">
        <v>6093.9</v>
      </c>
      <c r="H58" s="771">
        <v>4771.8999999999996</v>
      </c>
    </row>
    <row r="59" spans="1:8" ht="14.25">
      <c r="A59" s="770">
        <v>8749</v>
      </c>
      <c r="B59" s="747" t="s">
        <v>1163</v>
      </c>
      <c r="C59" s="771">
        <v>36880</v>
      </c>
      <c r="D59" s="771">
        <v>5490</v>
      </c>
      <c r="E59" s="771">
        <v>4010</v>
      </c>
      <c r="F59" s="771">
        <v>39461.599999999999</v>
      </c>
      <c r="G59" s="771">
        <v>6093.9</v>
      </c>
      <c r="H59" s="771">
        <v>4771.8999999999996</v>
      </c>
    </row>
    <row r="60" spans="1:8" ht="14.25">
      <c r="A60" s="770">
        <v>8750</v>
      </c>
      <c r="B60" s="747" t="s">
        <v>1164</v>
      </c>
      <c r="C60" s="771">
        <v>73750</v>
      </c>
      <c r="D60" s="771">
        <v>10970</v>
      </c>
      <c r="E60" s="771">
        <v>8020</v>
      </c>
      <c r="F60" s="771">
        <v>78912.5</v>
      </c>
      <c r="G60" s="771">
        <v>12176.7</v>
      </c>
      <c r="H60" s="771">
        <v>9543.7999999999993</v>
      </c>
    </row>
    <row r="61" spans="1:8" ht="14.25">
      <c r="A61" s="770">
        <v>8885</v>
      </c>
      <c r="B61" s="747" t="s">
        <v>1165</v>
      </c>
      <c r="C61" s="771">
        <v>24800</v>
      </c>
      <c r="D61" s="771">
        <v>5490</v>
      </c>
      <c r="E61" s="771">
        <v>4010</v>
      </c>
      <c r="F61" s="771">
        <v>26536</v>
      </c>
      <c r="G61" s="771">
        <v>6093.9</v>
      </c>
      <c r="H61" s="771">
        <v>4771.8999999999996</v>
      </c>
    </row>
    <row r="62" spans="1:8" ht="14.25">
      <c r="A62" s="770">
        <v>885</v>
      </c>
      <c r="B62" s="747" t="s">
        <v>1166</v>
      </c>
      <c r="C62" s="771">
        <v>49610</v>
      </c>
      <c r="D62" s="771">
        <v>10970</v>
      </c>
      <c r="E62" s="771">
        <v>8020</v>
      </c>
      <c r="F62" s="771">
        <v>53082.7</v>
      </c>
      <c r="G62" s="771">
        <v>12176.7</v>
      </c>
      <c r="H62" s="771">
        <v>9543.7999999999993</v>
      </c>
    </row>
    <row r="63" spans="1:8" ht="14.25">
      <c r="A63" s="770">
        <v>8727</v>
      </c>
      <c r="B63" s="747" t="s">
        <v>1167</v>
      </c>
      <c r="C63" s="771">
        <v>36880</v>
      </c>
      <c r="D63" s="771">
        <v>5490</v>
      </c>
      <c r="E63" s="771">
        <v>4010</v>
      </c>
      <c r="F63" s="771">
        <v>39461.599999999999</v>
      </c>
      <c r="G63" s="771">
        <v>6093.9</v>
      </c>
      <c r="H63" s="771">
        <v>4771.8999999999996</v>
      </c>
    </row>
    <row r="64" spans="1:8" ht="14.25">
      <c r="A64" s="770">
        <v>8728</v>
      </c>
      <c r="B64" s="747" t="s">
        <v>1168</v>
      </c>
      <c r="C64" s="771">
        <v>73750</v>
      </c>
      <c r="D64" s="771">
        <v>10970</v>
      </c>
      <c r="E64" s="771">
        <v>8020</v>
      </c>
      <c r="F64" s="771">
        <v>78912.5</v>
      </c>
      <c r="G64" s="771">
        <v>12176.7</v>
      </c>
      <c r="H64" s="771">
        <v>9543.7999999999993</v>
      </c>
    </row>
    <row r="65" spans="1:8" ht="14.25">
      <c r="A65" s="770">
        <v>8735</v>
      </c>
      <c r="B65" s="747" t="s">
        <v>1169</v>
      </c>
      <c r="C65" s="771">
        <v>27410</v>
      </c>
      <c r="D65" s="771">
        <v>5490</v>
      </c>
      <c r="E65" s="771">
        <v>4010</v>
      </c>
      <c r="F65" s="771">
        <v>29328.7</v>
      </c>
      <c r="G65" s="771">
        <v>6093.9</v>
      </c>
      <c r="H65" s="771">
        <v>4771.8999999999996</v>
      </c>
    </row>
    <row r="66" spans="1:8" ht="14.25">
      <c r="A66" s="770">
        <v>8736</v>
      </c>
      <c r="B66" s="747" t="s">
        <v>1170</v>
      </c>
      <c r="C66" s="771">
        <v>54820</v>
      </c>
      <c r="D66" s="771">
        <v>10970</v>
      </c>
      <c r="E66" s="771">
        <v>8020</v>
      </c>
      <c r="F66" s="771">
        <v>58657.4</v>
      </c>
      <c r="G66" s="771">
        <v>12176.7</v>
      </c>
      <c r="H66" s="771">
        <v>9543.7999999999993</v>
      </c>
    </row>
    <row r="67" spans="1:8" ht="14.25">
      <c r="A67" s="770">
        <v>8747</v>
      </c>
      <c r="B67" s="747" t="s">
        <v>1171</v>
      </c>
      <c r="C67" s="771">
        <v>30730</v>
      </c>
      <c r="D67" s="771">
        <v>5490</v>
      </c>
      <c r="E67" s="771">
        <v>4010</v>
      </c>
      <c r="F67" s="771">
        <v>32881.1</v>
      </c>
      <c r="G67" s="771">
        <v>6093.9</v>
      </c>
      <c r="H67" s="771">
        <v>4771.8999999999996</v>
      </c>
    </row>
    <row r="68" spans="1:8" ht="14.25">
      <c r="A68" s="770">
        <v>8748</v>
      </c>
      <c r="B68" s="747" t="s">
        <v>1172</v>
      </c>
      <c r="C68" s="771">
        <v>61470</v>
      </c>
      <c r="D68" s="771">
        <v>10970</v>
      </c>
      <c r="E68" s="771">
        <v>8020</v>
      </c>
      <c r="F68" s="771">
        <v>65772.899999999994</v>
      </c>
      <c r="G68" s="771">
        <v>12176.7</v>
      </c>
      <c r="H68" s="771">
        <v>9543.7999999999993</v>
      </c>
    </row>
    <row r="69" spans="1:8" ht="14.25">
      <c r="A69" s="770">
        <v>8589</v>
      </c>
      <c r="B69" s="747" t="s">
        <v>1173</v>
      </c>
      <c r="C69" s="771">
        <v>24800</v>
      </c>
      <c r="D69" s="771">
        <v>5490</v>
      </c>
      <c r="E69" s="771">
        <v>4010</v>
      </c>
      <c r="F69" s="771">
        <v>26536</v>
      </c>
      <c r="G69" s="771">
        <v>6093.9</v>
      </c>
      <c r="H69" s="771">
        <v>4771.8999999999996</v>
      </c>
    </row>
    <row r="70" spans="1:8" ht="14.25">
      <c r="A70" s="770">
        <v>711</v>
      </c>
      <c r="B70" s="747" t="s">
        <v>1174</v>
      </c>
      <c r="C70" s="771">
        <v>49610</v>
      </c>
      <c r="D70" s="771">
        <v>10970</v>
      </c>
      <c r="E70" s="771">
        <v>8020</v>
      </c>
      <c r="F70" s="771">
        <v>53082.7</v>
      </c>
      <c r="G70" s="771">
        <v>12176.7</v>
      </c>
      <c r="H70" s="771">
        <v>9543.7999999999993</v>
      </c>
    </row>
    <row r="71" spans="1:8" ht="14.25">
      <c r="A71" s="770">
        <v>8588</v>
      </c>
      <c r="B71" s="747" t="s">
        <v>1175</v>
      </c>
      <c r="C71" s="771">
        <v>24800</v>
      </c>
      <c r="D71" s="771">
        <v>5490</v>
      </c>
      <c r="E71" s="771">
        <v>4010</v>
      </c>
      <c r="F71" s="771">
        <v>26536</v>
      </c>
      <c r="G71" s="771">
        <v>6093.9</v>
      </c>
      <c r="H71" s="771">
        <v>4771.8999999999996</v>
      </c>
    </row>
    <row r="72" spans="1:8" ht="14.25">
      <c r="A72" s="770">
        <v>710</v>
      </c>
      <c r="B72" s="747" t="s">
        <v>1176</v>
      </c>
      <c r="C72" s="771">
        <v>49610</v>
      </c>
      <c r="D72" s="771">
        <v>10970</v>
      </c>
      <c r="E72" s="771">
        <v>8020</v>
      </c>
      <c r="F72" s="771">
        <v>53082.7</v>
      </c>
      <c r="G72" s="771">
        <v>12176.7</v>
      </c>
      <c r="H72" s="771">
        <v>9543.7999999999993</v>
      </c>
    </row>
    <row r="73" spans="1:8" ht="14.25">
      <c r="A73" s="770">
        <v>8586</v>
      </c>
      <c r="B73" s="747" t="s">
        <v>1177</v>
      </c>
      <c r="C73" s="771">
        <v>36880</v>
      </c>
      <c r="D73" s="771">
        <v>5490</v>
      </c>
      <c r="E73" s="771">
        <v>4010</v>
      </c>
      <c r="F73" s="771">
        <v>39461.599999999999</v>
      </c>
      <c r="G73" s="771">
        <v>6093.9</v>
      </c>
      <c r="H73" s="771">
        <v>4771.8999999999996</v>
      </c>
    </row>
    <row r="74" spans="1:8" ht="14.25">
      <c r="A74" s="770">
        <v>708</v>
      </c>
      <c r="B74" s="747" t="s">
        <v>1178</v>
      </c>
      <c r="C74" s="771">
        <v>73750</v>
      </c>
      <c r="D74" s="771">
        <v>10970</v>
      </c>
      <c r="E74" s="771">
        <v>8020</v>
      </c>
      <c r="F74" s="771">
        <v>78912.5</v>
      </c>
      <c r="G74" s="771">
        <v>12176.7</v>
      </c>
      <c r="H74" s="771">
        <v>9543.7999999999993</v>
      </c>
    </row>
    <row r="75" spans="1:8" ht="14.25">
      <c r="A75" s="770">
        <v>8590</v>
      </c>
      <c r="B75" s="747" t="s">
        <v>1179</v>
      </c>
      <c r="C75" s="771">
        <v>36880</v>
      </c>
      <c r="D75" s="771">
        <v>5490</v>
      </c>
      <c r="E75" s="771">
        <v>4010</v>
      </c>
      <c r="F75" s="771">
        <v>39461.599999999999</v>
      </c>
      <c r="G75" s="771">
        <v>6093.9</v>
      </c>
      <c r="H75" s="771">
        <v>4771.8999999999996</v>
      </c>
    </row>
    <row r="76" spans="1:8" ht="14.25">
      <c r="A76" s="770">
        <v>712</v>
      </c>
      <c r="B76" s="747" t="s">
        <v>1180</v>
      </c>
      <c r="C76" s="771">
        <v>73750</v>
      </c>
      <c r="D76" s="771">
        <v>10970</v>
      </c>
      <c r="E76" s="771">
        <v>8020</v>
      </c>
      <c r="F76" s="771">
        <v>78912.5</v>
      </c>
      <c r="G76" s="771">
        <v>12176.7</v>
      </c>
      <c r="H76" s="771">
        <v>9543.7999999999993</v>
      </c>
    </row>
    <row r="77" spans="1:8" ht="14.25">
      <c r="A77" s="770">
        <v>8729</v>
      </c>
      <c r="B77" s="747" t="s">
        <v>1181</v>
      </c>
      <c r="C77" s="771">
        <v>24800</v>
      </c>
      <c r="D77" s="771">
        <v>5490</v>
      </c>
      <c r="E77" s="771">
        <v>4010</v>
      </c>
      <c r="F77" s="771">
        <v>26536</v>
      </c>
      <c r="G77" s="771">
        <v>6093.9</v>
      </c>
      <c r="H77" s="771">
        <v>4771.8999999999996</v>
      </c>
    </row>
    <row r="78" spans="1:8" ht="14.25">
      <c r="A78" s="770">
        <v>8730</v>
      </c>
      <c r="B78" s="747" t="s">
        <v>1182</v>
      </c>
      <c r="C78" s="771">
        <v>49610</v>
      </c>
      <c r="D78" s="771">
        <v>10970</v>
      </c>
      <c r="E78" s="771">
        <v>8020</v>
      </c>
      <c r="F78" s="771">
        <v>53082.7</v>
      </c>
      <c r="G78" s="771">
        <v>12176.7</v>
      </c>
      <c r="H78" s="771">
        <v>9543.7999999999993</v>
      </c>
    </row>
    <row r="79" spans="1:8" ht="14.25">
      <c r="A79" s="770">
        <v>8715</v>
      </c>
      <c r="B79" s="747" t="s">
        <v>1183</v>
      </c>
      <c r="C79" s="771">
        <v>36880</v>
      </c>
      <c r="D79" s="771">
        <v>5490</v>
      </c>
      <c r="E79" s="771">
        <v>4010</v>
      </c>
      <c r="F79" s="771">
        <v>39461.599999999999</v>
      </c>
      <c r="G79" s="771">
        <v>6093.9</v>
      </c>
      <c r="H79" s="771">
        <v>4771.8999999999996</v>
      </c>
    </row>
    <row r="80" spans="1:8" ht="14.25">
      <c r="A80" s="770">
        <v>8716</v>
      </c>
      <c r="B80" s="747" t="s">
        <v>1184</v>
      </c>
      <c r="C80" s="771">
        <v>73750</v>
      </c>
      <c r="D80" s="771">
        <v>10970</v>
      </c>
      <c r="E80" s="771">
        <v>8020</v>
      </c>
      <c r="F80" s="771">
        <v>78912.5</v>
      </c>
      <c r="G80" s="771">
        <v>12176.7</v>
      </c>
      <c r="H80" s="771">
        <v>9543.7999999999993</v>
      </c>
    </row>
    <row r="81" spans="1:8" ht="14.25">
      <c r="A81" s="770">
        <v>8580</v>
      </c>
      <c r="B81" s="747" t="s">
        <v>1185</v>
      </c>
      <c r="C81" s="771">
        <v>27410</v>
      </c>
      <c r="D81" s="771">
        <v>5490</v>
      </c>
      <c r="E81" s="771">
        <v>4010</v>
      </c>
      <c r="F81" s="771">
        <v>29328.7</v>
      </c>
      <c r="G81" s="771">
        <v>6093.9</v>
      </c>
      <c r="H81" s="771">
        <v>4771.8999999999996</v>
      </c>
    </row>
    <row r="82" spans="1:8" ht="14.25">
      <c r="A82" s="770">
        <v>702</v>
      </c>
      <c r="B82" s="747" t="s">
        <v>1186</v>
      </c>
      <c r="C82" s="771">
        <v>54820</v>
      </c>
      <c r="D82" s="771">
        <v>10970</v>
      </c>
      <c r="E82" s="771">
        <v>8020</v>
      </c>
      <c r="F82" s="771">
        <v>58657.4</v>
      </c>
      <c r="G82" s="771">
        <v>12176.7</v>
      </c>
      <c r="H82" s="771">
        <v>9543.7999999999993</v>
      </c>
    </row>
    <row r="83" spans="1:8" ht="14.25">
      <c r="A83" s="770">
        <v>8835</v>
      </c>
      <c r="B83" s="747" t="s">
        <v>1187</v>
      </c>
      <c r="C83" s="771">
        <v>27410</v>
      </c>
      <c r="D83" s="771">
        <v>5490</v>
      </c>
      <c r="E83" s="771">
        <v>4010</v>
      </c>
      <c r="F83" s="771">
        <v>29328.7</v>
      </c>
      <c r="G83" s="771">
        <v>6093.9</v>
      </c>
      <c r="H83" s="771">
        <v>4771.8999999999996</v>
      </c>
    </row>
    <row r="84" spans="1:8" ht="14.25">
      <c r="A84" s="770">
        <v>835</v>
      </c>
      <c r="B84" s="747" t="s">
        <v>1188</v>
      </c>
      <c r="C84" s="771">
        <v>54820</v>
      </c>
      <c r="D84" s="771">
        <v>10970</v>
      </c>
      <c r="E84" s="771">
        <v>8020</v>
      </c>
      <c r="F84" s="771">
        <v>58657.4</v>
      </c>
      <c r="G84" s="771">
        <v>12176.7</v>
      </c>
      <c r="H84" s="771">
        <v>9543.7999999999993</v>
      </c>
    </row>
    <row r="85" spans="1:8" ht="14.25">
      <c r="A85" s="770">
        <v>8888</v>
      </c>
      <c r="B85" s="747" t="s">
        <v>1189</v>
      </c>
      <c r="C85" s="771">
        <v>27410</v>
      </c>
      <c r="D85" s="771">
        <v>5490</v>
      </c>
      <c r="E85" s="771">
        <v>4010</v>
      </c>
      <c r="F85" s="771">
        <v>29328.7</v>
      </c>
      <c r="G85" s="771">
        <v>6093.9</v>
      </c>
      <c r="H85" s="771">
        <v>4771.8999999999996</v>
      </c>
    </row>
    <row r="86" spans="1:8" ht="14.25">
      <c r="A86" s="770">
        <v>888</v>
      </c>
      <c r="B86" s="747" t="s">
        <v>1190</v>
      </c>
      <c r="C86" s="771">
        <v>54820</v>
      </c>
      <c r="D86" s="771">
        <v>10970</v>
      </c>
      <c r="E86" s="771">
        <v>8020</v>
      </c>
      <c r="F86" s="771">
        <v>58657.4</v>
      </c>
      <c r="G86" s="771">
        <v>12176.7</v>
      </c>
      <c r="H86" s="771">
        <v>9543.7999999999993</v>
      </c>
    </row>
    <row r="87" spans="1:8" ht="14.25">
      <c r="A87" s="770">
        <v>8783</v>
      </c>
      <c r="B87" s="747" t="s">
        <v>1191</v>
      </c>
      <c r="C87" s="771">
        <v>36880</v>
      </c>
      <c r="D87" s="771">
        <v>5490</v>
      </c>
      <c r="E87" s="771">
        <v>4010</v>
      </c>
      <c r="F87" s="771">
        <v>39461.599999999999</v>
      </c>
      <c r="G87" s="771">
        <v>6093.9</v>
      </c>
      <c r="H87" s="771">
        <v>4771.8999999999996</v>
      </c>
    </row>
    <row r="88" spans="1:8" ht="14.25">
      <c r="A88" s="770">
        <v>8784</v>
      </c>
      <c r="B88" s="747" t="s">
        <v>1192</v>
      </c>
      <c r="C88" s="771">
        <v>73750</v>
      </c>
      <c r="D88" s="771">
        <v>10970</v>
      </c>
      <c r="E88" s="771">
        <v>8020</v>
      </c>
      <c r="F88" s="771">
        <v>78912.5</v>
      </c>
      <c r="G88" s="771">
        <v>12176.7</v>
      </c>
      <c r="H88" s="771">
        <v>9543.7999999999993</v>
      </c>
    </row>
    <row r="89" spans="1:8" ht="14.25">
      <c r="A89" s="770">
        <v>8582</v>
      </c>
      <c r="B89" s="747" t="s">
        <v>1193</v>
      </c>
      <c r="C89" s="771">
        <v>30730</v>
      </c>
      <c r="D89" s="771">
        <v>5490</v>
      </c>
      <c r="E89" s="771">
        <v>4010</v>
      </c>
      <c r="F89" s="771">
        <v>32881.1</v>
      </c>
      <c r="G89" s="771">
        <v>6093.9</v>
      </c>
      <c r="H89" s="771">
        <v>4771.8999999999996</v>
      </c>
    </row>
    <row r="90" spans="1:8" ht="14.25">
      <c r="A90" s="770">
        <v>704</v>
      </c>
      <c r="B90" s="747" t="s">
        <v>1194</v>
      </c>
      <c r="C90" s="771">
        <v>61470</v>
      </c>
      <c r="D90" s="771">
        <v>10970</v>
      </c>
      <c r="E90" s="771">
        <v>8020</v>
      </c>
      <c r="F90" s="771">
        <v>65772.899999999994</v>
      </c>
      <c r="G90" s="771">
        <v>12176.7</v>
      </c>
      <c r="H90" s="771">
        <v>9543.7999999999993</v>
      </c>
    </row>
    <row r="91" spans="1:8" ht="14.25">
      <c r="A91" s="770">
        <v>8820</v>
      </c>
      <c r="B91" s="747" t="s">
        <v>1195</v>
      </c>
      <c r="C91" s="771">
        <v>30730</v>
      </c>
      <c r="D91" s="771">
        <v>5490</v>
      </c>
      <c r="E91" s="771">
        <v>4010</v>
      </c>
      <c r="F91" s="771">
        <v>32881.1</v>
      </c>
      <c r="G91" s="771">
        <v>6093.9</v>
      </c>
      <c r="H91" s="771">
        <v>4771.8999999999996</v>
      </c>
    </row>
    <row r="92" spans="1:8" ht="14.25">
      <c r="A92" s="770">
        <v>820</v>
      </c>
      <c r="B92" s="747" t="s">
        <v>1196</v>
      </c>
      <c r="C92" s="771">
        <v>61470</v>
      </c>
      <c r="D92" s="771">
        <v>10970</v>
      </c>
      <c r="E92" s="771">
        <v>8020</v>
      </c>
      <c r="F92" s="771">
        <v>65772.899999999994</v>
      </c>
      <c r="G92" s="771">
        <v>12176.7</v>
      </c>
      <c r="H92" s="771">
        <v>9543.7999999999993</v>
      </c>
    </row>
    <row r="93" spans="1:8" ht="14.25">
      <c r="A93" s="770">
        <v>8807</v>
      </c>
      <c r="B93" s="747" t="s">
        <v>1197</v>
      </c>
      <c r="C93" s="771">
        <v>27410</v>
      </c>
      <c r="D93" s="771">
        <v>5490</v>
      </c>
      <c r="E93" s="771">
        <v>4010</v>
      </c>
      <c r="F93" s="771">
        <v>29328.7</v>
      </c>
      <c r="G93" s="771">
        <v>6093.9</v>
      </c>
      <c r="H93" s="771">
        <v>4771.8999999999996</v>
      </c>
    </row>
    <row r="94" spans="1:8" ht="14.25">
      <c r="A94" s="770">
        <v>800</v>
      </c>
      <c r="B94" s="747" t="s">
        <v>1198</v>
      </c>
      <c r="C94" s="771">
        <v>54820</v>
      </c>
      <c r="D94" s="771">
        <v>10970</v>
      </c>
      <c r="E94" s="771">
        <v>8020</v>
      </c>
      <c r="F94" s="771">
        <v>58657.4</v>
      </c>
      <c r="G94" s="771">
        <v>12176.7</v>
      </c>
      <c r="H94" s="771">
        <v>9543.7999999999993</v>
      </c>
    </row>
    <row r="95" spans="1:8" ht="14.25">
      <c r="A95" s="770">
        <v>8725</v>
      </c>
      <c r="B95" s="747" t="s">
        <v>1199</v>
      </c>
      <c r="C95" s="771">
        <v>30730</v>
      </c>
      <c r="D95" s="771">
        <v>5490</v>
      </c>
      <c r="E95" s="771">
        <v>4010</v>
      </c>
      <c r="F95" s="771">
        <v>32881.1</v>
      </c>
      <c r="G95" s="771">
        <v>6093.9</v>
      </c>
      <c r="H95" s="771">
        <v>4771.8999999999996</v>
      </c>
    </row>
    <row r="96" spans="1:8" ht="14.25">
      <c r="A96" s="770">
        <v>8726</v>
      </c>
      <c r="B96" s="747" t="s">
        <v>1200</v>
      </c>
      <c r="C96" s="771">
        <v>61470</v>
      </c>
      <c r="D96" s="771">
        <v>10970</v>
      </c>
      <c r="E96" s="771">
        <v>8020</v>
      </c>
      <c r="F96" s="771">
        <v>65772.899999999994</v>
      </c>
      <c r="G96" s="771">
        <v>12176.7</v>
      </c>
      <c r="H96" s="771">
        <v>9543.7999999999993</v>
      </c>
    </row>
    <row r="97" spans="1:8" ht="14.25">
      <c r="A97" s="770">
        <v>8731</v>
      </c>
      <c r="B97" s="747" t="s">
        <v>1201</v>
      </c>
      <c r="C97" s="771">
        <v>30730</v>
      </c>
      <c r="D97" s="771">
        <v>5490</v>
      </c>
      <c r="E97" s="771">
        <v>4010</v>
      </c>
      <c r="F97" s="771">
        <v>32881.1</v>
      </c>
      <c r="G97" s="771">
        <v>6093.9</v>
      </c>
      <c r="H97" s="771">
        <v>4771.8999999999996</v>
      </c>
    </row>
    <row r="98" spans="1:8" ht="14.25">
      <c r="A98" s="770">
        <v>8732</v>
      </c>
      <c r="B98" s="747" t="s">
        <v>1202</v>
      </c>
      <c r="C98" s="771">
        <v>61470</v>
      </c>
      <c r="D98" s="771">
        <v>10970</v>
      </c>
      <c r="E98" s="771">
        <v>8020</v>
      </c>
      <c r="F98" s="771">
        <v>65772.899999999994</v>
      </c>
      <c r="G98" s="771">
        <v>12176.7</v>
      </c>
      <c r="H98" s="771">
        <v>9543.7999999999993</v>
      </c>
    </row>
    <row r="99" spans="1:8" ht="14.25">
      <c r="A99" s="770">
        <v>8883</v>
      </c>
      <c r="B99" s="747" t="s">
        <v>1203</v>
      </c>
      <c r="C99" s="771">
        <v>27410</v>
      </c>
      <c r="D99" s="771">
        <v>5490</v>
      </c>
      <c r="E99" s="771">
        <v>4010</v>
      </c>
      <c r="F99" s="771">
        <v>29328.7</v>
      </c>
      <c r="G99" s="771">
        <v>6093.9</v>
      </c>
      <c r="H99" s="771">
        <v>4771.8999999999996</v>
      </c>
    </row>
    <row r="100" spans="1:8" ht="14.25">
      <c r="A100" s="770">
        <v>883</v>
      </c>
      <c r="B100" s="747" t="s">
        <v>1204</v>
      </c>
      <c r="C100" s="771">
        <v>54820</v>
      </c>
      <c r="D100" s="771">
        <v>10970</v>
      </c>
      <c r="E100" s="771">
        <v>8020</v>
      </c>
      <c r="F100" s="771">
        <v>58657.4</v>
      </c>
      <c r="G100" s="771">
        <v>12176.7</v>
      </c>
      <c r="H100" s="771">
        <v>9543.7999999999993</v>
      </c>
    </row>
    <row r="101" spans="1:8" ht="14.25">
      <c r="A101" s="770">
        <v>8850</v>
      </c>
      <c r="B101" s="747" t="s">
        <v>1205</v>
      </c>
      <c r="C101" s="771">
        <v>36880</v>
      </c>
      <c r="D101" s="771">
        <v>5490</v>
      </c>
      <c r="E101" s="771">
        <v>4010</v>
      </c>
      <c r="F101" s="771">
        <v>39461.599999999999</v>
      </c>
      <c r="G101" s="771">
        <v>6093.9</v>
      </c>
      <c r="H101" s="771">
        <v>4771.8999999999996</v>
      </c>
    </row>
    <row r="102" spans="1:8" ht="14.25">
      <c r="A102" s="770">
        <v>850</v>
      </c>
      <c r="B102" s="747" t="s">
        <v>1206</v>
      </c>
      <c r="C102" s="771">
        <v>73750</v>
      </c>
      <c r="D102" s="771">
        <v>10970</v>
      </c>
      <c r="E102" s="771">
        <v>8020</v>
      </c>
      <c r="F102" s="771">
        <v>78912.5</v>
      </c>
      <c r="G102" s="771">
        <v>12176.7</v>
      </c>
      <c r="H102" s="771">
        <v>9543.7999999999993</v>
      </c>
    </row>
    <row r="103" spans="1:8" ht="14.25">
      <c r="A103" s="770">
        <v>8818</v>
      </c>
      <c r="B103" s="747" t="s">
        <v>1207</v>
      </c>
      <c r="C103" s="771">
        <v>27410</v>
      </c>
      <c r="D103" s="771">
        <v>5490</v>
      </c>
      <c r="E103" s="771">
        <v>4010</v>
      </c>
      <c r="F103" s="771">
        <v>29328.7</v>
      </c>
      <c r="G103" s="771">
        <v>6093.9</v>
      </c>
      <c r="H103" s="771">
        <v>4771.8999999999996</v>
      </c>
    </row>
    <row r="104" spans="1:8" ht="14.25">
      <c r="A104" s="770">
        <v>818</v>
      </c>
      <c r="B104" s="747" t="s">
        <v>1208</v>
      </c>
      <c r="C104" s="771">
        <v>54820</v>
      </c>
      <c r="D104" s="771">
        <v>10970</v>
      </c>
      <c r="E104" s="771">
        <v>8020</v>
      </c>
      <c r="F104" s="771">
        <v>58657.4</v>
      </c>
      <c r="G104" s="771">
        <v>12176.7</v>
      </c>
      <c r="H104" s="771">
        <v>9543.7999999999993</v>
      </c>
    </row>
    <row r="105" spans="1:8" ht="14.25">
      <c r="A105" s="770">
        <v>8860</v>
      </c>
      <c r="B105" s="747" t="s">
        <v>1209</v>
      </c>
      <c r="C105" s="771">
        <v>36880</v>
      </c>
      <c r="D105" s="771">
        <v>5490</v>
      </c>
      <c r="E105" s="771">
        <v>4010</v>
      </c>
      <c r="F105" s="771">
        <v>39461.599999999999</v>
      </c>
      <c r="G105" s="771">
        <v>6093.9</v>
      </c>
      <c r="H105" s="771">
        <v>4771.8999999999996</v>
      </c>
    </row>
    <row r="106" spans="1:8" ht="14.25">
      <c r="A106" s="770">
        <v>860</v>
      </c>
      <c r="B106" s="747" t="s">
        <v>1210</v>
      </c>
      <c r="C106" s="771">
        <v>73750</v>
      </c>
      <c r="D106" s="771">
        <v>10970</v>
      </c>
      <c r="E106" s="771">
        <v>8020</v>
      </c>
      <c r="F106" s="771">
        <v>78912.5</v>
      </c>
      <c r="G106" s="771">
        <v>12176.7</v>
      </c>
      <c r="H106" s="771">
        <v>9543.7999999999993</v>
      </c>
    </row>
    <row r="107" spans="1:8" ht="14.25">
      <c r="A107" s="770">
        <v>8801</v>
      </c>
      <c r="B107" s="747" t="s">
        <v>1211</v>
      </c>
      <c r="C107" s="771">
        <v>27410</v>
      </c>
      <c r="D107" s="771">
        <v>5490</v>
      </c>
      <c r="E107" s="771">
        <v>4010</v>
      </c>
      <c r="F107" s="771">
        <v>29328.7</v>
      </c>
      <c r="G107" s="771">
        <v>6093.9</v>
      </c>
      <c r="H107" s="771">
        <v>4771.8999999999996</v>
      </c>
    </row>
    <row r="108" spans="1:8" ht="14.25">
      <c r="A108" s="770">
        <v>716</v>
      </c>
      <c r="B108" s="747" t="s">
        <v>1212</v>
      </c>
      <c r="C108" s="771">
        <v>54820</v>
      </c>
      <c r="D108" s="771">
        <v>10970</v>
      </c>
      <c r="E108" s="771">
        <v>8020</v>
      </c>
      <c r="F108" s="771">
        <v>58657.4</v>
      </c>
      <c r="G108" s="771">
        <v>12176.7</v>
      </c>
      <c r="H108" s="771">
        <v>9543.7999999999993</v>
      </c>
    </row>
    <row r="109" spans="1:8" ht="14.25">
      <c r="A109" s="770">
        <v>8779</v>
      </c>
      <c r="B109" s="747" t="s">
        <v>1213</v>
      </c>
      <c r="C109" s="771">
        <v>27410</v>
      </c>
      <c r="D109" s="771">
        <v>5490</v>
      </c>
      <c r="E109" s="771">
        <v>4010</v>
      </c>
      <c r="F109" s="771">
        <v>29328.7</v>
      </c>
      <c r="G109" s="771">
        <v>6093.9</v>
      </c>
      <c r="H109" s="771">
        <v>4771.8999999999996</v>
      </c>
    </row>
    <row r="110" spans="1:8" ht="14.25">
      <c r="A110" s="770">
        <v>8780</v>
      </c>
      <c r="B110" s="747" t="s">
        <v>1214</v>
      </c>
      <c r="C110" s="771">
        <v>54820</v>
      </c>
      <c r="D110" s="771">
        <v>10970</v>
      </c>
      <c r="E110" s="771">
        <v>8020</v>
      </c>
      <c r="F110" s="771">
        <v>58657.4</v>
      </c>
      <c r="G110" s="771">
        <v>12176.7</v>
      </c>
      <c r="H110" s="771">
        <v>9543.7999999999993</v>
      </c>
    </row>
    <row r="111" spans="1:8" ht="14.25">
      <c r="A111" s="770">
        <v>8581</v>
      </c>
      <c r="B111" s="747" t="s">
        <v>1215</v>
      </c>
      <c r="C111" s="771">
        <v>36880</v>
      </c>
      <c r="D111" s="771">
        <v>5490</v>
      </c>
      <c r="E111" s="771">
        <v>4010</v>
      </c>
      <c r="F111" s="771">
        <v>39461.599999999999</v>
      </c>
      <c r="G111" s="771">
        <v>6093.9</v>
      </c>
      <c r="H111" s="771">
        <v>4771.8999999999996</v>
      </c>
    </row>
    <row r="112" spans="1:8" ht="14.25">
      <c r="A112" s="770">
        <v>703</v>
      </c>
      <c r="B112" s="747" t="s">
        <v>1216</v>
      </c>
      <c r="C112" s="771">
        <v>73750</v>
      </c>
      <c r="D112" s="771">
        <v>10970</v>
      </c>
      <c r="E112" s="771">
        <v>8020</v>
      </c>
      <c r="F112" s="771">
        <v>78912.5</v>
      </c>
      <c r="G112" s="771">
        <v>12176.7</v>
      </c>
      <c r="H112" s="771">
        <v>9543.7999999999993</v>
      </c>
    </row>
    <row r="113" spans="1:8" ht="14.25">
      <c r="A113" s="770">
        <v>8808</v>
      </c>
      <c r="B113" s="747" t="s">
        <v>1217</v>
      </c>
      <c r="C113" s="771">
        <v>27410</v>
      </c>
      <c r="D113" s="771">
        <v>5490</v>
      </c>
      <c r="E113" s="771">
        <v>4010</v>
      </c>
      <c r="F113" s="771">
        <v>29328.7</v>
      </c>
      <c r="G113" s="771">
        <v>6093.9</v>
      </c>
      <c r="H113" s="771">
        <v>4771.8999999999996</v>
      </c>
    </row>
    <row r="114" spans="1:8" ht="14.25">
      <c r="A114" s="770">
        <v>838</v>
      </c>
      <c r="B114" s="747" t="s">
        <v>1218</v>
      </c>
      <c r="C114" s="771">
        <v>54820</v>
      </c>
      <c r="D114" s="771">
        <v>10970</v>
      </c>
      <c r="E114" s="771">
        <v>8020</v>
      </c>
      <c r="F114" s="771">
        <v>58657.4</v>
      </c>
      <c r="G114" s="771">
        <v>12176.7</v>
      </c>
      <c r="H114" s="771">
        <v>9543.7999999999993</v>
      </c>
    </row>
    <row r="115" spans="1:8" ht="14.25">
      <c r="A115" s="770">
        <v>8823</v>
      </c>
      <c r="B115" s="747" t="s">
        <v>1219</v>
      </c>
      <c r="C115" s="771">
        <v>36880</v>
      </c>
      <c r="D115" s="771">
        <v>5490</v>
      </c>
      <c r="E115" s="771">
        <v>4010</v>
      </c>
      <c r="F115" s="771">
        <v>39461.599999999999</v>
      </c>
      <c r="G115" s="771">
        <v>6093.9</v>
      </c>
      <c r="H115" s="771">
        <v>4771.8999999999996</v>
      </c>
    </row>
    <row r="116" spans="1:8" ht="14.25">
      <c r="A116" s="770">
        <v>823</v>
      </c>
      <c r="B116" s="747" t="s">
        <v>1220</v>
      </c>
      <c r="C116" s="771">
        <v>73750</v>
      </c>
      <c r="D116" s="771">
        <v>10970</v>
      </c>
      <c r="E116" s="771">
        <v>8020</v>
      </c>
      <c r="F116" s="771">
        <v>78912.5</v>
      </c>
      <c r="G116" s="771">
        <v>12176.7</v>
      </c>
      <c r="H116" s="771">
        <v>9543.7999999999993</v>
      </c>
    </row>
    <row r="117" spans="1:8" ht="14.25">
      <c r="A117" s="770">
        <v>8822</v>
      </c>
      <c r="B117" s="747" t="s">
        <v>1221</v>
      </c>
      <c r="C117" s="771">
        <v>30730</v>
      </c>
      <c r="D117" s="771">
        <v>5490</v>
      </c>
      <c r="E117" s="771">
        <v>4010</v>
      </c>
      <c r="F117" s="771">
        <v>32881.1</v>
      </c>
      <c r="G117" s="771">
        <v>6093.9</v>
      </c>
      <c r="H117" s="771">
        <v>4771.8999999999996</v>
      </c>
    </row>
    <row r="118" spans="1:8" ht="14.25">
      <c r="A118" s="770">
        <v>822</v>
      </c>
      <c r="B118" s="747" t="s">
        <v>1222</v>
      </c>
      <c r="C118" s="771">
        <v>61470</v>
      </c>
      <c r="D118" s="771">
        <v>10970</v>
      </c>
      <c r="E118" s="771">
        <v>8020</v>
      </c>
      <c r="F118" s="771">
        <v>65772.899999999994</v>
      </c>
      <c r="G118" s="771">
        <v>12176.7</v>
      </c>
      <c r="H118" s="771">
        <v>9543.7999999999993</v>
      </c>
    </row>
    <row r="119" spans="1:8" ht="14.25">
      <c r="A119" s="770">
        <v>903</v>
      </c>
      <c r="B119" s="747" t="s">
        <v>1223</v>
      </c>
      <c r="C119" s="771">
        <v>30730</v>
      </c>
      <c r="D119" s="771">
        <v>5490</v>
      </c>
      <c r="E119" s="771">
        <v>4010</v>
      </c>
      <c r="F119" s="771">
        <v>32881.1</v>
      </c>
      <c r="G119" s="771">
        <v>6093.9</v>
      </c>
      <c r="H119" s="771">
        <v>4771.8999999999996</v>
      </c>
    </row>
    <row r="120" spans="1:8" ht="14.25">
      <c r="A120" s="770">
        <v>902</v>
      </c>
      <c r="B120" s="747" t="s">
        <v>1224</v>
      </c>
      <c r="C120" s="771">
        <v>61470</v>
      </c>
      <c r="D120" s="771">
        <v>10970</v>
      </c>
      <c r="E120" s="771">
        <v>8020</v>
      </c>
      <c r="F120" s="771">
        <v>65772.899999999994</v>
      </c>
      <c r="G120" s="771">
        <v>12176.7</v>
      </c>
      <c r="H120" s="771">
        <v>9543.7999999999993</v>
      </c>
    </row>
    <row r="121" spans="1:8" ht="14.25">
      <c r="A121" s="770">
        <v>8578</v>
      </c>
      <c r="B121" s="747" t="s">
        <v>1225</v>
      </c>
      <c r="C121" s="771">
        <v>27410</v>
      </c>
      <c r="D121" s="771">
        <v>5490</v>
      </c>
      <c r="E121" s="771">
        <v>4010</v>
      </c>
      <c r="F121" s="771">
        <v>29328.7</v>
      </c>
      <c r="G121" s="771">
        <v>6093.9</v>
      </c>
      <c r="H121" s="771">
        <v>4771.8999999999996</v>
      </c>
    </row>
    <row r="122" spans="1:8" ht="14.25">
      <c r="A122" s="770">
        <v>700</v>
      </c>
      <c r="B122" s="747" t="s">
        <v>1226</v>
      </c>
      <c r="C122" s="771">
        <v>54820</v>
      </c>
      <c r="D122" s="771">
        <v>10970</v>
      </c>
      <c r="E122" s="771">
        <v>8020</v>
      </c>
      <c r="F122" s="771">
        <v>58657.4</v>
      </c>
      <c r="G122" s="771">
        <v>12176.7</v>
      </c>
      <c r="H122" s="771">
        <v>9543.7999999999993</v>
      </c>
    </row>
    <row r="123" spans="1:8" ht="14.25">
      <c r="A123" s="770">
        <v>8840</v>
      </c>
      <c r="B123" s="747" t="s">
        <v>1227</v>
      </c>
      <c r="C123" s="771">
        <v>24800</v>
      </c>
      <c r="D123" s="771">
        <v>5490</v>
      </c>
      <c r="E123" s="771">
        <v>4010</v>
      </c>
      <c r="F123" s="771">
        <v>26536</v>
      </c>
      <c r="G123" s="771">
        <v>6093.9</v>
      </c>
      <c r="H123" s="771">
        <v>4771.8999999999996</v>
      </c>
    </row>
    <row r="124" spans="1:8" ht="14.25">
      <c r="A124" s="770">
        <v>840</v>
      </c>
      <c r="B124" s="747" t="s">
        <v>1228</v>
      </c>
      <c r="C124" s="771">
        <v>49610</v>
      </c>
      <c r="D124" s="771">
        <v>10970</v>
      </c>
      <c r="E124" s="771">
        <v>8020</v>
      </c>
      <c r="F124" s="771">
        <v>53082.7</v>
      </c>
      <c r="G124" s="771">
        <v>12176.7</v>
      </c>
      <c r="H124" s="771">
        <v>9543.7999999999993</v>
      </c>
    </row>
    <row r="125" spans="1:8" ht="14.25">
      <c r="A125" s="770">
        <v>8757</v>
      </c>
      <c r="B125" s="747" t="s">
        <v>1229</v>
      </c>
      <c r="C125" s="771">
        <v>24800</v>
      </c>
      <c r="D125" s="771">
        <v>5490</v>
      </c>
      <c r="E125" s="771">
        <v>4010</v>
      </c>
      <c r="F125" s="771">
        <v>26536</v>
      </c>
      <c r="G125" s="771">
        <v>6093.9</v>
      </c>
      <c r="H125" s="771">
        <v>4771.8999999999996</v>
      </c>
    </row>
    <row r="126" spans="1:8" ht="14.25">
      <c r="A126" s="770">
        <v>8758</v>
      </c>
      <c r="B126" s="747" t="s">
        <v>1230</v>
      </c>
      <c r="C126" s="771">
        <v>49610</v>
      </c>
      <c r="D126" s="771">
        <v>10970</v>
      </c>
      <c r="E126" s="771">
        <v>8020</v>
      </c>
      <c r="F126" s="771">
        <v>53082.7</v>
      </c>
      <c r="G126" s="771">
        <v>12176.7</v>
      </c>
      <c r="H126" s="771">
        <v>9543.7999999999993</v>
      </c>
    </row>
    <row r="127" spans="1:8" ht="14.25">
      <c r="A127" s="770">
        <v>8719</v>
      </c>
      <c r="B127" s="747" t="s">
        <v>1231</v>
      </c>
      <c r="C127" s="771">
        <v>27410</v>
      </c>
      <c r="D127" s="771">
        <v>5490</v>
      </c>
      <c r="E127" s="771">
        <v>4010</v>
      </c>
      <c r="F127" s="771">
        <v>29328.7</v>
      </c>
      <c r="G127" s="771">
        <v>6093.9</v>
      </c>
      <c r="H127" s="771">
        <v>4771.8999999999996</v>
      </c>
    </row>
    <row r="128" spans="1:8" ht="14.25">
      <c r="A128" s="770">
        <v>8720</v>
      </c>
      <c r="B128" s="747" t="s">
        <v>1232</v>
      </c>
      <c r="C128" s="771">
        <v>54820</v>
      </c>
      <c r="D128" s="771">
        <v>10970</v>
      </c>
      <c r="E128" s="771">
        <v>8020</v>
      </c>
      <c r="F128" s="771">
        <v>58657.4</v>
      </c>
      <c r="G128" s="771">
        <v>12176.7</v>
      </c>
      <c r="H128" s="771">
        <v>9543.7999999999993</v>
      </c>
    </row>
    <row r="129" spans="1:8" ht="14.25">
      <c r="A129" s="770">
        <v>8826</v>
      </c>
      <c r="B129" s="747" t="s">
        <v>1233</v>
      </c>
      <c r="C129" s="771">
        <v>36880</v>
      </c>
      <c r="D129" s="771">
        <v>5490</v>
      </c>
      <c r="E129" s="771">
        <v>4010</v>
      </c>
      <c r="F129" s="771">
        <v>39461.599999999999</v>
      </c>
      <c r="G129" s="771">
        <v>6093.9</v>
      </c>
      <c r="H129" s="771">
        <v>4771.8999999999996</v>
      </c>
    </row>
    <row r="130" spans="1:8" ht="14.25">
      <c r="A130" s="770">
        <v>826</v>
      </c>
      <c r="B130" s="747" t="s">
        <v>1234</v>
      </c>
      <c r="C130" s="771">
        <v>73750</v>
      </c>
      <c r="D130" s="771">
        <v>10970</v>
      </c>
      <c r="E130" s="771">
        <v>8020</v>
      </c>
      <c r="F130" s="771">
        <v>78912.5</v>
      </c>
      <c r="G130" s="771">
        <v>12176.7</v>
      </c>
      <c r="H130" s="771">
        <v>9543.7999999999993</v>
      </c>
    </row>
    <row r="131" spans="1:8" ht="14.25">
      <c r="A131" s="770">
        <v>8839</v>
      </c>
      <c r="B131" s="747" t="s">
        <v>1235</v>
      </c>
      <c r="C131" s="771">
        <v>30730</v>
      </c>
      <c r="D131" s="771">
        <v>5490</v>
      </c>
      <c r="E131" s="771">
        <v>4010</v>
      </c>
      <c r="F131" s="771">
        <v>32881.1</v>
      </c>
      <c r="G131" s="771">
        <v>6093.9</v>
      </c>
      <c r="H131" s="771">
        <v>4771.8999999999996</v>
      </c>
    </row>
    <row r="132" spans="1:8" ht="14.25">
      <c r="A132" s="770">
        <v>839</v>
      </c>
      <c r="B132" s="747" t="s">
        <v>1236</v>
      </c>
      <c r="C132" s="771">
        <v>61470</v>
      </c>
      <c r="D132" s="771">
        <v>10970</v>
      </c>
      <c r="E132" s="771">
        <v>8020</v>
      </c>
      <c r="F132" s="771">
        <v>65772.899999999994</v>
      </c>
      <c r="G132" s="771">
        <v>12176.7</v>
      </c>
      <c r="H132" s="771">
        <v>9543.7999999999993</v>
      </c>
    </row>
    <row r="133" spans="1:8" ht="14.25">
      <c r="A133" s="770">
        <v>8741</v>
      </c>
      <c r="B133" s="747" t="s">
        <v>1237</v>
      </c>
      <c r="C133" s="771">
        <v>27410</v>
      </c>
      <c r="D133" s="771">
        <v>5490</v>
      </c>
      <c r="E133" s="771">
        <v>4010</v>
      </c>
      <c r="F133" s="771">
        <v>29328.7</v>
      </c>
      <c r="G133" s="771">
        <v>6093.9</v>
      </c>
      <c r="H133" s="771">
        <v>4771.8999999999996</v>
      </c>
    </row>
    <row r="134" spans="1:8" ht="14.25">
      <c r="A134" s="770">
        <v>8742</v>
      </c>
      <c r="B134" s="747" t="s">
        <v>1238</v>
      </c>
      <c r="C134" s="771">
        <v>54820</v>
      </c>
      <c r="D134" s="771">
        <v>10970</v>
      </c>
      <c r="E134" s="771">
        <v>8020</v>
      </c>
      <c r="F134" s="771">
        <v>58657.4</v>
      </c>
      <c r="G134" s="771">
        <v>12176.7</v>
      </c>
      <c r="H134" s="771">
        <v>9543.7999999999993</v>
      </c>
    </row>
    <row r="135" spans="1:8" ht="14.25">
      <c r="A135" s="770">
        <v>8854</v>
      </c>
      <c r="B135" s="747" t="s">
        <v>1239</v>
      </c>
      <c r="C135" s="771">
        <v>30730</v>
      </c>
      <c r="D135" s="771">
        <v>5490</v>
      </c>
      <c r="E135" s="771">
        <v>4010</v>
      </c>
      <c r="F135" s="771">
        <v>32881.1</v>
      </c>
      <c r="G135" s="771">
        <v>6093.9</v>
      </c>
      <c r="H135" s="771">
        <v>4771.8999999999996</v>
      </c>
    </row>
    <row r="136" spans="1:8" ht="14.25">
      <c r="A136" s="770">
        <v>854</v>
      </c>
      <c r="B136" s="747" t="s">
        <v>1240</v>
      </c>
      <c r="C136" s="771">
        <v>61470</v>
      </c>
      <c r="D136" s="771">
        <v>10970</v>
      </c>
      <c r="E136" s="771">
        <v>8020</v>
      </c>
      <c r="F136" s="771">
        <v>65772.899999999994</v>
      </c>
      <c r="G136" s="771">
        <v>12176.7</v>
      </c>
      <c r="H136" s="771">
        <v>9543.7999999999993</v>
      </c>
    </row>
    <row r="137" spans="1:8" ht="14.25">
      <c r="A137" s="770">
        <v>8877</v>
      </c>
      <c r="B137" s="747" t="s">
        <v>1241</v>
      </c>
      <c r="C137" s="771">
        <v>27410</v>
      </c>
      <c r="D137" s="771">
        <v>5490</v>
      </c>
      <c r="E137" s="771">
        <v>4010</v>
      </c>
      <c r="F137" s="771">
        <v>29328.7</v>
      </c>
      <c r="G137" s="771">
        <v>6093.9</v>
      </c>
      <c r="H137" s="771">
        <v>4771.8999999999996</v>
      </c>
    </row>
    <row r="138" spans="1:8" ht="14.25">
      <c r="A138" s="770">
        <v>877</v>
      </c>
      <c r="B138" s="747" t="s">
        <v>1242</v>
      </c>
      <c r="C138" s="771">
        <v>54820</v>
      </c>
      <c r="D138" s="771">
        <v>10970</v>
      </c>
      <c r="E138" s="771">
        <v>8020</v>
      </c>
      <c r="F138" s="771">
        <v>58657.4</v>
      </c>
      <c r="G138" s="771">
        <v>12176.7</v>
      </c>
      <c r="H138" s="771">
        <v>9543.7999999999993</v>
      </c>
    </row>
    <row r="139" spans="1:8" ht="14.25">
      <c r="A139" s="770">
        <v>8737</v>
      </c>
      <c r="B139" s="747" t="s">
        <v>1243</v>
      </c>
      <c r="C139" s="771">
        <v>27410</v>
      </c>
      <c r="D139" s="771">
        <v>5490</v>
      </c>
      <c r="E139" s="771">
        <v>4010</v>
      </c>
      <c r="F139" s="771">
        <v>29328.7</v>
      </c>
      <c r="G139" s="771">
        <v>6093.9</v>
      </c>
      <c r="H139" s="771">
        <v>4771.8999999999996</v>
      </c>
    </row>
    <row r="140" spans="1:8" ht="14.25">
      <c r="A140" s="770">
        <v>8738</v>
      </c>
      <c r="B140" s="747" t="s">
        <v>1244</v>
      </c>
      <c r="C140" s="771">
        <v>54820</v>
      </c>
      <c r="D140" s="771">
        <v>10970</v>
      </c>
      <c r="E140" s="771">
        <v>8020</v>
      </c>
      <c r="F140" s="771">
        <v>58657.4</v>
      </c>
      <c r="G140" s="771">
        <v>12176.7</v>
      </c>
      <c r="H140" s="771">
        <v>9543.7999999999993</v>
      </c>
    </row>
    <row r="141" spans="1:8" ht="14.25">
      <c r="A141" s="770">
        <v>8739</v>
      </c>
      <c r="B141" s="747" t="s">
        <v>1245</v>
      </c>
      <c r="C141" s="771">
        <v>27410</v>
      </c>
      <c r="D141" s="771">
        <v>5490</v>
      </c>
      <c r="E141" s="771">
        <v>4010</v>
      </c>
      <c r="F141" s="771">
        <v>29328.7</v>
      </c>
      <c r="G141" s="771">
        <v>6093.9</v>
      </c>
      <c r="H141" s="771">
        <v>4771.8999999999996</v>
      </c>
    </row>
    <row r="142" spans="1:8" ht="14.25">
      <c r="A142" s="770">
        <v>8740</v>
      </c>
      <c r="B142" s="747" t="s">
        <v>1246</v>
      </c>
      <c r="C142" s="771">
        <v>54820</v>
      </c>
      <c r="D142" s="771">
        <v>10970</v>
      </c>
      <c r="E142" s="771">
        <v>8020</v>
      </c>
      <c r="F142" s="771">
        <v>58657.4</v>
      </c>
      <c r="G142" s="771">
        <v>12176.7</v>
      </c>
      <c r="H142" s="771">
        <v>9543.7999999999993</v>
      </c>
    </row>
    <row r="143" spans="1:8" ht="14.25">
      <c r="A143" s="770">
        <v>8721</v>
      </c>
      <c r="B143" s="747" t="s">
        <v>1247</v>
      </c>
      <c r="C143" s="771">
        <v>30730</v>
      </c>
      <c r="D143" s="771">
        <v>5490</v>
      </c>
      <c r="E143" s="771">
        <v>4010</v>
      </c>
      <c r="F143" s="771">
        <v>32881.1</v>
      </c>
      <c r="G143" s="771">
        <v>6093.9</v>
      </c>
      <c r="H143" s="771">
        <v>4771.8999999999996</v>
      </c>
    </row>
    <row r="144" spans="1:8" ht="14.25">
      <c r="A144" s="770">
        <v>8722</v>
      </c>
      <c r="B144" s="747" t="s">
        <v>1248</v>
      </c>
      <c r="C144" s="771">
        <v>61470</v>
      </c>
      <c r="D144" s="771">
        <v>10970</v>
      </c>
      <c r="E144" s="771">
        <v>8020</v>
      </c>
      <c r="F144" s="771">
        <v>65772.899999999994</v>
      </c>
      <c r="G144" s="771">
        <v>12176.7</v>
      </c>
      <c r="H144" s="771">
        <v>9543.7999999999993</v>
      </c>
    </row>
    <row r="145" spans="1:8" ht="14.25">
      <c r="A145" s="770">
        <v>8595</v>
      </c>
      <c r="B145" s="747" t="s">
        <v>1249</v>
      </c>
      <c r="C145" s="771">
        <v>30730</v>
      </c>
      <c r="D145" s="771">
        <v>5490</v>
      </c>
      <c r="E145" s="771">
        <v>4010</v>
      </c>
      <c r="F145" s="771">
        <v>32881.1</v>
      </c>
      <c r="G145" s="771">
        <v>6093.9</v>
      </c>
      <c r="H145" s="771">
        <v>4771.8999999999996</v>
      </c>
    </row>
    <row r="146" spans="1:8" ht="14.25">
      <c r="A146" s="770">
        <v>849</v>
      </c>
      <c r="B146" s="747" t="s">
        <v>1250</v>
      </c>
      <c r="C146" s="771">
        <v>61470</v>
      </c>
      <c r="D146" s="771">
        <v>10970</v>
      </c>
      <c r="E146" s="771">
        <v>8020</v>
      </c>
      <c r="F146" s="771">
        <v>65772.899999999994</v>
      </c>
      <c r="G146" s="771">
        <v>12176.7</v>
      </c>
      <c r="H146" s="771">
        <v>9543.7999999999993</v>
      </c>
    </row>
    <row r="147" spans="1:8" ht="14.25">
      <c r="A147" s="770">
        <v>8868</v>
      </c>
      <c r="B147" s="747" t="s">
        <v>1251</v>
      </c>
      <c r="C147" s="771">
        <v>36880</v>
      </c>
      <c r="D147" s="771">
        <v>5490</v>
      </c>
      <c r="E147" s="771">
        <v>4010</v>
      </c>
      <c r="F147" s="771">
        <v>39461.599999999999</v>
      </c>
      <c r="G147" s="771">
        <v>6093.9</v>
      </c>
      <c r="H147" s="771">
        <v>4771.8999999999996</v>
      </c>
    </row>
    <row r="148" spans="1:8" ht="14.25">
      <c r="A148" s="770">
        <v>868</v>
      </c>
      <c r="B148" s="747" t="s">
        <v>1252</v>
      </c>
      <c r="C148" s="771">
        <v>73750</v>
      </c>
      <c r="D148" s="771">
        <v>10970</v>
      </c>
      <c r="E148" s="771">
        <v>8020</v>
      </c>
      <c r="F148" s="771">
        <v>78912.5</v>
      </c>
      <c r="G148" s="771">
        <v>12176.7</v>
      </c>
      <c r="H148" s="771">
        <v>9543.7999999999993</v>
      </c>
    </row>
    <row r="149" spans="1:8" ht="14.25">
      <c r="A149" s="770">
        <v>8591</v>
      </c>
      <c r="B149" s="747" t="s">
        <v>1253</v>
      </c>
      <c r="C149" s="771">
        <v>36880</v>
      </c>
      <c r="D149" s="771">
        <v>5490</v>
      </c>
      <c r="E149" s="771">
        <v>4010</v>
      </c>
      <c r="F149" s="771">
        <v>39461.599999999999</v>
      </c>
      <c r="G149" s="771">
        <v>6093.9</v>
      </c>
      <c r="H149" s="771">
        <v>4771.8999999999996</v>
      </c>
    </row>
    <row r="150" spans="1:8" ht="14.25">
      <c r="A150" s="770">
        <v>713</v>
      </c>
      <c r="B150" s="747" t="s">
        <v>1254</v>
      </c>
      <c r="C150" s="771">
        <v>73750</v>
      </c>
      <c r="D150" s="771">
        <v>10970</v>
      </c>
      <c r="E150" s="771">
        <v>8020</v>
      </c>
      <c r="F150" s="771">
        <v>78912.5</v>
      </c>
      <c r="G150" s="771">
        <v>12176.7</v>
      </c>
      <c r="H150" s="771">
        <v>9543.7999999999993</v>
      </c>
    </row>
    <row r="151" spans="1:8" ht="14.25">
      <c r="A151" s="770">
        <v>8862</v>
      </c>
      <c r="B151" s="747" t="s">
        <v>1255</v>
      </c>
      <c r="C151" s="771">
        <v>21270</v>
      </c>
      <c r="D151" s="771">
        <v>5490</v>
      </c>
      <c r="E151" s="771">
        <v>4010</v>
      </c>
      <c r="F151" s="771">
        <v>22758.9</v>
      </c>
      <c r="G151" s="771">
        <v>6093.9</v>
      </c>
      <c r="H151" s="771">
        <v>4771.8999999999996</v>
      </c>
    </row>
    <row r="152" spans="1:8" ht="14.25">
      <c r="A152" s="770">
        <v>862</v>
      </c>
      <c r="B152" s="747" t="s">
        <v>1256</v>
      </c>
      <c r="C152" s="771">
        <v>42530</v>
      </c>
      <c r="D152" s="771">
        <v>10970</v>
      </c>
      <c r="E152" s="771">
        <v>8020</v>
      </c>
      <c r="F152" s="771">
        <v>45507.1</v>
      </c>
      <c r="G152" s="771">
        <v>12176.7</v>
      </c>
      <c r="H152" s="771">
        <v>9543.7999999999993</v>
      </c>
    </row>
    <row r="153" spans="1:8" ht="14.25">
      <c r="A153" s="770">
        <v>8821</v>
      </c>
      <c r="B153" s="747" t="s">
        <v>1257</v>
      </c>
      <c r="C153" s="771">
        <v>30730</v>
      </c>
      <c r="D153" s="771">
        <v>5490</v>
      </c>
      <c r="E153" s="771">
        <v>4010</v>
      </c>
      <c r="F153" s="771">
        <v>32881.1</v>
      </c>
      <c r="G153" s="771">
        <v>6093.9</v>
      </c>
      <c r="H153" s="771">
        <v>4771.8999999999996</v>
      </c>
    </row>
    <row r="154" spans="1:8" ht="14.25">
      <c r="A154" s="770">
        <v>821</v>
      </c>
      <c r="B154" s="747" t="s">
        <v>1258</v>
      </c>
      <c r="C154" s="771">
        <v>61470</v>
      </c>
      <c r="D154" s="771">
        <v>10970</v>
      </c>
      <c r="E154" s="771">
        <v>8020</v>
      </c>
      <c r="F154" s="771">
        <v>65772.899999999994</v>
      </c>
      <c r="G154" s="771">
        <v>12176.7</v>
      </c>
      <c r="H154" s="771">
        <v>9543.7999999999993</v>
      </c>
    </row>
    <row r="155" spans="1:8" ht="14.25">
      <c r="A155" s="770">
        <v>8751</v>
      </c>
      <c r="B155" s="747" t="s">
        <v>1259</v>
      </c>
      <c r="C155" s="771">
        <v>36880</v>
      </c>
      <c r="D155" s="771">
        <v>5490</v>
      </c>
      <c r="E155" s="771">
        <v>4010</v>
      </c>
      <c r="F155" s="771">
        <v>39461.599999999999</v>
      </c>
      <c r="G155" s="771">
        <v>6093.9</v>
      </c>
      <c r="H155" s="771">
        <v>4771.8999999999996</v>
      </c>
    </row>
    <row r="156" spans="1:8" ht="14.25">
      <c r="A156" s="770">
        <v>8752</v>
      </c>
      <c r="B156" s="747" t="s">
        <v>1260</v>
      </c>
      <c r="C156" s="771">
        <v>73750</v>
      </c>
      <c r="D156" s="771">
        <v>10970</v>
      </c>
      <c r="E156" s="771">
        <v>8020</v>
      </c>
      <c r="F156" s="771">
        <v>78912.5</v>
      </c>
      <c r="G156" s="771">
        <v>12176.7</v>
      </c>
      <c r="H156" s="771">
        <v>9543.7999999999993</v>
      </c>
    </row>
    <row r="157" spans="1:8" ht="14.25">
      <c r="A157" s="770">
        <v>8859</v>
      </c>
      <c r="B157" s="747" t="s">
        <v>1261</v>
      </c>
      <c r="C157" s="771">
        <v>27410</v>
      </c>
      <c r="D157" s="771">
        <v>5490</v>
      </c>
      <c r="E157" s="771">
        <v>4010</v>
      </c>
      <c r="F157" s="771">
        <v>29328.7</v>
      </c>
      <c r="G157" s="771">
        <v>6093.9</v>
      </c>
      <c r="H157" s="771">
        <v>4771.8999999999996</v>
      </c>
    </row>
    <row r="158" spans="1:8" ht="14.25">
      <c r="A158" s="770">
        <v>859</v>
      </c>
      <c r="B158" s="747" t="s">
        <v>1262</v>
      </c>
      <c r="C158" s="771">
        <v>54820</v>
      </c>
      <c r="D158" s="771">
        <v>10970</v>
      </c>
      <c r="E158" s="771">
        <v>8020</v>
      </c>
      <c r="F158" s="771">
        <v>58657.4</v>
      </c>
      <c r="G158" s="771">
        <v>12176.7</v>
      </c>
      <c r="H158" s="771">
        <v>9543.7999999999993</v>
      </c>
    </row>
    <row r="159" spans="1:8" ht="14.25">
      <c r="A159" s="770">
        <v>8788</v>
      </c>
      <c r="B159" s="747" t="s">
        <v>1263</v>
      </c>
      <c r="C159" s="771">
        <v>36880</v>
      </c>
      <c r="D159" s="771">
        <v>5490</v>
      </c>
      <c r="E159" s="771">
        <v>4010</v>
      </c>
      <c r="F159" s="771">
        <v>39461.599999999999</v>
      </c>
      <c r="G159" s="771">
        <v>6093.9</v>
      </c>
      <c r="H159" s="771">
        <v>4771.8999999999996</v>
      </c>
    </row>
    <row r="160" spans="1:8" ht="14.25">
      <c r="A160" s="770">
        <v>8787</v>
      </c>
      <c r="B160" s="747" t="s">
        <v>1264</v>
      </c>
      <c r="C160" s="771">
        <v>73750</v>
      </c>
      <c r="D160" s="771">
        <v>10970</v>
      </c>
      <c r="E160" s="771">
        <v>8020</v>
      </c>
      <c r="F160" s="771">
        <v>78912.5</v>
      </c>
      <c r="G160" s="771">
        <v>12176.7</v>
      </c>
      <c r="H160" s="771">
        <v>9543.7999999999993</v>
      </c>
    </row>
    <row r="161" spans="1:8" ht="14.25">
      <c r="A161" s="770">
        <v>8882</v>
      </c>
      <c r="B161" s="747" t="s">
        <v>1265</v>
      </c>
      <c r="C161" s="771">
        <v>27410</v>
      </c>
      <c r="D161" s="771">
        <v>5490</v>
      </c>
      <c r="E161" s="771">
        <v>4010</v>
      </c>
      <c r="F161" s="771">
        <v>29328.7</v>
      </c>
      <c r="G161" s="771">
        <v>6093.9</v>
      </c>
      <c r="H161" s="771">
        <v>4771.8999999999996</v>
      </c>
    </row>
    <row r="162" spans="1:8" ht="14.25">
      <c r="A162" s="770">
        <v>882</v>
      </c>
      <c r="B162" s="747" t="s">
        <v>1266</v>
      </c>
      <c r="C162" s="771">
        <v>54820</v>
      </c>
      <c r="D162" s="771">
        <v>10970</v>
      </c>
      <c r="E162" s="771">
        <v>8020</v>
      </c>
      <c r="F162" s="771">
        <v>58657.4</v>
      </c>
      <c r="G162" s="771">
        <v>12176.7</v>
      </c>
      <c r="H162" s="771">
        <v>9543.7999999999993</v>
      </c>
    </row>
    <row r="163" spans="1:8" ht="14.25">
      <c r="A163" s="770">
        <v>8753</v>
      </c>
      <c r="B163" s="747" t="s">
        <v>1267</v>
      </c>
      <c r="C163" s="771">
        <v>36880</v>
      </c>
      <c r="D163" s="771">
        <v>5490</v>
      </c>
      <c r="E163" s="771">
        <v>4010</v>
      </c>
      <c r="F163" s="771">
        <v>39461.599999999999</v>
      </c>
      <c r="G163" s="771">
        <v>6093.9</v>
      </c>
      <c r="H163" s="771">
        <v>4771.8999999999996</v>
      </c>
    </row>
    <row r="164" spans="1:8" ht="14.25">
      <c r="A164" s="770">
        <v>8754</v>
      </c>
      <c r="B164" s="747" t="s">
        <v>1268</v>
      </c>
      <c r="C164" s="771">
        <v>73750</v>
      </c>
      <c r="D164" s="771">
        <v>10970</v>
      </c>
      <c r="E164" s="771">
        <v>8020</v>
      </c>
      <c r="F164" s="771">
        <v>78912.5</v>
      </c>
      <c r="G164" s="771">
        <v>12176.7</v>
      </c>
      <c r="H164" s="771">
        <v>9543.7999999999993</v>
      </c>
    </row>
    <row r="165" spans="1:8" ht="14.25">
      <c r="A165" s="770">
        <v>8858</v>
      </c>
      <c r="B165" s="747" t="s">
        <v>1269</v>
      </c>
      <c r="C165" s="771">
        <v>30730</v>
      </c>
      <c r="D165" s="771">
        <v>5490</v>
      </c>
      <c r="E165" s="771">
        <v>4010</v>
      </c>
      <c r="F165" s="771">
        <v>32881.1</v>
      </c>
      <c r="G165" s="771">
        <v>6093.9</v>
      </c>
      <c r="H165" s="771">
        <v>4771.8999999999996</v>
      </c>
    </row>
    <row r="166" spans="1:8" ht="14.25">
      <c r="A166" s="770">
        <v>858</v>
      </c>
      <c r="B166" s="747" t="s">
        <v>1270</v>
      </c>
      <c r="C166" s="771">
        <v>61470</v>
      </c>
      <c r="D166" s="771">
        <v>10970</v>
      </c>
      <c r="E166" s="771">
        <v>8020</v>
      </c>
      <c r="F166" s="771">
        <v>65772.899999999994</v>
      </c>
      <c r="G166" s="771">
        <v>12176.7</v>
      </c>
      <c r="H166" s="771">
        <v>9543.7999999999993</v>
      </c>
    </row>
    <row r="167" spans="1:8" ht="14.25">
      <c r="A167" s="770">
        <v>8884</v>
      </c>
      <c r="B167" s="747" t="s">
        <v>1271</v>
      </c>
      <c r="C167" s="771">
        <v>30730</v>
      </c>
      <c r="D167" s="771">
        <v>5490</v>
      </c>
      <c r="E167" s="771">
        <v>4010</v>
      </c>
      <c r="F167" s="771">
        <v>32881.1</v>
      </c>
      <c r="G167" s="771">
        <v>6093.9</v>
      </c>
      <c r="H167" s="771">
        <v>4771.8999999999996</v>
      </c>
    </row>
    <row r="168" spans="1:8" ht="14.25">
      <c r="A168" s="770">
        <v>884</v>
      </c>
      <c r="B168" s="747" t="s">
        <v>1272</v>
      </c>
      <c r="C168" s="771">
        <v>61470</v>
      </c>
      <c r="D168" s="771">
        <v>10970</v>
      </c>
      <c r="E168" s="771">
        <v>8020</v>
      </c>
      <c r="F168" s="771">
        <v>65772.899999999994</v>
      </c>
      <c r="G168" s="771">
        <v>12176.7</v>
      </c>
      <c r="H168" s="771">
        <v>9543.7999999999993</v>
      </c>
    </row>
    <row r="169" spans="1:8" ht="14.25">
      <c r="A169" s="770">
        <v>8875</v>
      </c>
      <c r="B169" s="747" t="s">
        <v>1273</v>
      </c>
      <c r="C169" s="771">
        <v>24800</v>
      </c>
      <c r="D169" s="771">
        <v>5490</v>
      </c>
      <c r="E169" s="771">
        <v>4010</v>
      </c>
      <c r="F169" s="771">
        <v>26536</v>
      </c>
      <c r="G169" s="771">
        <v>6093.9</v>
      </c>
      <c r="H169" s="771">
        <v>4771.8999999999996</v>
      </c>
    </row>
    <row r="170" spans="1:8" ht="14.25">
      <c r="A170" s="770">
        <v>875</v>
      </c>
      <c r="B170" s="747" t="s">
        <v>1274</v>
      </c>
      <c r="C170" s="771">
        <v>49610</v>
      </c>
      <c r="D170" s="771">
        <v>10970</v>
      </c>
      <c r="E170" s="771">
        <v>8020</v>
      </c>
      <c r="F170" s="771">
        <v>53082.7</v>
      </c>
      <c r="G170" s="771">
        <v>12176.7</v>
      </c>
      <c r="H170" s="771">
        <v>9543.7999999999993</v>
      </c>
    </row>
    <row r="171" spans="1:8" ht="14.25">
      <c r="A171" s="770">
        <v>8773</v>
      </c>
      <c r="B171" s="747" t="s">
        <v>1275</v>
      </c>
      <c r="C171" s="771">
        <v>27410</v>
      </c>
      <c r="D171" s="771">
        <v>5490</v>
      </c>
      <c r="E171" s="771">
        <v>4010</v>
      </c>
      <c r="F171" s="771">
        <v>29328.7</v>
      </c>
      <c r="G171" s="771">
        <v>6093.9</v>
      </c>
      <c r="H171" s="771">
        <v>4771.8999999999996</v>
      </c>
    </row>
    <row r="172" spans="1:8" ht="14.25">
      <c r="A172" s="770">
        <v>8774</v>
      </c>
      <c r="B172" s="747" t="s">
        <v>1276</v>
      </c>
      <c r="C172" s="771">
        <v>54820</v>
      </c>
      <c r="D172" s="771">
        <v>10970</v>
      </c>
      <c r="E172" s="771">
        <v>8020</v>
      </c>
      <c r="F172" s="771">
        <v>58657.4</v>
      </c>
      <c r="G172" s="771">
        <v>12176.7</v>
      </c>
      <c r="H172" s="771">
        <v>9543.7999999999993</v>
      </c>
    </row>
    <row r="173" spans="1:8" ht="14.25">
      <c r="A173" s="770">
        <v>8759</v>
      </c>
      <c r="B173" s="747" t="s">
        <v>1277</v>
      </c>
      <c r="C173" s="771">
        <v>30730</v>
      </c>
      <c r="D173" s="771">
        <v>5490</v>
      </c>
      <c r="E173" s="771">
        <v>4010</v>
      </c>
      <c r="F173" s="771">
        <v>32881.1</v>
      </c>
      <c r="G173" s="771">
        <v>6093.9</v>
      </c>
      <c r="H173" s="771">
        <v>4771.8999999999996</v>
      </c>
    </row>
    <row r="174" spans="1:8" ht="14.25">
      <c r="A174" s="770">
        <v>8760</v>
      </c>
      <c r="B174" s="747" t="s">
        <v>1278</v>
      </c>
      <c r="C174" s="771">
        <v>61470</v>
      </c>
      <c r="D174" s="771">
        <v>10970</v>
      </c>
      <c r="E174" s="771">
        <v>8020</v>
      </c>
      <c r="F174" s="771">
        <v>65772.899999999994</v>
      </c>
      <c r="G174" s="771">
        <v>12176.7</v>
      </c>
      <c r="H174" s="771">
        <v>9543.7999999999993</v>
      </c>
    </row>
    <row r="175" spans="1:8" ht="14.25">
      <c r="A175" s="770">
        <v>8864</v>
      </c>
      <c r="B175" s="747" t="s">
        <v>1279</v>
      </c>
      <c r="C175" s="771">
        <v>21270</v>
      </c>
      <c r="D175" s="771">
        <v>5490</v>
      </c>
      <c r="E175" s="771">
        <v>4010</v>
      </c>
      <c r="F175" s="771">
        <v>22758.9</v>
      </c>
      <c r="G175" s="771">
        <v>6093.9</v>
      </c>
      <c r="H175" s="771">
        <v>4771.8999999999996</v>
      </c>
    </row>
    <row r="176" spans="1:8" ht="14.25">
      <c r="A176" s="770">
        <v>864</v>
      </c>
      <c r="B176" s="747" t="s">
        <v>1280</v>
      </c>
      <c r="C176" s="771">
        <v>42530</v>
      </c>
      <c r="D176" s="771">
        <v>10970</v>
      </c>
      <c r="E176" s="771">
        <v>8020</v>
      </c>
      <c r="F176" s="771">
        <v>45507.1</v>
      </c>
      <c r="G176" s="771">
        <v>12176.7</v>
      </c>
      <c r="H176" s="771">
        <v>9543.7999999999993</v>
      </c>
    </row>
    <row r="177" spans="1:8" ht="14.25">
      <c r="A177" s="770">
        <v>8592</v>
      </c>
      <c r="B177" s="747" t="s">
        <v>1281</v>
      </c>
      <c r="C177" s="771">
        <v>30730</v>
      </c>
      <c r="D177" s="771">
        <v>5490</v>
      </c>
      <c r="E177" s="771">
        <v>4010</v>
      </c>
      <c r="F177" s="771">
        <v>32881.1</v>
      </c>
      <c r="G177" s="771">
        <v>6093.9</v>
      </c>
      <c r="H177" s="771">
        <v>4771.8999999999996</v>
      </c>
    </row>
    <row r="178" spans="1:8" ht="14.25">
      <c r="A178" s="770">
        <v>714</v>
      </c>
      <c r="B178" s="747" t="s">
        <v>1282</v>
      </c>
      <c r="C178" s="771">
        <v>61470</v>
      </c>
      <c r="D178" s="771">
        <v>10970</v>
      </c>
      <c r="E178" s="771">
        <v>8020</v>
      </c>
      <c r="F178" s="771">
        <v>65772.899999999994</v>
      </c>
      <c r="G178" s="771">
        <v>12176.7</v>
      </c>
      <c r="H178" s="771">
        <v>9543.7999999999993</v>
      </c>
    </row>
    <row r="179" spans="1:8" ht="14.25">
      <c r="A179" s="770">
        <v>8863</v>
      </c>
      <c r="B179" s="747" t="s">
        <v>1283</v>
      </c>
      <c r="C179" s="771">
        <v>27410</v>
      </c>
      <c r="D179" s="771">
        <v>5490</v>
      </c>
      <c r="E179" s="771">
        <v>4010</v>
      </c>
      <c r="F179" s="771">
        <v>29328.7</v>
      </c>
      <c r="G179" s="771">
        <v>6093.9</v>
      </c>
      <c r="H179" s="771">
        <v>4771.8999999999996</v>
      </c>
    </row>
    <row r="180" spans="1:8" ht="14.25">
      <c r="A180" s="770">
        <v>863</v>
      </c>
      <c r="B180" s="747" t="s">
        <v>1284</v>
      </c>
      <c r="C180" s="771">
        <v>54820</v>
      </c>
      <c r="D180" s="771">
        <v>10970</v>
      </c>
      <c r="E180" s="771">
        <v>8020</v>
      </c>
      <c r="F180" s="771">
        <v>58657.4</v>
      </c>
      <c r="G180" s="771">
        <v>12176.7</v>
      </c>
      <c r="H180" s="771">
        <v>9543.7999999999993</v>
      </c>
    </row>
    <row r="181" spans="1:8" ht="14.25">
      <c r="A181" s="770">
        <v>8881</v>
      </c>
      <c r="B181" s="747" t="s">
        <v>1285</v>
      </c>
      <c r="C181" s="771">
        <v>27410</v>
      </c>
      <c r="D181" s="771">
        <v>5490</v>
      </c>
      <c r="E181" s="771">
        <v>4010</v>
      </c>
      <c r="F181" s="771">
        <v>29328.7</v>
      </c>
      <c r="G181" s="771">
        <v>6093.9</v>
      </c>
      <c r="H181" s="771">
        <v>4771.8999999999996</v>
      </c>
    </row>
    <row r="182" spans="1:8" ht="14.25">
      <c r="A182" s="770">
        <v>881</v>
      </c>
      <c r="B182" s="747" t="s">
        <v>1286</v>
      </c>
      <c r="C182" s="771">
        <v>54820</v>
      </c>
      <c r="D182" s="771">
        <v>10970</v>
      </c>
      <c r="E182" s="771">
        <v>8020</v>
      </c>
      <c r="F182" s="771">
        <v>58657.4</v>
      </c>
      <c r="G182" s="771">
        <v>12176.7</v>
      </c>
      <c r="H182" s="771">
        <v>9543.7999999999993</v>
      </c>
    </row>
    <row r="183" spans="1:8" ht="14.25">
      <c r="A183" s="770">
        <v>8765</v>
      </c>
      <c r="B183" s="747" t="s">
        <v>1287</v>
      </c>
      <c r="C183" s="771">
        <v>24800</v>
      </c>
      <c r="D183" s="771">
        <v>5490</v>
      </c>
      <c r="E183" s="771">
        <v>4010</v>
      </c>
      <c r="F183" s="771">
        <v>26536</v>
      </c>
      <c r="G183" s="771">
        <v>6093.9</v>
      </c>
      <c r="H183" s="771">
        <v>4771.8999999999996</v>
      </c>
    </row>
    <row r="184" spans="1:8" ht="14.25">
      <c r="A184" s="770">
        <v>8766</v>
      </c>
      <c r="B184" s="747" t="s">
        <v>1288</v>
      </c>
      <c r="C184" s="771">
        <v>49610</v>
      </c>
      <c r="D184" s="771">
        <v>10970</v>
      </c>
      <c r="E184" s="771">
        <v>8020</v>
      </c>
      <c r="F184" s="771">
        <v>53082.7</v>
      </c>
      <c r="G184" s="771">
        <v>12176.7</v>
      </c>
      <c r="H184" s="771">
        <v>9543.7999999999993</v>
      </c>
    </row>
    <row r="185" spans="1:8" ht="14.25">
      <c r="A185" s="770">
        <v>8713</v>
      </c>
      <c r="B185" s="747" t="s">
        <v>1289</v>
      </c>
      <c r="C185" s="771">
        <v>27410</v>
      </c>
      <c r="D185" s="771">
        <v>5490</v>
      </c>
      <c r="E185" s="771">
        <v>4010</v>
      </c>
      <c r="F185" s="771">
        <v>29328.7</v>
      </c>
      <c r="G185" s="771">
        <v>6093.9</v>
      </c>
      <c r="H185" s="771">
        <v>4771.8999999999996</v>
      </c>
    </row>
    <row r="186" spans="1:8" ht="14.25">
      <c r="A186" s="770">
        <v>8714</v>
      </c>
      <c r="B186" s="747" t="s">
        <v>1290</v>
      </c>
      <c r="C186" s="771">
        <v>54820</v>
      </c>
      <c r="D186" s="771">
        <v>10970</v>
      </c>
      <c r="E186" s="771">
        <v>8020</v>
      </c>
      <c r="F186" s="771">
        <v>58657.4</v>
      </c>
      <c r="G186" s="771">
        <v>12176.7</v>
      </c>
      <c r="H186" s="771">
        <v>9543.7999999999993</v>
      </c>
    </row>
    <row r="187" spans="1:8" ht="14.25">
      <c r="A187" s="770">
        <v>8763</v>
      </c>
      <c r="B187" s="747" t="s">
        <v>1291</v>
      </c>
      <c r="C187" s="771">
        <v>27410</v>
      </c>
      <c r="D187" s="771">
        <v>5490</v>
      </c>
      <c r="E187" s="771">
        <v>4010</v>
      </c>
      <c r="F187" s="771">
        <v>29328.7</v>
      </c>
      <c r="G187" s="771">
        <v>6093.9</v>
      </c>
      <c r="H187" s="771">
        <v>4771.8999999999996</v>
      </c>
    </row>
    <row r="188" spans="1:8" ht="14.25">
      <c r="A188" s="770">
        <v>8764</v>
      </c>
      <c r="B188" s="747" t="s">
        <v>1292</v>
      </c>
      <c r="C188" s="771">
        <v>54820</v>
      </c>
      <c r="D188" s="771">
        <v>10970</v>
      </c>
      <c r="E188" s="771">
        <v>8020</v>
      </c>
      <c r="F188" s="771">
        <v>58657.4</v>
      </c>
      <c r="G188" s="771">
        <v>12176.7</v>
      </c>
      <c r="H188" s="771">
        <v>9543.7999999999993</v>
      </c>
    </row>
    <row r="189" spans="1:8" ht="14.25">
      <c r="A189" s="770">
        <v>8880</v>
      </c>
      <c r="B189" s="747" t="s">
        <v>1293</v>
      </c>
      <c r="C189" s="771">
        <v>27410</v>
      </c>
      <c r="D189" s="771">
        <v>5490</v>
      </c>
      <c r="E189" s="771">
        <v>4010</v>
      </c>
      <c r="F189" s="771">
        <v>29328.7</v>
      </c>
      <c r="G189" s="771">
        <v>6093.9</v>
      </c>
      <c r="H189" s="771">
        <v>4771.8999999999996</v>
      </c>
    </row>
    <row r="190" spans="1:8" ht="14.25">
      <c r="A190" s="770">
        <v>880</v>
      </c>
      <c r="B190" s="747" t="s">
        <v>1294</v>
      </c>
      <c r="C190" s="771">
        <v>54820</v>
      </c>
      <c r="D190" s="771">
        <v>10970</v>
      </c>
      <c r="E190" s="771">
        <v>8020</v>
      </c>
      <c r="F190" s="771">
        <v>58657.4</v>
      </c>
      <c r="G190" s="771">
        <v>12176.7</v>
      </c>
      <c r="H190" s="771">
        <v>9543.7999999999993</v>
      </c>
    </row>
    <row r="191" spans="1:8" ht="14.25">
      <c r="A191" s="770">
        <v>8771</v>
      </c>
      <c r="B191" s="747" t="s">
        <v>1295</v>
      </c>
      <c r="C191" s="771">
        <v>24800</v>
      </c>
      <c r="D191" s="771">
        <v>5490</v>
      </c>
      <c r="E191" s="771">
        <v>4010</v>
      </c>
      <c r="F191" s="771">
        <v>26536</v>
      </c>
      <c r="G191" s="771">
        <v>6093.9</v>
      </c>
      <c r="H191" s="771">
        <v>4771.8999999999996</v>
      </c>
    </row>
    <row r="192" spans="1:8" ht="14.25">
      <c r="A192" s="770">
        <v>8772</v>
      </c>
      <c r="B192" s="747" t="s">
        <v>1296</v>
      </c>
      <c r="C192" s="771">
        <v>49610</v>
      </c>
      <c r="D192" s="771">
        <v>10970</v>
      </c>
      <c r="E192" s="771">
        <v>8020</v>
      </c>
      <c r="F192" s="771">
        <v>53082.7</v>
      </c>
      <c r="G192" s="771">
        <v>12176.7</v>
      </c>
      <c r="H192" s="771">
        <v>9543.7999999999993</v>
      </c>
    </row>
    <row r="193" spans="1:8" ht="14.25">
      <c r="A193" s="770">
        <v>8878</v>
      </c>
      <c r="B193" s="747" t="s">
        <v>1297</v>
      </c>
      <c r="C193" s="771">
        <v>27410</v>
      </c>
      <c r="D193" s="771">
        <v>5490</v>
      </c>
      <c r="E193" s="771">
        <v>4010</v>
      </c>
      <c r="F193" s="771">
        <v>29328.7</v>
      </c>
      <c r="G193" s="771">
        <v>6093.9</v>
      </c>
      <c r="H193" s="771">
        <v>4771.8999999999996</v>
      </c>
    </row>
    <row r="194" spans="1:8" ht="14.25">
      <c r="A194" s="770">
        <v>878</v>
      </c>
      <c r="B194" s="747" t="s">
        <v>1298</v>
      </c>
      <c r="C194" s="771">
        <v>54820</v>
      </c>
      <c r="D194" s="771">
        <v>10970</v>
      </c>
      <c r="E194" s="771">
        <v>8020</v>
      </c>
      <c r="F194" s="771">
        <v>58657.4</v>
      </c>
      <c r="G194" s="771">
        <v>12176.7</v>
      </c>
      <c r="H194" s="771">
        <v>9543.7999999999993</v>
      </c>
    </row>
    <row r="195" spans="1:8" ht="14.25">
      <c r="A195" s="770">
        <v>8791</v>
      </c>
      <c r="B195" s="747" t="s">
        <v>1299</v>
      </c>
      <c r="C195" s="771">
        <v>36880</v>
      </c>
      <c r="D195" s="771">
        <v>5490</v>
      </c>
      <c r="E195" s="771">
        <v>4010</v>
      </c>
      <c r="F195" s="771">
        <v>39461.599999999999</v>
      </c>
      <c r="G195" s="771">
        <v>6093.9</v>
      </c>
      <c r="H195" s="771">
        <v>4771.8999999999996</v>
      </c>
    </row>
    <row r="196" spans="1:8" ht="14.25">
      <c r="A196" s="770">
        <v>8790</v>
      </c>
      <c r="B196" s="747" t="s">
        <v>1300</v>
      </c>
      <c r="C196" s="771">
        <v>73750</v>
      </c>
      <c r="D196" s="771">
        <v>10970</v>
      </c>
      <c r="E196" s="771">
        <v>8020</v>
      </c>
      <c r="F196" s="771">
        <v>78912.5</v>
      </c>
      <c r="G196" s="771">
        <v>12176.7</v>
      </c>
      <c r="H196" s="771">
        <v>9543.7999999999993</v>
      </c>
    </row>
    <row r="197" spans="1:8" ht="14.25">
      <c r="A197" s="770">
        <v>8767</v>
      </c>
      <c r="B197" s="747" t="s">
        <v>1301</v>
      </c>
      <c r="C197" s="771">
        <v>36880</v>
      </c>
      <c r="D197" s="771">
        <v>5490</v>
      </c>
      <c r="E197" s="771">
        <v>4010</v>
      </c>
      <c r="F197" s="771">
        <v>39461.599999999999</v>
      </c>
      <c r="G197" s="771">
        <v>6093.9</v>
      </c>
      <c r="H197" s="771">
        <v>4771.8999999999996</v>
      </c>
    </row>
    <row r="198" spans="1:8" ht="14.25">
      <c r="A198" s="770">
        <v>8768</v>
      </c>
      <c r="B198" s="747" t="s">
        <v>1302</v>
      </c>
      <c r="C198" s="771">
        <v>73750</v>
      </c>
      <c r="D198" s="771">
        <v>10970</v>
      </c>
      <c r="E198" s="771">
        <v>8020</v>
      </c>
      <c r="F198" s="771">
        <v>78912.5</v>
      </c>
      <c r="G198" s="771">
        <v>12176.7</v>
      </c>
      <c r="H198" s="771">
        <v>9543.7999999999993</v>
      </c>
    </row>
    <row r="199" spans="1:8" ht="14.25">
      <c r="A199" s="770">
        <v>8769</v>
      </c>
      <c r="B199" s="747" t="s">
        <v>1303</v>
      </c>
      <c r="C199" s="771">
        <v>24800</v>
      </c>
      <c r="D199" s="771">
        <v>5490</v>
      </c>
      <c r="E199" s="771">
        <v>4010</v>
      </c>
      <c r="F199" s="771">
        <v>26536</v>
      </c>
      <c r="G199" s="771">
        <v>6093.9</v>
      </c>
      <c r="H199" s="771">
        <v>4771.8999999999996</v>
      </c>
    </row>
    <row r="200" spans="1:8" ht="14.25">
      <c r="A200" s="770">
        <v>8770</v>
      </c>
      <c r="B200" s="747" t="s">
        <v>1304</v>
      </c>
      <c r="C200" s="771">
        <v>49610</v>
      </c>
      <c r="D200" s="771">
        <v>10970</v>
      </c>
      <c r="E200" s="771">
        <v>8020</v>
      </c>
      <c r="F200" s="771">
        <v>53082.7</v>
      </c>
      <c r="G200" s="771">
        <v>12176.7</v>
      </c>
      <c r="H200" s="771">
        <v>9543.7999999999993</v>
      </c>
    </row>
    <row r="201" spans="1:8" ht="14.25">
      <c r="A201" s="770">
        <v>8761</v>
      </c>
      <c r="B201" s="747" t="s">
        <v>1305</v>
      </c>
      <c r="C201" s="771">
        <v>30730</v>
      </c>
      <c r="D201" s="771">
        <v>5490</v>
      </c>
      <c r="E201" s="771">
        <v>4010</v>
      </c>
      <c r="F201" s="771">
        <v>32881.1</v>
      </c>
      <c r="G201" s="771">
        <v>6093.9</v>
      </c>
      <c r="H201" s="771">
        <v>4771.8999999999996</v>
      </c>
    </row>
    <row r="202" spans="1:8" ht="14.25">
      <c r="A202" s="770">
        <v>8762</v>
      </c>
      <c r="B202" s="747" t="s">
        <v>1306</v>
      </c>
      <c r="C202" s="771">
        <v>61470</v>
      </c>
      <c r="D202" s="771">
        <v>10970</v>
      </c>
      <c r="E202" s="771">
        <v>8020</v>
      </c>
      <c r="F202" s="771">
        <v>65772.899999999994</v>
      </c>
      <c r="G202" s="771">
        <v>12176.7</v>
      </c>
      <c r="H202" s="771">
        <v>9543.7999999999993</v>
      </c>
    </row>
    <row r="203" spans="1:8" ht="14.25">
      <c r="A203" s="770">
        <v>8876</v>
      </c>
      <c r="B203" s="747" t="s">
        <v>1307</v>
      </c>
      <c r="C203" s="771">
        <v>30730</v>
      </c>
      <c r="D203" s="771">
        <v>5490</v>
      </c>
      <c r="E203" s="771">
        <v>4010</v>
      </c>
      <c r="F203" s="771">
        <v>32881.1</v>
      </c>
      <c r="G203" s="771">
        <v>6093.9</v>
      </c>
      <c r="H203" s="771">
        <v>4771.8999999999996</v>
      </c>
    </row>
    <row r="204" spans="1:8" ht="14.25">
      <c r="A204" s="770">
        <v>876</v>
      </c>
      <c r="B204" s="747" t="s">
        <v>1308</v>
      </c>
      <c r="C204" s="771">
        <v>61470</v>
      </c>
      <c r="D204" s="771">
        <v>10970</v>
      </c>
      <c r="E204" s="771">
        <v>8020</v>
      </c>
      <c r="F204" s="771">
        <v>65772.899999999994</v>
      </c>
      <c r="G204" s="771">
        <v>12176.7</v>
      </c>
      <c r="H204" s="771">
        <v>9543.7999999999993</v>
      </c>
    </row>
    <row r="205" spans="1:8" ht="14.25">
      <c r="A205" s="770">
        <v>8775</v>
      </c>
      <c r="B205" s="747" t="s">
        <v>1309</v>
      </c>
      <c r="C205" s="771">
        <v>24800</v>
      </c>
      <c r="D205" s="771">
        <v>5490</v>
      </c>
      <c r="E205" s="771">
        <v>4010</v>
      </c>
      <c r="F205" s="771">
        <v>26536</v>
      </c>
      <c r="G205" s="771">
        <v>6093.9</v>
      </c>
      <c r="H205" s="771">
        <v>4771.8999999999996</v>
      </c>
    </row>
    <row r="206" spans="1:8" ht="14.25">
      <c r="A206" s="770">
        <v>8776</v>
      </c>
      <c r="B206" s="747" t="s">
        <v>1310</v>
      </c>
      <c r="C206" s="771">
        <v>49610</v>
      </c>
      <c r="D206" s="771">
        <v>10970</v>
      </c>
      <c r="E206" s="771">
        <v>8020</v>
      </c>
      <c r="F206" s="771">
        <v>53082.7</v>
      </c>
      <c r="G206" s="771">
        <v>12176.7</v>
      </c>
      <c r="H206" s="771">
        <v>9543.7999999999993</v>
      </c>
    </row>
    <row r="207" spans="1:8" ht="14.25">
      <c r="A207" s="770">
        <v>898</v>
      </c>
      <c r="B207" s="747" t="s">
        <v>1311</v>
      </c>
      <c r="C207" s="771">
        <v>24800</v>
      </c>
      <c r="D207" s="771">
        <v>5490</v>
      </c>
      <c r="E207" s="771">
        <v>4010</v>
      </c>
      <c r="F207" s="771">
        <v>26536</v>
      </c>
      <c r="G207" s="771">
        <v>6093.9</v>
      </c>
      <c r="H207" s="771">
        <v>4771.8999999999996</v>
      </c>
    </row>
    <row r="208" spans="1:8" ht="14.25">
      <c r="A208" s="770">
        <v>816</v>
      </c>
      <c r="B208" s="747" t="s">
        <v>1312</v>
      </c>
      <c r="C208" s="771">
        <v>49610</v>
      </c>
      <c r="D208" s="771">
        <v>10970</v>
      </c>
      <c r="E208" s="771">
        <v>8020</v>
      </c>
      <c r="F208" s="771">
        <v>53082.7</v>
      </c>
      <c r="G208" s="771">
        <v>12176.7</v>
      </c>
      <c r="H208" s="771">
        <v>9543.7999999999993</v>
      </c>
    </row>
    <row r="209" spans="1:8" ht="14.25">
      <c r="A209" s="770">
        <v>8733</v>
      </c>
      <c r="B209" s="747" t="s">
        <v>1313</v>
      </c>
      <c r="C209" s="771">
        <v>27410</v>
      </c>
      <c r="D209" s="771">
        <v>5490</v>
      </c>
      <c r="E209" s="771">
        <v>4010</v>
      </c>
      <c r="F209" s="771">
        <v>29328.7</v>
      </c>
      <c r="G209" s="771">
        <v>6093.9</v>
      </c>
      <c r="H209" s="771">
        <v>4771.8999999999996</v>
      </c>
    </row>
    <row r="210" spans="1:8" ht="14.25">
      <c r="A210" s="770">
        <v>8734</v>
      </c>
      <c r="B210" s="747" t="s">
        <v>1314</v>
      </c>
      <c r="C210" s="771">
        <v>54820</v>
      </c>
      <c r="D210" s="771">
        <v>10970</v>
      </c>
      <c r="E210" s="771">
        <v>8020</v>
      </c>
      <c r="F210" s="771">
        <v>58657.4</v>
      </c>
      <c r="G210" s="771">
        <v>12176.7</v>
      </c>
      <c r="H210" s="771">
        <v>9543.7999999999993</v>
      </c>
    </row>
    <row r="211" spans="1:8" ht="14.25">
      <c r="A211" s="770">
        <v>905</v>
      </c>
      <c r="B211" s="747" t="s">
        <v>1315</v>
      </c>
      <c r="C211" s="771">
        <v>24800</v>
      </c>
      <c r="D211" s="771">
        <v>5490</v>
      </c>
      <c r="E211" s="771">
        <v>4010</v>
      </c>
      <c r="F211" s="771">
        <v>26536</v>
      </c>
      <c r="G211" s="771">
        <v>6093.9</v>
      </c>
      <c r="H211" s="771">
        <v>4771.8999999999996</v>
      </c>
    </row>
    <row r="212" spans="1:8" ht="14.25">
      <c r="A212" s="770">
        <v>904</v>
      </c>
      <c r="B212" s="747" t="s">
        <v>1316</v>
      </c>
      <c r="C212" s="771">
        <v>49610</v>
      </c>
      <c r="D212" s="771">
        <v>10970</v>
      </c>
      <c r="E212" s="771">
        <v>8020</v>
      </c>
      <c r="F212" s="771">
        <v>53082.7</v>
      </c>
      <c r="G212" s="771">
        <v>12176.7</v>
      </c>
      <c r="H212" s="771">
        <v>9543.7999999999993</v>
      </c>
    </row>
    <row r="213" spans="1:8" ht="14.25">
      <c r="A213" s="770">
        <v>8867</v>
      </c>
      <c r="B213" s="747" t="s">
        <v>1317</v>
      </c>
      <c r="C213" s="771">
        <v>24800</v>
      </c>
      <c r="D213" s="771">
        <v>5490</v>
      </c>
      <c r="E213" s="771">
        <v>4010</v>
      </c>
      <c r="F213" s="771">
        <v>26536</v>
      </c>
      <c r="G213" s="771">
        <v>6093.9</v>
      </c>
      <c r="H213" s="771">
        <v>4771.8999999999996</v>
      </c>
    </row>
    <row r="214" spans="1:8" ht="14.25">
      <c r="A214" s="770">
        <v>867</v>
      </c>
      <c r="B214" s="747" t="s">
        <v>1318</v>
      </c>
      <c r="C214" s="771">
        <v>49610</v>
      </c>
      <c r="D214" s="771">
        <v>10970</v>
      </c>
      <c r="E214" s="771">
        <v>8020</v>
      </c>
      <c r="F214" s="771">
        <v>53082.7</v>
      </c>
      <c r="G214" s="771">
        <v>12176.7</v>
      </c>
      <c r="H214" s="771">
        <v>9543.7999999999993</v>
      </c>
    </row>
    <row r="215" spans="1:8" ht="14.25">
      <c r="A215" s="770">
        <v>899</v>
      </c>
      <c r="B215" s="747" t="s">
        <v>1045</v>
      </c>
      <c r="C215" s="771">
        <v>0</v>
      </c>
      <c r="D215" s="771">
        <v>10970</v>
      </c>
      <c r="E215" s="771">
        <v>8020</v>
      </c>
      <c r="F215" s="12" t="s">
        <v>640</v>
      </c>
      <c r="G215" s="771">
        <v>12176.7</v>
      </c>
      <c r="H215" s="771">
        <v>9543.7999999999993</v>
      </c>
    </row>
  </sheetData>
  <mergeCells count="1">
    <mergeCell ref="A1:B1"/>
  </mergeCells>
  <phoneticPr fontId="0" type="noConversion"/>
  <hyperlinks>
    <hyperlink ref="G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45" right="0.19" top="0.28000000000000003" bottom="0.31" header="0.18" footer="0.23"/>
  <pageSetup paperSize="9"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H9"/>
  <sheetViews>
    <sheetView zoomScale="80" zoomScaleNormal="80" workbookViewId="0">
      <selection activeCell="A2" sqref="A2"/>
    </sheetView>
  </sheetViews>
  <sheetFormatPr defaultRowHeight="12.75"/>
  <cols>
    <col min="1" max="1" width="7.28515625" customWidth="1"/>
    <col min="2" max="2" width="40.7109375" customWidth="1"/>
    <col min="3" max="4" width="11.5703125" customWidth="1"/>
    <col min="5" max="5" width="13.7109375" customWidth="1"/>
    <col min="6" max="9" width="11.5703125" customWidth="1"/>
    <col min="10" max="11" width="10.28515625" customWidth="1"/>
    <col min="12" max="12" width="12"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8" ht="21" thickBot="1">
      <c r="A1" s="867" t="s">
        <v>1046</v>
      </c>
      <c r="B1" s="868"/>
      <c r="C1" s="4"/>
      <c r="D1" s="9" t="s">
        <v>179</v>
      </c>
      <c r="E1" s="9"/>
      <c r="F1" s="10" t="s">
        <v>117</v>
      </c>
    </row>
    <row r="2" spans="1:8" s="59" customFormat="1" ht="21" thickBot="1">
      <c r="A2" s="58"/>
      <c r="B2" s="58"/>
      <c r="C2" s="4"/>
      <c r="D2" s="9"/>
      <c r="E2" s="9"/>
      <c r="F2" s="9"/>
    </row>
    <row r="3" spans="1:8" ht="12.75" customHeight="1" thickBot="1">
      <c r="A3" s="594"/>
      <c r="B3" s="617" t="s">
        <v>100</v>
      </c>
      <c r="C3" s="616" t="s">
        <v>101</v>
      </c>
      <c r="D3" s="595"/>
      <c r="E3" s="595"/>
      <c r="F3" s="596"/>
      <c r="G3" s="597"/>
      <c r="H3" s="597"/>
    </row>
    <row r="4" spans="1:8">
      <c r="A4" s="706"/>
      <c r="B4" s="706"/>
      <c r="C4" s="706"/>
      <c r="D4" s="599"/>
      <c r="E4" s="599"/>
      <c r="F4" s="600"/>
      <c r="G4" s="706"/>
      <c r="H4" s="706"/>
    </row>
    <row r="5" spans="1:8">
      <c r="A5" s="601"/>
      <c r="B5" s="763" t="s">
        <v>63</v>
      </c>
      <c r="C5" s="609" t="s">
        <v>64</v>
      </c>
      <c r="D5" s="613"/>
      <c r="E5" s="613"/>
      <c r="F5" s="612" t="s">
        <v>65</v>
      </c>
      <c r="G5" s="610"/>
      <c r="H5" s="610"/>
    </row>
    <row r="6" spans="1:8" ht="26.1" customHeight="1">
      <c r="A6" s="621" t="s">
        <v>71</v>
      </c>
      <c r="B6" s="607" t="s">
        <v>368</v>
      </c>
      <c r="C6" s="602" t="s">
        <v>262</v>
      </c>
      <c r="D6" s="602" t="s">
        <v>263</v>
      </c>
      <c r="E6" s="593" t="s">
        <v>264</v>
      </c>
      <c r="F6" s="602" t="s">
        <v>262</v>
      </c>
      <c r="G6" s="602" t="s">
        <v>263</v>
      </c>
      <c r="H6" s="602" t="s">
        <v>264</v>
      </c>
    </row>
    <row r="7" spans="1:8">
      <c r="A7" s="620"/>
      <c r="B7" s="618"/>
      <c r="C7" s="618" t="s">
        <v>370</v>
      </c>
      <c r="D7" s="618" t="s">
        <v>370</v>
      </c>
      <c r="E7" s="618" t="s">
        <v>370</v>
      </c>
      <c r="F7" s="622" t="s">
        <v>370</v>
      </c>
      <c r="G7" s="618" t="s">
        <v>370</v>
      </c>
      <c r="H7" s="618" t="s">
        <v>371</v>
      </c>
    </row>
    <row r="8" spans="1:8">
      <c r="A8" s="611">
        <v>3481</v>
      </c>
      <c r="B8" s="603" t="s">
        <v>101</v>
      </c>
      <c r="C8" s="14">
        <v>83450</v>
      </c>
      <c r="D8" s="14">
        <v>10150</v>
      </c>
      <c r="E8" s="14">
        <v>19250</v>
      </c>
      <c r="F8" s="606">
        <v>89291.5</v>
      </c>
      <c r="G8" s="604">
        <v>11266.500000000002</v>
      </c>
      <c r="H8" s="604">
        <v>22907.5</v>
      </c>
    </row>
    <row r="9" spans="1:8">
      <c r="A9" s="764"/>
      <c r="B9" s="764"/>
      <c r="C9" s="764"/>
      <c r="D9" s="764"/>
      <c r="E9" s="764"/>
      <c r="F9" s="334"/>
      <c r="G9" s="764"/>
      <c r="H9" s="764"/>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4" right="0.26" top="0.37" bottom="0.41" header="0.24" footer="0.27"/>
  <pageSetup paperSize="9"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I10"/>
  <sheetViews>
    <sheetView zoomScale="80" zoomScaleNormal="80" workbookViewId="0">
      <selection activeCell="A2" sqref="A2"/>
    </sheetView>
  </sheetViews>
  <sheetFormatPr defaultRowHeight="12.75"/>
  <cols>
    <col min="1" max="1" width="7.28515625" customWidth="1"/>
    <col min="2" max="2" width="40.7109375" customWidth="1"/>
    <col min="3" max="4" width="11.5703125" customWidth="1"/>
    <col min="5" max="5" width="13.7109375" customWidth="1"/>
    <col min="6" max="8" width="11.5703125" customWidth="1"/>
    <col min="9" max="9" width="9.7109375" customWidth="1"/>
    <col min="10" max="10" width="9.42578125" customWidth="1"/>
    <col min="14" max="14" width="13.42578125" customWidth="1"/>
    <col min="15" max="15" width="14.28515625" customWidth="1"/>
    <col min="16" max="16" width="13.42578125" customWidth="1"/>
    <col min="17" max="17" width="11.7109375" customWidth="1"/>
    <col min="18" max="18" width="12.42578125" customWidth="1"/>
    <col min="19" max="19" width="11.7109375" customWidth="1"/>
  </cols>
  <sheetData>
    <row r="1" spans="1:9" ht="21" thickBot="1">
      <c r="A1" s="867" t="s">
        <v>1046</v>
      </c>
      <c r="B1" s="868"/>
      <c r="C1" s="4"/>
      <c r="D1" s="9" t="s">
        <v>179</v>
      </c>
      <c r="E1" s="9"/>
      <c r="F1" s="10" t="s">
        <v>117</v>
      </c>
      <c r="G1" s="1"/>
      <c r="H1" s="1"/>
      <c r="I1" s="1"/>
    </row>
    <row r="2" spans="1:9" ht="12.75" customHeight="1" thickBot="1">
      <c r="A2" s="594"/>
      <c r="B2" s="617" t="s">
        <v>102</v>
      </c>
      <c r="C2" s="616" t="s">
        <v>103</v>
      </c>
      <c r="D2" s="595"/>
      <c r="E2" s="594"/>
      <c r="F2" s="596"/>
      <c r="G2" s="597"/>
      <c r="H2" s="597"/>
    </row>
    <row r="3" spans="1:9">
      <c r="A3" s="706"/>
      <c r="B3" s="706"/>
      <c r="C3" s="706"/>
      <c r="D3" s="599"/>
      <c r="E3" s="706"/>
      <c r="F3" s="600"/>
      <c r="G3" s="706"/>
      <c r="H3" s="706"/>
    </row>
    <row r="4" spans="1:9">
      <c r="A4" s="601"/>
      <c r="B4" s="763" t="s">
        <v>63</v>
      </c>
      <c r="C4" s="609" t="s">
        <v>64</v>
      </c>
      <c r="D4" s="613"/>
      <c r="E4" s="613"/>
      <c r="F4" s="612" t="s">
        <v>65</v>
      </c>
      <c r="G4" s="610"/>
      <c r="H4" s="610"/>
    </row>
    <row r="5" spans="1:9" ht="26.1" customHeight="1">
      <c r="A5" s="621" t="s">
        <v>71</v>
      </c>
      <c r="B5" s="607" t="s">
        <v>368</v>
      </c>
      <c r="C5" s="602" t="s">
        <v>262</v>
      </c>
      <c r="D5" s="602" t="s">
        <v>263</v>
      </c>
      <c r="E5" s="608" t="s">
        <v>264</v>
      </c>
      <c r="F5" s="602" t="s">
        <v>262</v>
      </c>
      <c r="G5" s="602" t="s">
        <v>263</v>
      </c>
      <c r="H5" s="614" t="s">
        <v>264</v>
      </c>
    </row>
    <row r="6" spans="1:9">
      <c r="A6" s="620"/>
      <c r="B6" s="618"/>
      <c r="C6" s="618" t="s">
        <v>370</v>
      </c>
      <c r="D6" s="618" t="s">
        <v>370</v>
      </c>
      <c r="E6" s="618" t="s">
        <v>371</v>
      </c>
      <c r="F6" s="622" t="s">
        <v>370</v>
      </c>
      <c r="G6" s="618" t="s">
        <v>370</v>
      </c>
      <c r="H6" s="618" t="s">
        <v>371</v>
      </c>
    </row>
    <row r="7" spans="1:9">
      <c r="A7" s="611">
        <v>3432</v>
      </c>
      <c r="B7" s="603" t="s">
        <v>104</v>
      </c>
      <c r="C7" s="14">
        <v>123650</v>
      </c>
      <c r="D7" s="14">
        <v>10140</v>
      </c>
      <c r="E7" s="54">
        <v>13800</v>
      </c>
      <c r="F7" s="606">
        <v>132305.5</v>
      </c>
      <c r="G7" s="604">
        <v>11255.400000000001</v>
      </c>
      <c r="H7" s="605">
        <v>16422</v>
      </c>
    </row>
    <row r="8" spans="1:9">
      <c r="A8" s="611">
        <v>3431</v>
      </c>
      <c r="B8" s="603" t="s">
        <v>375</v>
      </c>
      <c r="C8" s="14">
        <v>63310</v>
      </c>
      <c r="D8" s="14">
        <v>10140</v>
      </c>
      <c r="E8" s="54">
        <v>13800</v>
      </c>
      <c r="F8" s="606">
        <v>67741.7</v>
      </c>
      <c r="G8" s="604">
        <v>11255.400000000001</v>
      </c>
      <c r="H8" s="605">
        <v>16422</v>
      </c>
    </row>
    <row r="9" spans="1:9">
      <c r="A9" s="764"/>
      <c r="B9" s="764"/>
      <c r="C9" s="764"/>
      <c r="D9" s="764"/>
      <c r="E9" s="764"/>
      <c r="F9" s="334"/>
      <c r="G9" s="764"/>
      <c r="H9" s="764"/>
    </row>
    <row r="10" spans="1:9">
      <c r="A10" s="331"/>
      <c r="B10" s="591"/>
      <c r="C10" s="331"/>
      <c r="D10" s="331"/>
      <c r="E10" s="331"/>
      <c r="F10" s="333"/>
      <c r="G10" s="592"/>
      <c r="H10" s="592"/>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J8"/>
  <sheetViews>
    <sheetView zoomScale="80" zoomScaleNormal="80" workbookViewId="0">
      <selection activeCell="A2" sqref="A2"/>
    </sheetView>
  </sheetViews>
  <sheetFormatPr defaultRowHeight="12.75"/>
  <cols>
    <col min="1" max="1" width="24.7109375" customWidth="1"/>
    <col min="2" max="2" width="40.7109375" customWidth="1"/>
    <col min="3"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c r="A1" s="867" t="s">
        <v>1046</v>
      </c>
      <c r="B1" s="868"/>
      <c r="C1" s="4"/>
      <c r="D1" s="9" t="s">
        <v>179</v>
      </c>
      <c r="E1" s="9"/>
      <c r="F1" s="10" t="s">
        <v>117</v>
      </c>
      <c r="G1" s="1"/>
      <c r="H1" s="1"/>
      <c r="I1" s="1"/>
      <c r="J1" s="1"/>
    </row>
    <row r="2" spans="1:10" ht="12.75" customHeight="1" thickBot="1">
      <c r="A2" s="594"/>
      <c r="B2" s="617" t="s">
        <v>56</v>
      </c>
      <c r="C2" s="616" t="s">
        <v>57</v>
      </c>
      <c r="D2" s="595"/>
      <c r="E2" s="594"/>
      <c r="F2" s="596"/>
      <c r="G2" s="597"/>
      <c r="H2" s="597"/>
    </row>
    <row r="3" spans="1:10">
      <c r="A3" s="706"/>
      <c r="B3" s="706"/>
      <c r="C3" s="706"/>
      <c r="D3" s="599"/>
      <c r="E3" s="706"/>
      <c r="F3" s="600"/>
      <c r="G3" s="706"/>
      <c r="H3" s="706"/>
    </row>
    <row r="4" spans="1:10">
      <c r="A4" s="601"/>
      <c r="B4" s="763" t="s">
        <v>63</v>
      </c>
      <c r="C4" s="609" t="s">
        <v>64</v>
      </c>
      <c r="D4" s="613"/>
      <c r="E4" s="613"/>
      <c r="F4" s="612" t="s">
        <v>65</v>
      </c>
      <c r="G4" s="610"/>
      <c r="H4" s="610"/>
    </row>
    <row r="5" spans="1:10" ht="25.5">
      <c r="A5" s="621" t="s">
        <v>71</v>
      </c>
      <c r="B5" s="607" t="s">
        <v>368</v>
      </c>
      <c r="C5" s="602" t="s">
        <v>262</v>
      </c>
      <c r="D5" s="602" t="s">
        <v>263</v>
      </c>
      <c r="E5" s="608" t="s">
        <v>264</v>
      </c>
      <c r="F5" s="602" t="s">
        <v>262</v>
      </c>
      <c r="G5" s="602" t="s">
        <v>263</v>
      </c>
      <c r="H5" s="614" t="s">
        <v>264</v>
      </c>
    </row>
    <row r="6" spans="1:10" ht="26.1" customHeight="1">
      <c r="A6" s="620"/>
      <c r="B6" s="618"/>
      <c r="C6" s="618" t="s">
        <v>370</v>
      </c>
      <c r="D6" s="618" t="s">
        <v>370</v>
      </c>
      <c r="E6" s="618" t="s">
        <v>371</v>
      </c>
      <c r="F6" s="622" t="s">
        <v>370</v>
      </c>
      <c r="G6" s="618" t="s">
        <v>370</v>
      </c>
      <c r="H6" s="618" t="s">
        <v>371</v>
      </c>
    </row>
    <row r="7" spans="1:10">
      <c r="A7" s="611">
        <v>3470</v>
      </c>
      <c r="B7" s="603" t="s">
        <v>57</v>
      </c>
      <c r="C7" s="14">
        <v>117540</v>
      </c>
      <c r="D7" s="14">
        <v>16910</v>
      </c>
      <c r="E7" s="54">
        <v>24320</v>
      </c>
      <c r="F7" s="260">
        <v>125767.8</v>
      </c>
      <c r="G7" s="14">
        <v>18770.100000000002</v>
      </c>
      <c r="H7" s="54">
        <v>28940.799999999999</v>
      </c>
    </row>
    <row r="8" spans="1:10">
      <c r="A8" s="764"/>
      <c r="B8" s="764"/>
      <c r="C8" s="764"/>
      <c r="D8" s="764"/>
      <c r="E8" s="764"/>
      <c r="F8" s="334"/>
      <c r="G8" s="764"/>
      <c r="H8" s="764"/>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J9"/>
  <sheetViews>
    <sheetView zoomScale="80" zoomScaleNormal="80" workbookViewId="0">
      <selection activeCell="A2" sqref="A2"/>
    </sheetView>
  </sheetViews>
  <sheetFormatPr defaultRowHeight="12.75"/>
  <cols>
    <col min="1" max="1" width="8.28515625" customWidth="1"/>
    <col min="2" max="2" width="40.7109375" customWidth="1"/>
    <col min="3" max="10" width="11.5703125" customWidth="1"/>
  </cols>
  <sheetData>
    <row r="1" spans="1:10" ht="21" thickBot="1">
      <c r="A1" s="867" t="s">
        <v>1046</v>
      </c>
      <c r="B1" s="868"/>
      <c r="C1" s="4"/>
      <c r="D1" s="9" t="s">
        <v>179</v>
      </c>
      <c r="E1" s="9"/>
      <c r="F1" s="10" t="s">
        <v>117</v>
      </c>
      <c r="G1" s="1"/>
      <c r="H1" s="1"/>
      <c r="I1" s="1"/>
      <c r="J1" s="1"/>
    </row>
    <row r="2" spans="1:10" ht="12.75" customHeight="1" thickBot="1">
      <c r="A2" s="594"/>
      <c r="B2" s="617" t="s">
        <v>309</v>
      </c>
      <c r="C2" s="616" t="s">
        <v>311</v>
      </c>
      <c r="D2" s="616"/>
      <c r="E2" s="595"/>
      <c r="F2" s="594"/>
      <c r="G2" s="596"/>
      <c r="H2" s="596"/>
      <c r="I2" s="597"/>
      <c r="J2" s="597"/>
    </row>
    <row r="3" spans="1:10">
      <c r="A3" s="706"/>
      <c r="B3" s="706"/>
      <c r="C3" s="706"/>
      <c r="D3" s="706"/>
      <c r="E3" s="599"/>
      <c r="F3" s="706"/>
      <c r="G3" s="600"/>
      <c r="H3" s="598"/>
      <c r="I3" s="706"/>
      <c r="J3" s="706"/>
    </row>
    <row r="4" spans="1:10">
      <c r="A4" s="601"/>
      <c r="B4" s="763" t="s">
        <v>63</v>
      </c>
      <c r="C4" s="609" t="s">
        <v>64</v>
      </c>
      <c r="D4" s="609"/>
      <c r="E4" s="613"/>
      <c r="F4" s="613"/>
      <c r="G4" s="612" t="s">
        <v>65</v>
      </c>
      <c r="H4" s="619"/>
      <c r="I4" s="610"/>
      <c r="J4" s="610"/>
    </row>
    <row r="5" spans="1:10" ht="26.1" customHeight="1">
      <c r="A5" s="621" t="s">
        <v>71</v>
      </c>
      <c r="B5" s="607" t="s">
        <v>368</v>
      </c>
      <c r="C5" s="602" t="s">
        <v>262</v>
      </c>
      <c r="D5" s="602" t="s">
        <v>203</v>
      </c>
      <c r="E5" s="602" t="s">
        <v>263</v>
      </c>
      <c r="F5" s="608" t="s">
        <v>264</v>
      </c>
      <c r="G5" s="602" t="s">
        <v>262</v>
      </c>
      <c r="H5" s="602" t="s">
        <v>203</v>
      </c>
      <c r="I5" s="602" t="s">
        <v>263</v>
      </c>
      <c r="J5" s="614" t="s">
        <v>264</v>
      </c>
    </row>
    <row r="6" spans="1:10">
      <c r="A6" s="620"/>
      <c r="B6" s="618"/>
      <c r="C6" s="618" t="s">
        <v>370</v>
      </c>
      <c r="D6" s="618" t="s">
        <v>388</v>
      </c>
      <c r="E6" s="618" t="s">
        <v>370</v>
      </c>
      <c r="F6" s="618" t="s">
        <v>371</v>
      </c>
      <c r="G6" s="622" t="s">
        <v>370</v>
      </c>
      <c r="H6" s="618" t="s">
        <v>388</v>
      </c>
      <c r="I6" s="618" t="s">
        <v>370</v>
      </c>
      <c r="J6" s="618" t="s">
        <v>371</v>
      </c>
    </row>
    <row r="7" spans="1:10">
      <c r="A7" s="611">
        <v>36</v>
      </c>
      <c r="B7" s="603" t="s">
        <v>320</v>
      </c>
      <c r="C7" s="14">
        <v>103550</v>
      </c>
      <c r="D7" s="14">
        <v>7330</v>
      </c>
      <c r="E7" s="14">
        <v>13660</v>
      </c>
      <c r="F7" s="54">
        <v>13800</v>
      </c>
      <c r="G7" s="606">
        <v>110798.5</v>
      </c>
      <c r="H7" s="604">
        <v>7843.1</v>
      </c>
      <c r="I7" s="604">
        <v>15162.600000000002</v>
      </c>
      <c r="J7" s="605">
        <v>16422</v>
      </c>
    </row>
    <row r="8" spans="1:10">
      <c r="A8" s="611">
        <v>37</v>
      </c>
      <c r="B8" s="603" t="s">
        <v>321</v>
      </c>
      <c r="C8" s="14">
        <v>165530</v>
      </c>
      <c r="D8" s="14">
        <v>2680</v>
      </c>
      <c r="E8" s="14">
        <v>16910</v>
      </c>
      <c r="F8" s="54">
        <v>47240</v>
      </c>
      <c r="G8" s="606">
        <v>177117.1</v>
      </c>
      <c r="H8" s="604">
        <v>2867.6000000000004</v>
      </c>
      <c r="I8" s="604">
        <v>18770.100000000002</v>
      </c>
      <c r="J8" s="605">
        <v>56215.6</v>
      </c>
    </row>
    <row r="9" spans="1:10">
      <c r="A9" s="764"/>
      <c r="B9" s="764"/>
      <c r="C9" s="764"/>
      <c r="D9" s="764"/>
      <c r="E9" s="764"/>
      <c r="F9" s="764"/>
      <c r="G9" s="334"/>
      <c r="H9" s="764"/>
      <c r="I9" s="764"/>
      <c r="J9" s="764"/>
    </row>
  </sheetData>
  <mergeCells count="1">
    <mergeCell ref="A1:B1"/>
  </mergeCells>
  <phoneticPr fontId="7"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theme="0"/>
  </sheetPr>
  <dimension ref="A1:J20"/>
  <sheetViews>
    <sheetView zoomScale="80" zoomScaleNormal="80" workbookViewId="0">
      <selection activeCell="J24" sqref="J24"/>
    </sheetView>
  </sheetViews>
  <sheetFormatPr defaultRowHeight="12.75"/>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867" t="s">
        <v>1046</v>
      </c>
      <c r="B1" s="868"/>
      <c r="C1" s="4"/>
      <c r="D1" s="9" t="s">
        <v>179</v>
      </c>
      <c r="E1" s="9"/>
      <c r="F1" s="10" t="s">
        <v>117</v>
      </c>
      <c r="G1" s="1"/>
      <c r="H1" s="1"/>
      <c r="I1" s="1"/>
      <c r="J1" s="1"/>
    </row>
    <row r="2" spans="1:10" ht="12.75" customHeight="1" thickBot="1"/>
    <row r="3" spans="1:10" ht="13.5" thickBot="1">
      <c r="A3" s="103"/>
      <c r="B3" s="104" t="s">
        <v>335</v>
      </c>
      <c r="C3" s="105" t="s">
        <v>336</v>
      </c>
      <c r="D3" s="106"/>
      <c r="E3" s="106"/>
      <c r="F3" s="103"/>
      <c r="G3" s="107"/>
      <c r="H3" s="107"/>
      <c r="I3" s="108"/>
      <c r="J3" s="108"/>
    </row>
    <row r="4" spans="1:10">
      <c r="A4" s="109"/>
      <c r="B4" s="109"/>
      <c r="C4" s="109"/>
      <c r="D4" s="110"/>
      <c r="E4" s="110"/>
      <c r="F4" s="109"/>
      <c r="G4" s="111"/>
      <c r="H4" s="109"/>
      <c r="I4" s="109"/>
      <c r="J4" s="109"/>
    </row>
    <row r="5" spans="1:10">
      <c r="A5" s="112"/>
      <c r="B5" s="113" t="s">
        <v>63</v>
      </c>
      <c r="C5" s="114" t="s">
        <v>64</v>
      </c>
      <c r="D5" s="114"/>
      <c r="E5" s="115"/>
      <c r="F5" s="115"/>
      <c r="G5" s="116" t="s">
        <v>65</v>
      </c>
      <c r="H5" s="117"/>
      <c r="I5" s="117"/>
      <c r="J5" s="117"/>
    </row>
    <row r="6" spans="1:10" ht="38.25">
      <c r="A6" s="118" t="s">
        <v>202</v>
      </c>
      <c r="B6" s="119" t="s">
        <v>368</v>
      </c>
      <c r="C6" s="476" t="s">
        <v>718</v>
      </c>
      <c r="D6" s="476" t="s">
        <v>695</v>
      </c>
      <c r="E6" s="477" t="s">
        <v>719</v>
      </c>
      <c r="F6" s="478" t="s">
        <v>720</v>
      </c>
      <c r="G6" s="476" t="s">
        <v>718</v>
      </c>
      <c r="H6" s="476" t="s">
        <v>695</v>
      </c>
      <c r="I6" s="477" t="s">
        <v>719</v>
      </c>
      <c r="J6" s="479" t="s">
        <v>720</v>
      </c>
    </row>
    <row r="7" spans="1:10">
      <c r="A7" s="120" t="s">
        <v>204</v>
      </c>
      <c r="B7" s="121"/>
      <c r="C7" s="480" t="s">
        <v>370</v>
      </c>
      <c r="D7" s="480" t="s">
        <v>370</v>
      </c>
      <c r="E7" s="480" t="s">
        <v>370</v>
      </c>
      <c r="F7" s="481" t="s">
        <v>371</v>
      </c>
      <c r="G7" s="480" t="s">
        <v>370</v>
      </c>
      <c r="H7" s="512" t="s">
        <v>370</v>
      </c>
      <c r="I7" s="480" t="s">
        <v>370</v>
      </c>
      <c r="J7" s="480" t="s">
        <v>371</v>
      </c>
    </row>
    <row r="8" spans="1:10" ht="12.75" customHeight="1">
      <c r="A8" s="513">
        <v>8610</v>
      </c>
      <c r="B8" s="872" t="s">
        <v>721</v>
      </c>
      <c r="C8" s="514" t="s">
        <v>272</v>
      </c>
      <c r="D8" s="514" t="s">
        <v>272</v>
      </c>
      <c r="E8" s="483">
        <v>12890</v>
      </c>
      <c r="F8" s="515" t="s">
        <v>272</v>
      </c>
      <c r="G8" s="488" t="s">
        <v>272</v>
      </c>
      <c r="H8" s="516" t="s">
        <v>272</v>
      </c>
      <c r="I8" s="483">
        <v>14310</v>
      </c>
      <c r="J8" s="487" t="s">
        <v>272</v>
      </c>
    </row>
    <row r="9" spans="1:10">
      <c r="A9" s="513">
        <v>8620</v>
      </c>
      <c r="B9" s="873"/>
      <c r="C9" s="487" t="s">
        <v>272</v>
      </c>
      <c r="D9" s="485" t="s">
        <v>272</v>
      </c>
      <c r="E9" s="487" t="s">
        <v>272</v>
      </c>
      <c r="F9" s="484">
        <v>15450</v>
      </c>
      <c r="G9" s="488" t="s">
        <v>272</v>
      </c>
      <c r="H9" s="487" t="s">
        <v>272</v>
      </c>
      <c r="I9" s="487" t="s">
        <v>272</v>
      </c>
      <c r="J9" s="483">
        <v>18390</v>
      </c>
    </row>
    <row r="10" spans="1:10">
      <c r="A10" s="513">
        <v>7686</v>
      </c>
      <c r="B10" s="873"/>
      <c r="C10" s="483">
        <v>9340</v>
      </c>
      <c r="D10" s="484">
        <v>22580</v>
      </c>
      <c r="E10" s="514" t="s">
        <v>272</v>
      </c>
      <c r="F10" s="514" t="s">
        <v>272</v>
      </c>
      <c r="G10" s="486">
        <v>10370</v>
      </c>
      <c r="H10" s="483">
        <v>22580</v>
      </c>
      <c r="I10" s="487" t="s">
        <v>272</v>
      </c>
      <c r="J10" s="487" t="s">
        <v>272</v>
      </c>
    </row>
    <row r="11" spans="1:10">
      <c r="A11" s="517">
        <v>9610</v>
      </c>
      <c r="B11" s="874" t="s">
        <v>722</v>
      </c>
      <c r="C11" s="518" t="s">
        <v>272</v>
      </c>
      <c r="D11" s="518" t="s">
        <v>272</v>
      </c>
      <c r="E11" s="519">
        <v>12890</v>
      </c>
      <c r="F11" s="515" t="s">
        <v>272</v>
      </c>
      <c r="G11" s="518" t="s">
        <v>272</v>
      </c>
      <c r="H11" s="516" t="s">
        <v>272</v>
      </c>
      <c r="I11" s="519">
        <v>14310</v>
      </c>
      <c r="J11" s="520" t="s">
        <v>272</v>
      </c>
    </row>
    <row r="12" spans="1:10">
      <c r="A12" s="521">
        <v>9620</v>
      </c>
      <c r="B12" s="875"/>
      <c r="C12" s="514" t="s">
        <v>272</v>
      </c>
      <c r="D12" s="514" t="s">
        <v>272</v>
      </c>
      <c r="E12" s="514" t="s">
        <v>272</v>
      </c>
      <c r="F12" s="522">
        <v>15450</v>
      </c>
      <c r="G12" s="523" t="s">
        <v>272</v>
      </c>
      <c r="H12" s="487" t="s">
        <v>272</v>
      </c>
      <c r="I12" s="487" t="s">
        <v>272</v>
      </c>
      <c r="J12" s="483">
        <v>18390</v>
      </c>
    </row>
    <row r="13" spans="1:10">
      <c r="A13" s="524">
        <v>7696</v>
      </c>
      <c r="B13" s="876"/>
      <c r="C13" s="490">
        <v>9340</v>
      </c>
      <c r="D13" s="490">
        <v>22580</v>
      </c>
      <c r="E13" s="489" t="s">
        <v>272</v>
      </c>
      <c r="F13" s="489" t="s">
        <v>272</v>
      </c>
      <c r="G13" s="525">
        <v>10370</v>
      </c>
      <c r="H13" s="490">
        <v>22580</v>
      </c>
      <c r="I13" s="491" t="s">
        <v>272</v>
      </c>
      <c r="J13" s="489" t="s">
        <v>272</v>
      </c>
    </row>
    <row r="14" spans="1:10">
      <c r="A14" s="330"/>
      <c r="B14" s="122"/>
      <c r="C14" s="483"/>
      <c r="D14" s="484"/>
      <c r="E14" s="123"/>
      <c r="F14" s="123"/>
      <c r="G14" s="123"/>
      <c r="H14" s="123"/>
      <c r="I14" s="123"/>
      <c r="J14" s="123"/>
    </row>
    <row r="15" spans="1:10">
      <c r="A15" s="77"/>
      <c r="B15" s="482"/>
      <c r="C15" s="483"/>
      <c r="D15" s="484"/>
      <c r="E15" s="127"/>
      <c r="F15" s="127"/>
      <c r="G15" s="124"/>
      <c r="H15" s="124"/>
      <c r="I15" s="125"/>
      <c r="J15" s="125"/>
    </row>
    <row r="16" spans="1:10">
      <c r="A16" s="77"/>
      <c r="B16" s="126"/>
      <c r="C16" s="127"/>
      <c r="D16" s="127"/>
      <c r="E16" s="127"/>
      <c r="F16" s="127"/>
      <c r="G16" s="124"/>
      <c r="H16" s="124"/>
      <c r="I16" s="125"/>
      <c r="J16" s="125"/>
    </row>
    <row r="17" spans="1:10">
      <c r="A17" s="77"/>
      <c r="B17" s="124" t="s">
        <v>696</v>
      </c>
      <c r="C17" s="124"/>
      <c r="D17" s="124"/>
      <c r="E17" s="124"/>
      <c r="F17" s="124"/>
      <c r="G17" s="127"/>
      <c r="H17" s="127"/>
      <c r="I17" s="125"/>
      <c r="J17" s="125"/>
    </row>
    <row r="18" spans="1:10">
      <c r="A18" s="330"/>
      <c r="B18" s="124" t="s">
        <v>723</v>
      </c>
      <c r="C18" s="124"/>
      <c r="D18" s="124"/>
      <c r="E18" s="330"/>
      <c r="F18" s="330"/>
      <c r="G18" s="330"/>
      <c r="H18" s="330"/>
      <c r="I18" s="330"/>
      <c r="J18" s="330"/>
    </row>
    <row r="19" spans="1:10">
      <c r="A19" s="330"/>
      <c r="B19" s="126"/>
      <c r="C19" s="127"/>
      <c r="D19" s="127"/>
      <c r="E19" s="330"/>
      <c r="F19" s="330"/>
      <c r="G19" s="330"/>
      <c r="H19" s="330"/>
      <c r="I19" s="330"/>
      <c r="J19" s="330"/>
    </row>
    <row r="20" spans="1:10">
      <c r="A20" s="330"/>
      <c r="B20" s="124" t="s">
        <v>1056</v>
      </c>
      <c r="C20" s="124"/>
      <c r="D20" s="124"/>
      <c r="E20" s="330"/>
      <c r="F20" s="330"/>
      <c r="G20" s="330"/>
      <c r="H20" s="330"/>
      <c r="I20" s="330"/>
      <c r="J20" s="330"/>
    </row>
  </sheetData>
  <mergeCells count="3">
    <mergeCell ref="A1:B1"/>
    <mergeCell ref="B8:B10"/>
    <mergeCell ref="B11:B13"/>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AA29"/>
  <sheetViews>
    <sheetView zoomScale="80" zoomScaleNormal="80" workbookViewId="0">
      <selection activeCell="A2" sqref="A2"/>
    </sheetView>
  </sheetViews>
  <sheetFormatPr defaultRowHeight="12.75"/>
  <cols>
    <col min="1" max="1" width="7.7109375" customWidth="1"/>
    <col min="2" max="2" width="40.7109375" customWidth="1"/>
    <col min="3" max="10" width="11.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1" ht="21" thickBot="1">
      <c r="A1" s="867" t="s">
        <v>1046</v>
      </c>
      <c r="B1" s="868"/>
      <c r="C1" s="4"/>
      <c r="D1" s="9" t="s">
        <v>179</v>
      </c>
      <c r="E1" s="9"/>
      <c r="F1" s="10" t="s">
        <v>117</v>
      </c>
      <c r="G1" s="1"/>
      <c r="H1" s="1"/>
      <c r="I1" s="1"/>
      <c r="J1" s="1"/>
    </row>
    <row r="2" spans="1:11" ht="13.5" thickBot="1">
      <c r="A2" s="594"/>
      <c r="B2" s="617" t="s">
        <v>457</v>
      </c>
      <c r="C2" s="616" t="s">
        <v>70</v>
      </c>
      <c r="D2" s="595"/>
      <c r="E2" s="595"/>
      <c r="F2" s="594"/>
      <c r="G2" s="596"/>
      <c r="H2" s="596"/>
      <c r="I2" s="597"/>
      <c r="J2" s="597"/>
      <c r="K2" s="777"/>
    </row>
    <row r="3" spans="1:11">
      <c r="A3" s="777"/>
      <c r="B3" s="777"/>
      <c r="C3" s="777"/>
      <c r="D3" s="599"/>
      <c r="E3" s="599"/>
      <c r="F3" s="777"/>
      <c r="G3" s="600"/>
      <c r="H3" s="777"/>
      <c r="I3" s="777"/>
      <c r="J3" s="777"/>
      <c r="K3" s="777"/>
    </row>
    <row r="4" spans="1:11" ht="12.75" customHeight="1">
      <c r="A4" s="601"/>
      <c r="B4" s="763" t="s">
        <v>63</v>
      </c>
      <c r="C4" s="609" t="s">
        <v>64</v>
      </c>
      <c r="D4" s="609"/>
      <c r="E4" s="613"/>
      <c r="F4" s="613"/>
      <c r="G4" s="612" t="s">
        <v>65</v>
      </c>
      <c r="H4" s="610"/>
      <c r="I4" s="610"/>
      <c r="J4" s="610"/>
      <c r="K4" s="777"/>
    </row>
    <row r="5" spans="1:11" ht="26.1" customHeight="1">
      <c r="A5" s="621" t="s">
        <v>202</v>
      </c>
      <c r="B5" s="607" t="s">
        <v>368</v>
      </c>
      <c r="C5" s="602" t="s">
        <v>262</v>
      </c>
      <c r="D5" s="602" t="s">
        <v>203</v>
      </c>
      <c r="E5" s="602" t="s">
        <v>263</v>
      </c>
      <c r="F5" s="608" t="s">
        <v>264</v>
      </c>
      <c r="G5" s="602" t="s">
        <v>262</v>
      </c>
      <c r="H5" s="602" t="s">
        <v>203</v>
      </c>
      <c r="I5" s="602" t="s">
        <v>263</v>
      </c>
      <c r="J5" s="602" t="s">
        <v>264</v>
      </c>
      <c r="K5" s="777"/>
    </row>
    <row r="6" spans="1:11">
      <c r="A6" s="620" t="s">
        <v>204</v>
      </c>
      <c r="B6" s="618"/>
      <c r="C6" s="618" t="s">
        <v>370</v>
      </c>
      <c r="D6" s="618" t="s">
        <v>388</v>
      </c>
      <c r="E6" s="618" t="s">
        <v>370</v>
      </c>
      <c r="F6" s="618" t="s">
        <v>371</v>
      </c>
      <c r="G6" s="622" t="s">
        <v>370</v>
      </c>
      <c r="H6" s="618" t="s">
        <v>388</v>
      </c>
      <c r="I6" s="618" t="s">
        <v>370</v>
      </c>
      <c r="J6" s="618" t="s">
        <v>371</v>
      </c>
      <c r="K6" s="777"/>
    </row>
    <row r="7" spans="1:11" ht="19.5">
      <c r="A7" s="601"/>
      <c r="B7" s="877" t="s">
        <v>454</v>
      </c>
      <c r="C7" s="878"/>
      <c r="D7" s="878"/>
      <c r="E7" s="878"/>
      <c r="F7" s="878"/>
      <c r="G7" s="878"/>
      <c r="H7" s="878"/>
      <c r="I7" s="878"/>
      <c r="J7" s="878"/>
      <c r="K7" s="777"/>
    </row>
    <row r="8" spans="1:11">
      <c r="A8" s="611">
        <v>3044</v>
      </c>
      <c r="B8" s="603" t="s">
        <v>544</v>
      </c>
      <c r="C8" s="604">
        <v>70550</v>
      </c>
      <c r="D8" s="605">
        <f>D9</f>
        <v>14280</v>
      </c>
      <c r="E8" s="605">
        <f t="shared" ref="E8:F8" si="0">E9</f>
        <v>5340</v>
      </c>
      <c r="F8" s="605">
        <f t="shared" si="0"/>
        <v>5020</v>
      </c>
      <c r="G8" s="606">
        <f>+C8*1.05</f>
        <v>74077.5</v>
      </c>
      <c r="H8" s="605">
        <f>+D8*1.05</f>
        <v>14994</v>
      </c>
      <c r="I8" s="604">
        <f>+E8*1.1</f>
        <v>5874.0000000000009</v>
      </c>
      <c r="J8" s="605">
        <f>+F8*1.19</f>
        <v>5973.8</v>
      </c>
      <c r="K8" s="777"/>
    </row>
    <row r="9" spans="1:11">
      <c r="A9" s="611">
        <v>3010</v>
      </c>
      <c r="B9" s="603" t="s">
        <v>376</v>
      </c>
      <c r="C9" s="604">
        <v>53390</v>
      </c>
      <c r="D9" s="605">
        <v>14280</v>
      </c>
      <c r="E9" s="604">
        <v>5340</v>
      </c>
      <c r="F9" s="605">
        <v>5020</v>
      </c>
      <c r="G9" s="606">
        <f>+C9*1.05</f>
        <v>56059.5</v>
      </c>
      <c r="H9" s="605">
        <f>+D9*1.05</f>
        <v>14994</v>
      </c>
      <c r="I9" s="604">
        <f>+E9*1.1</f>
        <v>5874.0000000000009</v>
      </c>
      <c r="J9" s="605">
        <f>+F9*1.19</f>
        <v>5973.8</v>
      </c>
      <c r="K9" s="777"/>
    </row>
    <row r="10" spans="1:11" ht="19.5">
      <c r="A10" s="601"/>
      <c r="B10" s="877" t="s">
        <v>377</v>
      </c>
      <c r="C10" s="878"/>
      <c r="D10" s="878"/>
      <c r="E10" s="878"/>
      <c r="F10" s="878"/>
      <c r="G10" s="878"/>
      <c r="H10" s="878"/>
      <c r="I10" s="878"/>
      <c r="J10" s="878"/>
      <c r="K10" s="777"/>
    </row>
    <row r="11" spans="1:11">
      <c r="A11" s="611">
        <v>3310</v>
      </c>
      <c r="B11" s="603" t="s">
        <v>377</v>
      </c>
      <c r="C11" s="604">
        <v>61170</v>
      </c>
      <c r="D11" s="605">
        <v>20960</v>
      </c>
      <c r="E11" s="604">
        <v>7520</v>
      </c>
      <c r="F11" s="605">
        <v>9420</v>
      </c>
      <c r="G11" s="606">
        <f>+C11*1.05</f>
        <v>64228.5</v>
      </c>
      <c r="H11" s="605">
        <f>+D11*1.05</f>
        <v>22008</v>
      </c>
      <c r="I11" s="604">
        <f>+E11*1.11</f>
        <v>8347.2000000000007</v>
      </c>
      <c r="J11" s="605">
        <f>+F11*1.19</f>
        <v>11209.8</v>
      </c>
      <c r="K11" s="777"/>
    </row>
    <row r="12" spans="1:11">
      <c r="A12" s="601"/>
      <c r="B12" s="41"/>
      <c r="C12" s="599"/>
      <c r="D12" s="60"/>
      <c r="E12" s="599"/>
      <c r="F12" s="42"/>
      <c r="G12" s="599"/>
      <c r="H12" s="60"/>
      <c r="I12" s="599"/>
      <c r="J12" s="60"/>
      <c r="K12" s="777"/>
    </row>
    <row r="13" spans="1:11">
      <c r="A13" s="44"/>
      <c r="B13" s="43"/>
      <c r="C13" s="44"/>
      <c r="D13" s="44"/>
      <c r="E13" s="44"/>
      <c r="F13" s="607"/>
      <c r="G13" s="779"/>
      <c r="H13" s="779"/>
      <c r="I13" s="779"/>
      <c r="J13" s="44"/>
      <c r="K13" s="777"/>
    </row>
    <row r="14" spans="1:11">
      <c r="A14" s="63"/>
      <c r="B14" s="61" t="s">
        <v>545</v>
      </c>
      <c r="C14" s="63"/>
      <c r="D14" s="63"/>
      <c r="E14" s="63"/>
      <c r="F14" s="63"/>
      <c r="G14" s="780"/>
      <c r="H14" s="63"/>
      <c r="I14" s="63"/>
      <c r="J14" s="63"/>
      <c r="K14" s="777"/>
    </row>
    <row r="15" spans="1:11">
      <c r="A15" s="777"/>
      <c r="B15" s="777"/>
      <c r="C15" s="777"/>
      <c r="D15" s="777"/>
      <c r="E15" s="777"/>
      <c r="F15" s="777"/>
      <c r="G15" s="780"/>
      <c r="H15" s="777"/>
      <c r="I15" s="777"/>
      <c r="J15" s="777"/>
      <c r="K15" s="777"/>
    </row>
    <row r="16" spans="1:11">
      <c r="A16" s="60" t="s">
        <v>567</v>
      </c>
      <c r="B16" s="777"/>
      <c r="C16" s="777"/>
      <c r="D16" s="777"/>
      <c r="E16" s="777"/>
      <c r="F16" s="777"/>
      <c r="G16" s="321"/>
      <c r="H16" s="777"/>
      <c r="I16" s="777"/>
      <c r="J16" s="777"/>
      <c r="K16" s="777"/>
    </row>
    <row r="17" spans="1:27">
      <c r="A17" s="777" t="s">
        <v>474</v>
      </c>
      <c r="B17" s="257">
        <v>4680</v>
      </c>
      <c r="C17" s="777"/>
      <c r="D17" s="777"/>
      <c r="E17" s="777"/>
      <c r="F17" s="777"/>
      <c r="G17" s="777"/>
      <c r="H17" s="777"/>
      <c r="I17" s="777"/>
      <c r="J17" s="777"/>
      <c r="K17" s="777"/>
    </row>
    <row r="18" spans="1:27">
      <c r="A18" s="777" t="s">
        <v>475</v>
      </c>
      <c r="B18" s="257">
        <v>5200</v>
      </c>
      <c r="C18" s="861"/>
      <c r="D18" s="861"/>
      <c r="E18" s="861"/>
      <c r="F18" s="861"/>
      <c r="G18" s="861"/>
      <c r="H18" s="861"/>
      <c r="I18" s="861"/>
      <c r="J18" s="861"/>
      <c r="K18" s="861"/>
    </row>
    <row r="19" spans="1:27">
      <c r="A19" s="777" t="s">
        <v>476</v>
      </c>
      <c r="B19" s="257">
        <v>5610</v>
      </c>
      <c r="C19" s="777"/>
      <c r="D19" s="777"/>
      <c r="E19" s="777"/>
      <c r="F19" s="777"/>
      <c r="G19" s="777"/>
      <c r="H19" s="777"/>
      <c r="I19" s="777"/>
      <c r="J19" s="777"/>
      <c r="K19" s="777"/>
    </row>
    <row r="20" spans="1:27">
      <c r="A20" s="777"/>
      <c r="B20" s="777"/>
      <c r="C20" s="777"/>
      <c r="D20" s="777"/>
      <c r="E20" s="777"/>
      <c r="F20" s="777"/>
      <c r="G20" s="777"/>
      <c r="H20" s="777"/>
      <c r="I20" s="777"/>
      <c r="J20" s="777"/>
      <c r="K20" s="777"/>
    </row>
    <row r="21" spans="1:27">
      <c r="A21" s="781" t="s">
        <v>1352</v>
      </c>
      <c r="B21" s="57"/>
      <c r="C21" s="777"/>
      <c r="D21" s="777"/>
      <c r="E21" s="777"/>
      <c r="F21" s="777"/>
      <c r="G21" s="777"/>
      <c r="H21" s="777"/>
      <c r="I21" s="777"/>
      <c r="J21" s="777"/>
      <c r="K21" s="777"/>
    </row>
    <row r="22" spans="1:27">
      <c r="A22" s="55" t="s">
        <v>376</v>
      </c>
      <c r="B22" s="782">
        <v>15950</v>
      </c>
      <c r="C22" s="777"/>
      <c r="D22" s="777"/>
      <c r="E22" s="777"/>
      <c r="F22" s="777"/>
      <c r="G22" s="777"/>
      <c r="H22" s="777"/>
      <c r="I22" s="777"/>
      <c r="J22" s="777"/>
      <c r="K22" s="777"/>
    </row>
    <row r="23" spans="1:27">
      <c r="A23" s="55" t="s">
        <v>377</v>
      </c>
      <c r="B23" s="782">
        <v>19550</v>
      </c>
      <c r="C23" s="777"/>
      <c r="D23" s="777"/>
      <c r="E23" s="777"/>
      <c r="F23" s="777"/>
      <c r="G23" s="777"/>
      <c r="H23" s="777"/>
      <c r="I23" s="777"/>
      <c r="J23" s="777"/>
      <c r="K23" s="777"/>
    </row>
    <row r="25" spans="1:27">
      <c r="S25" s="861"/>
      <c r="T25" s="861"/>
      <c r="U25" s="861"/>
      <c r="V25" s="861"/>
      <c r="W25" s="861"/>
      <c r="X25" s="861"/>
      <c r="Y25" s="861"/>
      <c r="Z25" s="861"/>
      <c r="AA25" s="861"/>
    </row>
    <row r="29" spans="1:27">
      <c r="S29" s="861"/>
      <c r="T29" s="861"/>
      <c r="U29" s="861"/>
      <c r="V29" s="861"/>
      <c r="W29" s="861"/>
      <c r="X29" s="861"/>
      <c r="Y29" s="861"/>
      <c r="Z29" s="861"/>
      <c r="AA29" s="861"/>
    </row>
  </sheetData>
  <mergeCells count="6">
    <mergeCell ref="A1:B1"/>
    <mergeCell ref="S25:AA25"/>
    <mergeCell ref="S29:AA29"/>
    <mergeCell ref="B7:J7"/>
    <mergeCell ref="B10:J10"/>
    <mergeCell ref="C18:K18"/>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52" right="0.43" top="0.41" bottom="0.38" header="0.26" footer="0.21"/>
  <pageSetup paperSize="9" scale="4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O69"/>
  <sheetViews>
    <sheetView zoomScale="80" zoomScaleNormal="80" workbookViewId="0">
      <selection activeCell="A2" sqref="A2"/>
    </sheetView>
  </sheetViews>
  <sheetFormatPr defaultRowHeight="12.75"/>
  <cols>
    <col min="1" max="1" width="7.42578125" customWidth="1"/>
    <col min="2" max="2" width="25.5703125" customWidth="1"/>
    <col min="3" max="3" width="11.7109375" customWidth="1"/>
    <col min="4" max="4" width="14.5703125" customWidth="1"/>
    <col min="5" max="7" width="10.7109375" customWidth="1"/>
    <col min="8" max="8" width="12" customWidth="1"/>
    <col min="9" max="9" width="10.7109375" customWidth="1"/>
    <col min="10" max="10" width="12.28515625" customWidth="1"/>
    <col min="11" max="12" width="10.7109375" customWidth="1"/>
    <col min="13" max="13" width="11" customWidth="1"/>
    <col min="14" max="14" width="10.710937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5" ht="21" thickBot="1">
      <c r="A1" s="867" t="s">
        <v>1046</v>
      </c>
      <c r="B1" s="868"/>
      <c r="C1" s="4"/>
      <c r="D1" s="9" t="s">
        <v>179</v>
      </c>
      <c r="E1" s="9"/>
      <c r="F1" s="10" t="s">
        <v>117</v>
      </c>
      <c r="G1" s="1"/>
      <c r="H1" s="1"/>
      <c r="I1" s="1"/>
      <c r="J1" s="1"/>
    </row>
    <row r="2" spans="1:15" ht="12.75" customHeight="1" thickBot="1">
      <c r="A2" s="594"/>
      <c r="B2" s="13" t="s">
        <v>546</v>
      </c>
      <c r="C2" s="13" t="s">
        <v>41</v>
      </c>
      <c r="D2" s="595"/>
      <c r="E2" s="595"/>
      <c r="F2" s="594"/>
      <c r="G2" s="596"/>
      <c r="H2" s="597"/>
      <c r="I2" s="597"/>
      <c r="J2" s="598"/>
      <c r="K2" s="598"/>
      <c r="L2" s="598"/>
      <c r="M2" s="777"/>
      <c r="N2" s="777"/>
    </row>
    <row r="3" spans="1:15">
      <c r="A3" s="777"/>
      <c r="B3" s="777"/>
      <c r="C3" s="777"/>
      <c r="D3" s="599"/>
      <c r="E3" s="599"/>
      <c r="F3" s="777"/>
      <c r="G3" s="598"/>
      <c r="H3" s="777"/>
      <c r="I3" s="777"/>
      <c r="J3" s="777"/>
      <c r="K3" s="777"/>
      <c r="L3" s="598"/>
      <c r="M3" s="598"/>
      <c r="N3" s="598"/>
    </row>
    <row r="4" spans="1:15">
      <c r="A4" s="45"/>
      <c r="B4" s="783" t="s">
        <v>63</v>
      </c>
      <c r="C4" s="46" t="s">
        <v>64</v>
      </c>
      <c r="D4" s="46"/>
      <c r="E4" s="47"/>
      <c r="F4" s="47"/>
      <c r="G4" s="64"/>
      <c r="H4" s="64"/>
      <c r="I4" s="48" t="s">
        <v>65</v>
      </c>
      <c r="J4" s="64"/>
      <c r="K4" s="64"/>
      <c r="L4" s="64"/>
      <c r="M4" s="64"/>
      <c r="N4" s="64"/>
    </row>
    <row r="5" spans="1:15" ht="38.25">
      <c r="A5" s="784" t="s">
        <v>202</v>
      </c>
      <c r="B5" s="607" t="s">
        <v>368</v>
      </c>
      <c r="C5" s="750" t="s">
        <v>262</v>
      </c>
      <c r="D5" s="750" t="s">
        <v>203</v>
      </c>
      <c r="E5" s="750" t="s">
        <v>263</v>
      </c>
      <c r="F5" s="750" t="s">
        <v>264</v>
      </c>
      <c r="G5" s="750" t="s">
        <v>42</v>
      </c>
      <c r="H5" s="750" t="s">
        <v>547</v>
      </c>
      <c r="I5" s="49" t="s">
        <v>262</v>
      </c>
      <c r="J5" s="750" t="s">
        <v>203</v>
      </c>
      <c r="K5" s="750" t="s">
        <v>263</v>
      </c>
      <c r="L5" s="750" t="s">
        <v>264</v>
      </c>
      <c r="M5" s="750" t="s">
        <v>42</v>
      </c>
      <c r="N5" s="785" t="s">
        <v>547</v>
      </c>
    </row>
    <row r="6" spans="1:15">
      <c r="A6" s="786" t="s">
        <v>204</v>
      </c>
      <c r="B6" s="618"/>
      <c r="C6" s="618" t="s">
        <v>370</v>
      </c>
      <c r="D6" s="50" t="s">
        <v>388</v>
      </c>
      <c r="E6" s="50" t="s">
        <v>371</v>
      </c>
      <c r="F6" s="50" t="s">
        <v>371</v>
      </c>
      <c r="G6" s="50" t="s">
        <v>388</v>
      </c>
      <c r="H6" s="50" t="s">
        <v>371</v>
      </c>
      <c r="I6" s="51" t="s">
        <v>370</v>
      </c>
      <c r="J6" s="50" t="s">
        <v>388</v>
      </c>
      <c r="K6" s="50" t="s">
        <v>371</v>
      </c>
      <c r="L6" s="50" t="s">
        <v>371</v>
      </c>
      <c r="M6" s="50" t="s">
        <v>388</v>
      </c>
      <c r="N6" s="787" t="s">
        <v>371</v>
      </c>
    </row>
    <row r="7" spans="1:15">
      <c r="A7" s="788">
        <v>3028</v>
      </c>
      <c r="B7" s="789" t="s">
        <v>460</v>
      </c>
      <c r="C7" s="604">
        <f>C11</f>
        <v>55170</v>
      </c>
      <c r="D7" s="604">
        <f t="shared" ref="D7:G7" si="0">D11</f>
        <v>13750</v>
      </c>
      <c r="E7" s="604">
        <f t="shared" si="0"/>
        <v>6490</v>
      </c>
      <c r="F7" s="604">
        <f t="shared" si="0"/>
        <v>7660</v>
      </c>
      <c r="G7" s="604">
        <f t="shared" si="0"/>
        <v>10760</v>
      </c>
      <c r="H7" s="38" t="s">
        <v>272</v>
      </c>
      <c r="I7" s="606">
        <f>+C7*1.05</f>
        <v>57928.5</v>
      </c>
      <c r="J7" s="604">
        <f>+D7*1.05</f>
        <v>14437.5</v>
      </c>
      <c r="K7" s="604">
        <f>+E7*1.1</f>
        <v>7139.0000000000009</v>
      </c>
      <c r="L7" s="604">
        <f>+F7*1.19</f>
        <v>9115.4</v>
      </c>
      <c r="M7" s="604">
        <v>10930.5</v>
      </c>
      <c r="N7" s="790" t="s">
        <v>272</v>
      </c>
      <c r="O7" s="141"/>
    </row>
    <row r="8" spans="1:15">
      <c r="A8" s="788">
        <v>3042</v>
      </c>
      <c r="B8" s="789" t="s">
        <v>548</v>
      </c>
      <c r="C8" s="38" t="s">
        <v>272</v>
      </c>
      <c r="D8" s="604">
        <v>4350</v>
      </c>
      <c r="E8" s="38" t="s">
        <v>272</v>
      </c>
      <c r="F8" s="38" t="s">
        <v>272</v>
      </c>
      <c r="G8" s="38" t="s">
        <v>272</v>
      </c>
      <c r="H8" s="38" t="s">
        <v>272</v>
      </c>
      <c r="I8" s="39" t="s">
        <v>272</v>
      </c>
      <c r="J8" s="604">
        <v>4210</v>
      </c>
      <c r="K8" s="38" t="s">
        <v>272</v>
      </c>
      <c r="L8" s="38" t="s">
        <v>272</v>
      </c>
      <c r="M8" s="38" t="s">
        <v>272</v>
      </c>
      <c r="N8" s="790" t="s">
        <v>272</v>
      </c>
      <c r="O8" s="141"/>
    </row>
    <row r="9" spans="1:15">
      <c r="A9" s="788">
        <v>3003</v>
      </c>
      <c r="B9" s="789" t="s">
        <v>461</v>
      </c>
      <c r="C9" s="604">
        <f>C11</f>
        <v>55170</v>
      </c>
      <c r="D9" s="38" t="s">
        <v>272</v>
      </c>
      <c r="E9" s="604">
        <f>E11</f>
        <v>6490</v>
      </c>
      <c r="F9" s="604">
        <f>F11</f>
        <v>7660</v>
      </c>
      <c r="G9" s="38" t="s">
        <v>272</v>
      </c>
      <c r="H9" s="38" t="s">
        <v>272</v>
      </c>
      <c r="I9" s="606">
        <f>+C9*1.05</f>
        <v>57928.5</v>
      </c>
      <c r="J9" s="38" t="s">
        <v>272</v>
      </c>
      <c r="K9" s="604">
        <f>+E9*1.1</f>
        <v>7139.0000000000009</v>
      </c>
      <c r="L9" s="604">
        <f t="shared" ref="L9:L15" si="1">+F9*1.19</f>
        <v>9115.4</v>
      </c>
      <c r="M9" s="38" t="s">
        <v>272</v>
      </c>
      <c r="N9" s="790" t="s">
        <v>272</v>
      </c>
      <c r="O9" s="141"/>
    </row>
    <row r="10" spans="1:15">
      <c r="A10" s="788">
        <v>3021</v>
      </c>
      <c r="B10" s="789" t="s">
        <v>266</v>
      </c>
      <c r="C10" s="604">
        <v>86170</v>
      </c>
      <c r="D10" s="604">
        <v>21450</v>
      </c>
      <c r="E10" s="604">
        <v>10530</v>
      </c>
      <c r="F10" s="604">
        <v>11310</v>
      </c>
      <c r="G10" s="604">
        <v>10760</v>
      </c>
      <c r="H10" s="38" t="s">
        <v>272</v>
      </c>
      <c r="I10" s="606">
        <f t="shared" ref="I10:I15" si="2">+C10*1.05</f>
        <v>90478.5</v>
      </c>
      <c r="J10" s="604">
        <f>+D10*1.05</f>
        <v>22522.5</v>
      </c>
      <c r="K10" s="604">
        <f>+E10*1.1</f>
        <v>11583.000000000002</v>
      </c>
      <c r="L10" s="604">
        <f t="shared" si="1"/>
        <v>13458.9</v>
      </c>
      <c r="M10" s="604">
        <v>10930.5</v>
      </c>
      <c r="N10" s="790" t="s">
        <v>272</v>
      </c>
      <c r="O10" s="141"/>
    </row>
    <row r="11" spans="1:15">
      <c r="A11" s="788">
        <v>3009</v>
      </c>
      <c r="B11" s="789" t="s">
        <v>462</v>
      </c>
      <c r="C11" s="604">
        <v>55170</v>
      </c>
      <c r="D11" s="604">
        <v>13750</v>
      </c>
      <c r="E11" s="604">
        <v>6490</v>
      </c>
      <c r="F11" s="604">
        <v>7660</v>
      </c>
      <c r="G11" s="604">
        <v>10760</v>
      </c>
      <c r="H11" s="38" t="s">
        <v>272</v>
      </c>
      <c r="I11" s="606">
        <f t="shared" si="2"/>
        <v>57928.5</v>
      </c>
      <c r="J11" s="604">
        <f>+D11*1.05</f>
        <v>14437.5</v>
      </c>
      <c r="K11" s="604">
        <f>+E11*1.1</f>
        <v>7139.0000000000009</v>
      </c>
      <c r="L11" s="604">
        <f t="shared" si="1"/>
        <v>9115.4</v>
      </c>
      <c r="M11" s="604">
        <v>10930.5</v>
      </c>
      <c r="N11" s="790" t="s">
        <v>272</v>
      </c>
      <c r="O11" s="141"/>
    </row>
    <row r="12" spans="1:15">
      <c r="A12" s="788">
        <v>3079</v>
      </c>
      <c r="B12" s="789" t="s">
        <v>463</v>
      </c>
      <c r="C12" s="604">
        <v>42450</v>
      </c>
      <c r="D12" s="604">
        <v>13750</v>
      </c>
      <c r="E12" s="604">
        <v>7550</v>
      </c>
      <c r="F12" s="604">
        <v>7650</v>
      </c>
      <c r="G12" s="604">
        <v>10760</v>
      </c>
      <c r="H12" s="38" t="s">
        <v>272</v>
      </c>
      <c r="I12" s="606">
        <f t="shared" si="2"/>
        <v>44572.5</v>
      </c>
      <c r="J12" s="604">
        <f>+D12*1.05</f>
        <v>14437.5</v>
      </c>
      <c r="K12" s="604">
        <f>+E12*1.1</f>
        <v>8305</v>
      </c>
      <c r="L12" s="604">
        <f t="shared" si="1"/>
        <v>9103.5</v>
      </c>
      <c r="M12" s="604">
        <v>10930.5</v>
      </c>
      <c r="N12" s="790" t="s">
        <v>272</v>
      </c>
      <c r="O12" s="141"/>
    </row>
    <row r="13" spans="1:15">
      <c r="A13" s="788">
        <v>3017</v>
      </c>
      <c r="B13" s="789" t="s">
        <v>464</v>
      </c>
      <c r="C13" s="604">
        <v>65830</v>
      </c>
      <c r="D13" s="604">
        <v>9830</v>
      </c>
      <c r="E13" s="604">
        <v>8320</v>
      </c>
      <c r="F13" s="604">
        <v>8830</v>
      </c>
      <c r="G13" s="38" t="s">
        <v>272</v>
      </c>
      <c r="H13" s="38" t="s">
        <v>272</v>
      </c>
      <c r="I13" s="606">
        <f t="shared" si="2"/>
        <v>69121.5</v>
      </c>
      <c r="J13" s="604">
        <f>+D13*1.05</f>
        <v>10321.5</v>
      </c>
      <c r="K13" s="604">
        <f>+E13*1.1</f>
        <v>9152</v>
      </c>
      <c r="L13" s="604">
        <f t="shared" si="1"/>
        <v>10507.699999999999</v>
      </c>
      <c r="M13" s="38" t="s">
        <v>272</v>
      </c>
      <c r="N13" s="790" t="s">
        <v>272</v>
      </c>
      <c r="O13" s="141"/>
    </row>
    <row r="14" spans="1:15">
      <c r="A14" s="788">
        <v>3047</v>
      </c>
      <c r="B14" s="789" t="s">
        <v>617</v>
      </c>
      <c r="C14" s="38" t="s">
        <v>272</v>
      </c>
      <c r="D14" s="38" t="s">
        <v>272</v>
      </c>
      <c r="E14" s="38" t="s">
        <v>272</v>
      </c>
      <c r="F14" s="38" t="s">
        <v>272</v>
      </c>
      <c r="G14" s="38" t="s">
        <v>272</v>
      </c>
      <c r="H14" s="38" t="s">
        <v>272</v>
      </c>
      <c r="I14" s="39" t="s">
        <v>272</v>
      </c>
      <c r="J14" s="38" t="s">
        <v>272</v>
      </c>
      <c r="K14" s="38" t="s">
        <v>272</v>
      </c>
      <c r="L14" s="38" t="s">
        <v>272</v>
      </c>
      <c r="M14" s="38" t="s">
        <v>272</v>
      </c>
      <c r="N14" s="790" t="s">
        <v>272</v>
      </c>
      <c r="O14" s="141"/>
    </row>
    <row r="15" spans="1:15" s="175" customFormat="1">
      <c r="A15" s="788">
        <v>3046</v>
      </c>
      <c r="B15" s="789" t="s">
        <v>465</v>
      </c>
      <c r="C15" s="604">
        <v>46630</v>
      </c>
      <c r="D15" s="604">
        <f>D13</f>
        <v>9830</v>
      </c>
      <c r="E15" s="604">
        <f t="shared" ref="E15:F15" si="3">E13</f>
        <v>8320</v>
      </c>
      <c r="F15" s="604">
        <f t="shared" si="3"/>
        <v>8830</v>
      </c>
      <c r="G15" s="38" t="s">
        <v>272</v>
      </c>
      <c r="H15" s="38" t="s">
        <v>272</v>
      </c>
      <c r="I15" s="606">
        <f t="shared" si="2"/>
        <v>48961.5</v>
      </c>
      <c r="J15" s="604">
        <f>+D15*1.05</f>
        <v>10321.5</v>
      </c>
      <c r="K15" s="604">
        <f>+E15*1.1</f>
        <v>9152</v>
      </c>
      <c r="L15" s="604">
        <f t="shared" si="1"/>
        <v>10507.699999999999</v>
      </c>
      <c r="M15" s="38" t="s">
        <v>272</v>
      </c>
      <c r="N15" s="790" t="s">
        <v>272</v>
      </c>
    </row>
    <row r="16" spans="1:15" s="175" customFormat="1">
      <c r="A16" s="334"/>
      <c r="B16" s="764"/>
      <c r="C16" s="764"/>
      <c r="D16" s="764"/>
      <c r="E16" s="764"/>
      <c r="F16" s="764"/>
      <c r="G16" s="764"/>
      <c r="H16" s="764"/>
      <c r="I16" s="334"/>
      <c r="J16" s="764"/>
      <c r="K16" s="764"/>
      <c r="L16" s="764"/>
      <c r="M16" s="764"/>
      <c r="N16" s="791"/>
    </row>
    <row r="17" spans="1:15">
      <c r="A17" s="777"/>
      <c r="B17" s="777"/>
      <c r="C17" s="777"/>
      <c r="D17" s="777"/>
      <c r="E17" s="777"/>
      <c r="F17" s="777"/>
      <c r="G17" s="777"/>
      <c r="H17" s="777"/>
      <c r="I17" s="777"/>
      <c r="J17" s="777"/>
      <c r="K17" s="777"/>
      <c r="L17" s="777"/>
      <c r="M17" s="777"/>
      <c r="N17" s="777"/>
      <c r="O17" s="141"/>
    </row>
    <row r="18" spans="1:15">
      <c r="A18" s="777"/>
      <c r="B18" s="777"/>
      <c r="C18" s="777"/>
      <c r="D18" s="777"/>
      <c r="E18" s="777"/>
      <c r="F18" s="777"/>
      <c r="G18" s="777"/>
      <c r="H18" s="777"/>
      <c r="I18" s="777"/>
      <c r="J18" s="777"/>
      <c r="K18" s="777"/>
      <c r="L18" s="777"/>
      <c r="M18" s="777"/>
      <c r="N18" s="777"/>
      <c r="O18" s="141"/>
    </row>
    <row r="19" spans="1:15">
      <c r="A19" s="777"/>
      <c r="B19" s="777" t="s">
        <v>414</v>
      </c>
      <c r="C19" s="777"/>
      <c r="D19" s="777"/>
      <c r="E19" s="777"/>
      <c r="F19" s="257">
        <v>431340</v>
      </c>
      <c r="G19" s="777"/>
      <c r="H19" s="777"/>
      <c r="I19" s="335"/>
      <c r="J19" s="335"/>
      <c r="K19" s="335"/>
      <c r="L19" s="335"/>
      <c r="M19" s="335"/>
      <c r="N19" s="777"/>
      <c r="O19" s="141"/>
    </row>
    <row r="20" spans="1:15">
      <c r="A20" s="777"/>
      <c r="B20" s="777" t="s">
        <v>44</v>
      </c>
      <c r="C20" s="777"/>
      <c r="D20" s="777"/>
      <c r="E20" s="777"/>
      <c r="F20" s="257">
        <v>4350</v>
      </c>
      <c r="G20" s="777"/>
      <c r="H20" s="777"/>
      <c r="I20" s="336"/>
      <c r="J20" s="336"/>
      <c r="K20" s="336"/>
      <c r="L20" s="336"/>
      <c r="M20" s="336"/>
      <c r="N20" s="777"/>
      <c r="O20" s="141"/>
    </row>
    <row r="21" spans="1:15">
      <c r="A21" s="777"/>
      <c r="B21" s="777"/>
      <c r="C21" s="777"/>
      <c r="D21" s="777"/>
      <c r="E21" s="777"/>
      <c r="F21" s="777"/>
      <c r="G21" s="777"/>
      <c r="H21" s="777"/>
      <c r="I21" s="336"/>
      <c r="J21" s="336"/>
      <c r="K21" s="336"/>
      <c r="L21" s="336"/>
      <c r="M21" s="336"/>
      <c r="N21" s="777"/>
      <c r="O21" s="141"/>
    </row>
    <row r="22" spans="1:15">
      <c r="A22" s="777"/>
      <c r="B22" s="777" t="s">
        <v>96</v>
      </c>
      <c r="C22" s="777"/>
      <c r="D22" s="777"/>
      <c r="E22" s="777"/>
      <c r="F22" s="777"/>
      <c r="G22" s="777"/>
      <c r="H22" s="777"/>
      <c r="I22" s="336"/>
      <c r="J22" s="336"/>
      <c r="K22" s="336"/>
      <c r="L22" s="336"/>
      <c r="M22" s="336"/>
      <c r="N22" s="777"/>
      <c r="O22" s="141"/>
    </row>
    <row r="23" spans="1:15">
      <c r="A23" s="777"/>
      <c r="B23" s="777" t="s">
        <v>466</v>
      </c>
      <c r="C23" s="777"/>
      <c r="D23" s="777"/>
      <c r="E23" s="777"/>
      <c r="F23" s="777"/>
      <c r="G23" s="777"/>
      <c r="H23" s="777"/>
      <c r="I23" s="336"/>
      <c r="J23" s="336"/>
      <c r="K23" s="336"/>
      <c r="L23" s="336"/>
      <c r="M23" s="336"/>
      <c r="N23" s="777"/>
      <c r="O23" s="141"/>
    </row>
    <row r="24" spans="1:15">
      <c r="A24" s="777"/>
      <c r="B24" s="777"/>
      <c r="C24" s="777"/>
      <c r="D24" s="777"/>
      <c r="E24" s="777"/>
      <c r="F24" s="777"/>
      <c r="G24" s="777"/>
      <c r="H24" s="777"/>
      <c r="I24" s="336"/>
      <c r="J24" s="336"/>
      <c r="K24" s="336"/>
      <c r="L24" s="336"/>
      <c r="M24" s="336"/>
      <c r="N24" s="777"/>
      <c r="O24" s="141"/>
    </row>
    <row r="25" spans="1:15">
      <c r="A25" s="777"/>
      <c r="B25" s="61" t="s">
        <v>698</v>
      </c>
      <c r="C25" s="777"/>
      <c r="D25" s="777"/>
      <c r="E25" s="777"/>
      <c r="F25" s="777"/>
      <c r="G25" s="777"/>
      <c r="H25" s="777"/>
      <c r="I25" s="336"/>
      <c r="J25" s="336"/>
      <c r="K25" s="336"/>
      <c r="L25" s="336"/>
      <c r="M25" s="336"/>
      <c r="N25" s="777"/>
      <c r="O25" s="141"/>
    </row>
    <row r="26" spans="1:15">
      <c r="A26" s="777"/>
      <c r="B26" s="777" t="s">
        <v>359</v>
      </c>
      <c r="C26" s="777"/>
      <c r="D26" s="777"/>
      <c r="E26" s="777"/>
      <c r="F26" s="777"/>
      <c r="G26" s="777"/>
      <c r="H26" s="777"/>
      <c r="I26" s="336"/>
      <c r="J26" s="336"/>
      <c r="K26" s="336"/>
      <c r="L26" s="336"/>
      <c r="M26" s="336"/>
      <c r="N26" s="777"/>
      <c r="O26" s="141"/>
    </row>
    <row r="27" spans="1:15">
      <c r="A27" s="777"/>
      <c r="B27" s="777" t="s">
        <v>360</v>
      </c>
      <c r="C27" s="777"/>
      <c r="D27" s="777"/>
      <c r="E27" s="777"/>
      <c r="F27" s="777"/>
      <c r="G27" s="777"/>
      <c r="H27" s="777"/>
      <c r="I27" s="336"/>
      <c r="J27" s="336"/>
      <c r="K27" s="336"/>
      <c r="L27" s="336"/>
      <c r="M27" s="336"/>
      <c r="N27" s="777"/>
      <c r="O27" s="141"/>
    </row>
    <row r="28" spans="1:15">
      <c r="A28" s="777"/>
      <c r="B28" s="777" t="s">
        <v>361</v>
      </c>
      <c r="C28" s="777"/>
      <c r="D28" s="777"/>
      <c r="E28" s="777"/>
      <c r="F28" s="777"/>
      <c r="G28" s="777"/>
      <c r="H28" s="777"/>
      <c r="I28" s="336"/>
      <c r="J28" s="336"/>
      <c r="K28" s="336"/>
      <c r="L28" s="336"/>
      <c r="M28" s="336"/>
      <c r="N28" s="777"/>
      <c r="O28" s="141"/>
    </row>
    <row r="29" spans="1:15">
      <c r="A29" s="777"/>
      <c r="B29" s="777" t="s">
        <v>362</v>
      </c>
      <c r="C29" s="777"/>
      <c r="D29" s="777"/>
      <c r="E29" s="777"/>
      <c r="F29" s="777"/>
      <c r="G29" s="777"/>
      <c r="H29" s="777"/>
      <c r="I29" s="777"/>
      <c r="J29" s="777"/>
      <c r="K29" s="777"/>
      <c r="L29" s="777"/>
      <c r="M29" s="777"/>
      <c r="N29" s="777"/>
      <c r="O29" s="141"/>
    </row>
    <row r="30" spans="1:15">
      <c r="A30" s="777"/>
      <c r="B30" s="777" t="s">
        <v>467</v>
      </c>
      <c r="C30" s="777"/>
      <c r="D30" s="777"/>
      <c r="E30" s="777"/>
      <c r="F30" s="777"/>
      <c r="G30" s="777"/>
      <c r="H30" s="777"/>
      <c r="I30" s="777"/>
      <c r="J30" s="777"/>
      <c r="K30" s="777"/>
      <c r="L30" s="777"/>
      <c r="M30" s="777"/>
      <c r="N30" s="777"/>
      <c r="O30" s="141"/>
    </row>
    <row r="31" spans="1:15" s="526" customFormat="1">
      <c r="A31" s="777"/>
      <c r="B31" s="527" t="s">
        <v>543</v>
      </c>
      <c r="C31" s="777"/>
      <c r="D31" s="777"/>
      <c r="E31" s="777"/>
      <c r="F31" s="777"/>
      <c r="G31" s="777"/>
      <c r="H31" s="777"/>
      <c r="I31" s="777"/>
      <c r="J31" s="777"/>
      <c r="K31" s="777"/>
      <c r="L31" s="777"/>
      <c r="M31" s="777"/>
      <c r="N31" s="777"/>
    </row>
    <row r="32" spans="1:15">
      <c r="A32" s="777"/>
      <c r="B32" s="777"/>
      <c r="C32" s="777"/>
      <c r="D32" s="777"/>
      <c r="E32" s="777"/>
      <c r="F32" s="777"/>
      <c r="G32" s="777"/>
      <c r="H32" s="777"/>
      <c r="I32" s="777"/>
      <c r="J32" s="777"/>
      <c r="K32" s="777"/>
      <c r="L32" s="777"/>
      <c r="M32" s="777"/>
      <c r="N32" s="777"/>
      <c r="O32" s="141"/>
    </row>
    <row r="33" spans="1:15" ht="12.75" customHeight="1">
      <c r="A33" s="777"/>
      <c r="B33" s="861" t="s">
        <v>471</v>
      </c>
      <c r="C33" s="861"/>
      <c r="D33" s="861"/>
      <c r="E33" s="861"/>
      <c r="F33" s="861"/>
      <c r="G33" s="861"/>
      <c r="H33" s="861"/>
      <c r="I33" s="861"/>
      <c r="J33" s="861"/>
      <c r="K33" s="861"/>
      <c r="L33" s="777"/>
      <c r="M33" s="777"/>
      <c r="N33" s="777"/>
      <c r="O33" s="141"/>
    </row>
    <row r="34" spans="1:15">
      <c r="A34" s="777"/>
      <c r="B34" s="777" t="s">
        <v>472</v>
      </c>
      <c r="C34" s="777"/>
      <c r="D34" s="777"/>
      <c r="E34" s="777"/>
      <c r="F34" s="777"/>
      <c r="G34" s="777"/>
      <c r="H34" s="777"/>
      <c r="I34" s="777"/>
      <c r="J34" s="777"/>
      <c r="K34" s="777"/>
      <c r="L34" s="777"/>
      <c r="M34" s="777"/>
      <c r="N34" s="777"/>
      <c r="O34" s="141"/>
    </row>
    <row r="35" spans="1:15">
      <c r="A35" s="777"/>
      <c r="B35" s="777"/>
      <c r="C35" s="777"/>
      <c r="D35" s="777"/>
      <c r="E35" s="777"/>
      <c r="F35" s="777"/>
      <c r="G35" s="777"/>
      <c r="H35" s="777"/>
      <c r="I35" s="777"/>
      <c r="J35" s="777"/>
      <c r="K35" s="777"/>
      <c r="L35" s="777"/>
      <c r="M35" s="777"/>
      <c r="N35" s="777"/>
      <c r="O35" s="141"/>
    </row>
    <row r="36" spans="1:15">
      <c r="A36" s="777" t="s">
        <v>489</v>
      </c>
      <c r="B36" s="777"/>
      <c r="C36" s="777"/>
      <c r="D36" s="777"/>
      <c r="E36" s="777"/>
      <c r="F36" s="777"/>
      <c r="G36" s="777"/>
      <c r="H36" s="777"/>
      <c r="I36" s="777"/>
      <c r="J36" s="777"/>
      <c r="K36" s="777"/>
      <c r="L36" s="777"/>
      <c r="M36" s="777"/>
      <c r="N36" s="777"/>
      <c r="O36" s="141"/>
    </row>
    <row r="37" spans="1:15">
      <c r="A37" s="777" t="s">
        <v>474</v>
      </c>
      <c r="B37" s="257">
        <v>4680</v>
      </c>
      <c r="C37" s="777"/>
      <c r="D37" s="777"/>
      <c r="E37" s="777"/>
      <c r="F37" s="777"/>
      <c r="G37" s="777"/>
      <c r="H37" s="777"/>
      <c r="I37" s="777"/>
      <c r="J37" s="777"/>
      <c r="K37" s="777"/>
      <c r="L37" s="777"/>
      <c r="M37" s="777"/>
      <c r="N37" s="777"/>
      <c r="O37" s="141"/>
    </row>
    <row r="38" spans="1:15">
      <c r="A38" s="777" t="s">
        <v>475</v>
      </c>
      <c r="B38" s="257">
        <v>5200</v>
      </c>
      <c r="C38" s="777"/>
      <c r="D38" s="777"/>
      <c r="E38" s="777"/>
      <c r="F38" s="777"/>
      <c r="G38" s="777"/>
      <c r="H38" s="777"/>
      <c r="I38" s="777"/>
      <c r="J38" s="777"/>
      <c r="K38" s="777"/>
      <c r="L38" s="777"/>
      <c r="M38" s="777"/>
      <c r="N38" s="777"/>
      <c r="O38" s="141"/>
    </row>
    <row r="39" spans="1:15">
      <c r="A39" s="777" t="s">
        <v>476</v>
      </c>
      <c r="B39" s="257">
        <v>5610</v>
      </c>
      <c r="C39" s="777"/>
      <c r="D39" s="777"/>
      <c r="E39" s="777"/>
      <c r="F39" s="777"/>
      <c r="G39" s="777"/>
      <c r="H39" s="777"/>
      <c r="I39" s="777"/>
      <c r="J39" s="777"/>
      <c r="K39" s="777"/>
      <c r="L39" s="777"/>
      <c r="M39" s="777"/>
      <c r="N39" s="777"/>
      <c r="O39" s="141"/>
    </row>
    <row r="40" spans="1:15">
      <c r="A40" s="777"/>
      <c r="B40" s="257"/>
      <c r="C40" s="777"/>
      <c r="D40" s="777"/>
      <c r="E40" s="777"/>
      <c r="F40" s="777"/>
      <c r="G40" s="777"/>
      <c r="H40" s="777"/>
      <c r="I40" s="777"/>
      <c r="J40" s="777"/>
      <c r="K40" s="777"/>
      <c r="L40" s="777"/>
      <c r="M40" s="777"/>
      <c r="N40" s="777"/>
      <c r="O40" s="141"/>
    </row>
    <row r="41" spans="1:15">
      <c r="A41" s="55" t="s">
        <v>1352</v>
      </c>
      <c r="B41" s="55"/>
      <c r="C41" s="777"/>
      <c r="D41" s="777"/>
      <c r="E41" s="777"/>
      <c r="F41" s="777"/>
      <c r="G41" s="777"/>
      <c r="H41" s="777"/>
      <c r="I41" s="777"/>
      <c r="J41" s="777"/>
      <c r="K41" s="777"/>
      <c r="L41" s="777"/>
      <c r="M41" s="777"/>
      <c r="N41" s="777"/>
      <c r="O41" s="141"/>
    </row>
    <row r="42" spans="1:15" ht="12.6" customHeight="1">
      <c r="A42" s="55" t="s">
        <v>1353</v>
      </c>
      <c r="B42" s="782">
        <v>17340</v>
      </c>
      <c r="C42" s="777"/>
      <c r="D42" s="777"/>
      <c r="E42" s="777"/>
      <c r="F42" s="777"/>
      <c r="G42" s="777"/>
      <c r="H42" s="777"/>
      <c r="I42" s="777"/>
      <c r="J42" s="777"/>
      <c r="K42" s="777"/>
      <c r="L42" s="777"/>
      <c r="M42" s="777"/>
      <c r="N42" s="777"/>
      <c r="O42" s="141"/>
    </row>
    <row r="43" spans="1:15">
      <c r="A43" s="55" t="s">
        <v>1354</v>
      </c>
      <c r="B43" s="782">
        <v>20760</v>
      </c>
      <c r="C43" s="777"/>
      <c r="D43" s="777"/>
      <c r="E43" s="777"/>
      <c r="F43" s="777"/>
      <c r="G43" s="777"/>
      <c r="H43" s="777"/>
      <c r="I43" s="777"/>
      <c r="J43" s="777"/>
      <c r="K43" s="777"/>
      <c r="L43" s="777"/>
      <c r="M43" s="777"/>
      <c r="N43" s="777"/>
      <c r="O43" s="141"/>
    </row>
    <row r="44" spans="1:15">
      <c r="A44" s="777"/>
      <c r="B44" s="777"/>
      <c r="C44" s="777"/>
      <c r="D44" s="777"/>
      <c r="E44" s="777"/>
      <c r="F44" s="777"/>
      <c r="G44" s="777"/>
      <c r="H44" s="777"/>
      <c r="I44" s="777"/>
      <c r="J44" s="777"/>
      <c r="K44" s="777"/>
      <c r="L44" s="777"/>
      <c r="M44" s="777"/>
      <c r="N44" s="777"/>
      <c r="O44" s="141"/>
    </row>
    <row r="45" spans="1:15">
      <c r="A45" s="777"/>
      <c r="B45" s="777" t="s">
        <v>420</v>
      </c>
      <c r="C45" s="777" t="s">
        <v>304</v>
      </c>
      <c r="D45" s="777"/>
      <c r="E45" s="777"/>
      <c r="F45" s="777"/>
      <c r="G45" s="777"/>
      <c r="H45" s="777"/>
      <c r="I45" s="777"/>
      <c r="J45" s="777"/>
      <c r="K45" s="777"/>
      <c r="L45" s="777"/>
      <c r="M45" s="777"/>
      <c r="N45" s="777"/>
      <c r="O45" s="141"/>
    </row>
    <row r="46" spans="1:15">
      <c r="A46" s="777"/>
      <c r="B46" s="777"/>
      <c r="C46" s="777"/>
      <c r="D46" s="777"/>
      <c r="E46" s="777"/>
      <c r="F46" s="777"/>
      <c r="G46" s="777"/>
      <c r="H46" s="777"/>
      <c r="I46" s="777"/>
      <c r="J46" s="777"/>
      <c r="K46" s="777"/>
      <c r="L46" s="777"/>
      <c r="M46" s="777"/>
      <c r="N46" s="777"/>
      <c r="O46" s="141"/>
    </row>
    <row r="47" spans="1:15">
      <c r="A47" s="777"/>
      <c r="B47" s="777"/>
      <c r="C47" s="777"/>
      <c r="D47" s="777"/>
      <c r="E47" s="777"/>
      <c r="F47" s="777"/>
      <c r="G47" s="777"/>
      <c r="H47" s="777"/>
      <c r="I47" s="777"/>
      <c r="J47" s="777"/>
      <c r="K47" s="777"/>
      <c r="L47" s="777"/>
      <c r="M47" s="777"/>
      <c r="N47" s="777"/>
      <c r="O47" s="141"/>
    </row>
    <row r="48" spans="1:15">
      <c r="A48" s="777"/>
      <c r="B48" s="777" t="s">
        <v>69</v>
      </c>
      <c r="C48" s="12">
        <v>922370</v>
      </c>
      <c r="D48" s="777" t="s">
        <v>538</v>
      </c>
      <c r="E48" s="777"/>
      <c r="F48" s="777"/>
      <c r="G48" s="777"/>
      <c r="H48" s="777"/>
      <c r="I48" s="777"/>
      <c r="J48" s="777"/>
      <c r="K48" s="777"/>
      <c r="L48" s="777"/>
      <c r="M48" s="777"/>
      <c r="N48" s="777"/>
      <c r="O48" s="141"/>
    </row>
    <row r="49" spans="1:15">
      <c r="A49" s="777"/>
      <c r="B49" s="777" t="s">
        <v>556</v>
      </c>
      <c r="C49" s="12">
        <v>1000000</v>
      </c>
      <c r="D49" s="777" t="s">
        <v>538</v>
      </c>
      <c r="E49" s="777"/>
      <c r="F49" s="777"/>
      <c r="G49" s="777"/>
      <c r="H49" s="777"/>
      <c r="I49" s="777"/>
      <c r="J49" s="777"/>
      <c r="K49" s="777"/>
      <c r="L49" s="777"/>
      <c r="M49" s="777"/>
      <c r="N49" s="777"/>
      <c r="O49" s="141"/>
    </row>
    <row r="50" spans="1:15">
      <c r="A50" s="777"/>
      <c r="B50" s="777" t="s">
        <v>305</v>
      </c>
      <c r="C50" s="12">
        <v>1614150</v>
      </c>
      <c r="D50" s="777" t="s">
        <v>538</v>
      </c>
      <c r="E50" s="777"/>
      <c r="F50" s="777"/>
      <c r="G50" s="777"/>
      <c r="H50" s="777"/>
      <c r="I50" s="777"/>
      <c r="J50" s="777"/>
      <c r="K50" s="777"/>
      <c r="L50" s="777"/>
      <c r="M50" s="777"/>
      <c r="N50" s="777"/>
      <c r="O50" s="141"/>
    </row>
    <row r="51" spans="1:15">
      <c r="A51" s="777"/>
      <c r="B51" s="777" t="s">
        <v>306</v>
      </c>
      <c r="C51" s="12">
        <v>230590</v>
      </c>
      <c r="D51" s="777" t="s">
        <v>538</v>
      </c>
      <c r="E51" s="777"/>
      <c r="F51" s="777"/>
      <c r="G51" s="777"/>
      <c r="H51" s="777"/>
      <c r="I51" s="777"/>
      <c r="J51" s="777"/>
      <c r="K51" s="777"/>
      <c r="L51" s="777"/>
      <c r="M51" s="777"/>
      <c r="N51" s="777"/>
      <c r="O51" s="141"/>
    </row>
    <row r="52" spans="1:15">
      <c r="A52" s="777"/>
      <c r="B52" s="777" t="s">
        <v>732</v>
      </c>
      <c r="C52" s="12">
        <v>737890</v>
      </c>
      <c r="D52" s="777" t="s">
        <v>538</v>
      </c>
      <c r="E52" s="777"/>
      <c r="F52" s="777"/>
      <c r="G52" s="777"/>
      <c r="H52" s="777"/>
      <c r="I52" s="777"/>
      <c r="J52" s="777"/>
      <c r="K52" s="777"/>
      <c r="L52" s="777"/>
      <c r="M52" s="777"/>
      <c r="N52" s="777"/>
      <c r="O52" s="141"/>
    </row>
    <row r="53" spans="1:15" s="511" customFormat="1">
      <c r="A53" s="777"/>
      <c r="B53" s="777" t="s">
        <v>602</v>
      </c>
      <c r="C53" s="12">
        <v>2758323</v>
      </c>
      <c r="D53" s="777" t="s">
        <v>538</v>
      </c>
      <c r="E53" s="777"/>
      <c r="F53" s="777"/>
      <c r="G53" s="777"/>
      <c r="H53" s="777"/>
      <c r="I53" s="777"/>
      <c r="J53" s="777"/>
      <c r="K53" s="777"/>
      <c r="L53" s="777"/>
      <c r="M53" s="777"/>
      <c r="N53" s="777"/>
    </row>
    <row r="54" spans="1:15" s="511" customFormat="1">
      <c r="A54" s="777"/>
      <c r="B54" s="777"/>
      <c r="C54" s="257"/>
      <c r="D54" s="777"/>
      <c r="E54" s="777"/>
      <c r="F54" s="777"/>
      <c r="G54" s="777"/>
      <c r="H54" s="777"/>
      <c r="I54" s="777"/>
      <c r="J54" s="777"/>
      <c r="K54" s="777"/>
      <c r="L54" s="777"/>
      <c r="M54" s="777"/>
      <c r="N54" s="777"/>
    </row>
    <row r="55" spans="1:15">
      <c r="A55" s="777"/>
      <c r="B55" s="777"/>
      <c r="C55" s="777"/>
      <c r="D55" s="777"/>
      <c r="E55" s="777"/>
      <c r="F55" s="777"/>
      <c r="G55" s="777"/>
      <c r="H55" s="777"/>
      <c r="I55" s="777"/>
      <c r="J55" s="777"/>
      <c r="K55" s="777"/>
      <c r="L55" s="777"/>
      <c r="M55" s="777"/>
      <c r="N55" s="777"/>
      <c r="O55" s="141"/>
    </row>
    <row r="56" spans="1:15">
      <c r="A56" s="777"/>
      <c r="B56" s="61" t="s">
        <v>934</v>
      </c>
      <c r="C56" s="777"/>
      <c r="D56" s="777"/>
      <c r="E56" s="777"/>
      <c r="F56" s="777"/>
      <c r="G56" s="777"/>
      <c r="H56" s="777"/>
      <c r="I56" s="777"/>
      <c r="J56" s="777"/>
      <c r="K56" s="777"/>
      <c r="L56" s="777"/>
      <c r="M56" s="777"/>
      <c r="N56" s="777"/>
      <c r="O56" s="141"/>
    </row>
    <row r="57" spans="1:15">
      <c r="A57" s="777"/>
      <c r="B57" s="777"/>
      <c r="C57" s="777"/>
      <c r="D57" s="777"/>
      <c r="E57" s="777"/>
      <c r="F57" s="777"/>
      <c r="G57" s="777"/>
      <c r="H57" s="777"/>
      <c r="I57" s="777"/>
      <c r="J57" s="777"/>
      <c r="K57" s="777"/>
      <c r="L57" s="777"/>
      <c r="M57" s="777"/>
      <c r="N57" s="777"/>
      <c r="O57" s="141"/>
    </row>
    <row r="58" spans="1:15">
      <c r="A58" s="777"/>
      <c r="B58" s="61" t="s">
        <v>933</v>
      </c>
      <c r="C58" s="777"/>
      <c r="D58" s="777"/>
      <c r="E58" s="777"/>
      <c r="F58" s="777"/>
      <c r="G58" s="777"/>
      <c r="H58" s="777"/>
      <c r="I58" s="777"/>
      <c r="J58" s="777"/>
      <c r="K58" s="777"/>
      <c r="L58" s="777"/>
      <c r="M58" s="777"/>
      <c r="N58" s="777"/>
      <c r="O58" s="141"/>
    </row>
    <row r="59" spans="1:15">
      <c r="A59" s="777"/>
      <c r="B59" s="777"/>
      <c r="C59" s="777"/>
      <c r="D59" s="777"/>
      <c r="E59" s="777"/>
      <c r="F59" s="777"/>
      <c r="G59" s="777"/>
      <c r="H59" s="777"/>
      <c r="I59" s="777"/>
      <c r="J59" s="777"/>
      <c r="K59" s="777"/>
      <c r="L59" s="777"/>
      <c r="M59" s="777"/>
      <c r="N59" s="777"/>
      <c r="O59" s="141"/>
    </row>
    <row r="60" spans="1:15">
      <c r="A60" s="777"/>
      <c r="B60" s="61" t="s">
        <v>932</v>
      </c>
      <c r="C60" s="777"/>
      <c r="D60" s="777"/>
      <c r="E60" s="777"/>
      <c r="F60" s="777"/>
      <c r="G60" s="777"/>
      <c r="H60" s="777"/>
      <c r="I60" s="777"/>
      <c r="J60" s="777"/>
      <c r="K60" s="777"/>
      <c r="L60" s="777"/>
      <c r="M60" s="777"/>
      <c r="N60" s="777"/>
      <c r="O60" s="141"/>
    </row>
    <row r="61" spans="1:15">
      <c r="A61" s="777"/>
      <c r="B61" s="777"/>
      <c r="C61" s="777"/>
      <c r="D61" s="777"/>
      <c r="E61" s="777"/>
      <c r="F61" s="777"/>
      <c r="G61" s="777"/>
      <c r="H61" s="777"/>
      <c r="I61" s="777"/>
      <c r="J61" s="777"/>
      <c r="K61" s="777"/>
      <c r="L61" s="777"/>
      <c r="M61" s="777"/>
      <c r="N61" s="777"/>
      <c r="O61" s="141"/>
    </row>
    <row r="62" spans="1:15">
      <c r="A62" s="777"/>
      <c r="B62" s="777" t="s">
        <v>603</v>
      </c>
      <c r="C62" s="777"/>
      <c r="D62" s="777"/>
      <c r="E62" s="777"/>
      <c r="F62" s="777"/>
      <c r="G62" s="777"/>
      <c r="H62" s="777"/>
      <c r="I62" s="777"/>
      <c r="J62" s="777"/>
      <c r="K62" s="777"/>
      <c r="L62" s="777"/>
      <c r="M62" s="777"/>
      <c r="N62" s="777"/>
      <c r="O62" s="141"/>
    </row>
    <row r="63" spans="1:15">
      <c r="A63" s="777"/>
      <c r="B63" s="777" t="s">
        <v>604</v>
      </c>
      <c r="C63" s="257">
        <v>1600000</v>
      </c>
      <c r="D63" s="777" t="s">
        <v>538</v>
      </c>
      <c r="E63" s="777"/>
      <c r="F63" s="777"/>
      <c r="G63" s="777"/>
      <c r="H63" s="777"/>
      <c r="I63" s="777"/>
      <c r="J63" s="777"/>
      <c r="K63" s="777"/>
      <c r="L63" s="777"/>
      <c r="M63" s="777"/>
      <c r="N63" s="777"/>
      <c r="O63" s="141"/>
    </row>
    <row r="64" spans="1:15">
      <c r="A64" s="777"/>
      <c r="B64" s="777" t="s">
        <v>605</v>
      </c>
      <c r="C64" s="257">
        <v>700000</v>
      </c>
      <c r="D64" s="777" t="s">
        <v>538</v>
      </c>
      <c r="E64" s="777"/>
      <c r="F64" s="777"/>
      <c r="G64" s="777"/>
      <c r="H64" s="777"/>
      <c r="I64" s="777"/>
      <c r="J64" s="777"/>
      <c r="K64" s="777"/>
      <c r="L64" s="777"/>
      <c r="M64" s="777"/>
      <c r="N64" s="777"/>
      <c r="O64" s="141"/>
    </row>
    <row r="65" spans="1:15">
      <c r="A65" s="777"/>
      <c r="B65" s="777" t="s">
        <v>606</v>
      </c>
      <c r="C65" s="257">
        <v>1600000</v>
      </c>
      <c r="D65" s="777" t="s">
        <v>538</v>
      </c>
      <c r="E65" s="777"/>
      <c r="F65" s="777"/>
      <c r="G65" s="777"/>
      <c r="H65" s="777"/>
      <c r="I65" s="777"/>
      <c r="J65" s="777"/>
      <c r="K65" s="777"/>
      <c r="L65" s="777"/>
      <c r="M65" s="777"/>
      <c r="N65" s="777"/>
      <c r="O65" s="141"/>
    </row>
    <row r="66" spans="1:15">
      <c r="A66" s="777"/>
      <c r="B66" s="777" t="s">
        <v>607</v>
      </c>
      <c r="C66" s="257">
        <v>200000</v>
      </c>
      <c r="D66" s="777" t="s">
        <v>538</v>
      </c>
      <c r="E66" s="777"/>
      <c r="F66" s="777"/>
      <c r="G66" s="777"/>
      <c r="H66" s="777"/>
      <c r="I66" s="777"/>
      <c r="J66" s="777"/>
      <c r="K66" s="777"/>
      <c r="L66" s="777"/>
      <c r="M66" s="777"/>
      <c r="N66" s="777"/>
    </row>
    <row r="67" spans="1:15">
      <c r="A67" s="777"/>
      <c r="B67" s="777" t="s">
        <v>608</v>
      </c>
      <c r="C67" s="257">
        <v>700000</v>
      </c>
      <c r="D67" s="777" t="s">
        <v>538</v>
      </c>
      <c r="E67" s="777"/>
      <c r="F67" s="777"/>
      <c r="G67" s="777"/>
      <c r="H67" s="777"/>
      <c r="I67" s="777"/>
      <c r="J67" s="777"/>
      <c r="K67" s="777"/>
      <c r="L67" s="777"/>
      <c r="M67" s="777"/>
      <c r="N67" s="777"/>
    </row>
    <row r="68" spans="1:15">
      <c r="A68" s="777"/>
      <c r="B68" s="777" t="s">
        <v>609</v>
      </c>
      <c r="C68" s="257">
        <v>1000000</v>
      </c>
      <c r="D68" s="777" t="s">
        <v>538</v>
      </c>
      <c r="E68" s="777"/>
      <c r="F68" s="777"/>
      <c r="G68" s="777"/>
      <c r="H68" s="777"/>
      <c r="I68" s="777"/>
      <c r="J68" s="777"/>
      <c r="K68" s="777"/>
      <c r="L68" s="777"/>
      <c r="M68" s="777"/>
      <c r="N68" s="777"/>
    </row>
    <row r="69" spans="1:15">
      <c r="A69" s="777"/>
      <c r="B69" s="777" t="s">
        <v>610</v>
      </c>
      <c r="C69" s="257">
        <v>1600000</v>
      </c>
      <c r="D69" s="777" t="s">
        <v>538</v>
      </c>
      <c r="E69" s="777"/>
      <c r="F69" s="777"/>
      <c r="G69" s="777"/>
      <c r="H69" s="777"/>
      <c r="I69" s="777"/>
      <c r="J69" s="777"/>
      <c r="K69" s="777"/>
      <c r="L69" s="777"/>
      <c r="M69" s="777"/>
      <c r="N69" s="777"/>
    </row>
  </sheetData>
  <mergeCells count="2">
    <mergeCell ref="B33:K3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2" right="0.34" top="0.38" bottom="0.34" header="0.24" footer="0.23"/>
  <pageSetup paperSize="9" scale="8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J15"/>
  <sheetViews>
    <sheetView zoomScale="80" zoomScaleNormal="80" workbookViewId="0">
      <selection activeCell="A2" sqref="A2"/>
    </sheetView>
  </sheetViews>
  <sheetFormatPr defaultRowHeight="12.75"/>
  <cols>
    <col min="1" max="1" width="23" customWidth="1"/>
    <col min="2" max="2" width="28.7109375" bestFit="1" customWidth="1"/>
    <col min="3" max="3" width="18.28515625" customWidth="1"/>
    <col min="4" max="4" width="18.5703125" customWidth="1"/>
    <col min="5" max="5" width="9.7109375" customWidth="1"/>
    <col min="6" max="6" width="9.28515625" hidden="1" customWidth="1"/>
    <col min="7" max="7" width="18.42578125" customWidth="1"/>
    <col min="8" max="8" width="17.42578125" customWidth="1"/>
  </cols>
  <sheetData>
    <row r="1" spans="1:10" ht="21" thickBot="1">
      <c r="A1" s="867" t="s">
        <v>1046</v>
      </c>
      <c r="B1" s="868"/>
      <c r="C1" s="4"/>
      <c r="D1" s="9" t="s">
        <v>179</v>
      </c>
      <c r="E1" s="9"/>
      <c r="F1" s="10" t="s">
        <v>117</v>
      </c>
      <c r="G1" s="1"/>
      <c r="H1" s="1"/>
      <c r="I1" s="1"/>
      <c r="J1" s="1"/>
    </row>
    <row r="2" spans="1:10" ht="12.75" customHeight="1"/>
    <row r="3" spans="1:10" ht="12.75" customHeight="1">
      <c r="A3" s="706" t="s">
        <v>192</v>
      </c>
      <c r="B3" s="706" t="s">
        <v>348</v>
      </c>
      <c r="C3" s="706"/>
      <c r="D3" s="706"/>
      <c r="E3" s="706"/>
      <c r="F3" s="706"/>
      <c r="G3" s="706"/>
      <c r="H3" s="706"/>
      <c r="I3" s="178"/>
    </row>
    <row r="4" spans="1:10" ht="13.5" thickBot="1">
      <c r="A4" s="706" t="s">
        <v>349</v>
      </c>
      <c r="B4" s="706" t="s">
        <v>350</v>
      </c>
      <c r="C4" s="706"/>
      <c r="D4" s="706"/>
      <c r="E4" s="706"/>
      <c r="F4" s="706" t="s">
        <v>123</v>
      </c>
      <c r="G4" s="706"/>
      <c r="H4" s="706"/>
      <c r="I4" s="178"/>
    </row>
    <row r="5" spans="1:10" ht="48" customHeight="1">
      <c r="A5" s="706" t="s">
        <v>581</v>
      </c>
      <c r="B5" s="706" t="s">
        <v>190</v>
      </c>
      <c r="C5" s="706" t="s">
        <v>105</v>
      </c>
      <c r="D5" s="706" t="s">
        <v>106</v>
      </c>
      <c r="E5" s="706" t="s">
        <v>188</v>
      </c>
      <c r="F5" s="706" t="s">
        <v>105</v>
      </c>
      <c r="G5" s="706" t="s">
        <v>106</v>
      </c>
      <c r="H5" s="706" t="s">
        <v>188</v>
      </c>
      <c r="I5" s="178"/>
    </row>
    <row r="6" spans="1:10">
      <c r="A6" s="706">
        <v>3007</v>
      </c>
      <c r="B6" s="706" t="s">
        <v>107</v>
      </c>
      <c r="C6" s="257">
        <v>86850</v>
      </c>
      <c r="D6" s="257">
        <v>82410</v>
      </c>
      <c r="E6" s="257">
        <v>6790</v>
      </c>
      <c r="F6" s="257">
        <f>+C6*1.04</f>
        <v>90324</v>
      </c>
      <c r="G6" s="257">
        <f>+D6*1.04</f>
        <v>85706.400000000009</v>
      </c>
      <c r="H6" s="257">
        <f>+E6*1.04</f>
        <v>7061.6</v>
      </c>
      <c r="I6" s="257"/>
    </row>
    <row r="7" spans="1:10">
      <c r="A7" s="57">
        <v>2995</v>
      </c>
      <c r="B7" s="706" t="s">
        <v>682</v>
      </c>
      <c r="C7" s="257">
        <f>+C6</f>
        <v>86850</v>
      </c>
      <c r="D7" s="257">
        <f t="shared" ref="D7:H7" si="0">+D6</f>
        <v>82410</v>
      </c>
      <c r="E7" s="257">
        <f t="shared" si="0"/>
        <v>6790</v>
      </c>
      <c r="F7" s="257">
        <f>+F6</f>
        <v>90324</v>
      </c>
      <c r="G7" s="257">
        <f t="shared" si="0"/>
        <v>85706.400000000009</v>
      </c>
      <c r="H7" s="257">
        <f t="shared" si="0"/>
        <v>7061.6</v>
      </c>
      <c r="I7" s="257"/>
    </row>
    <row r="8" spans="1:10">
      <c r="A8" s="706">
        <v>3013</v>
      </c>
      <c r="B8" s="706" t="s">
        <v>108</v>
      </c>
      <c r="C8" s="257">
        <v>57070</v>
      </c>
      <c r="D8" s="257" t="s">
        <v>272</v>
      </c>
      <c r="E8" s="257">
        <v>6040</v>
      </c>
      <c r="F8" s="257">
        <f>+C8*1.04</f>
        <v>59352.800000000003</v>
      </c>
      <c r="G8" s="257" t="s">
        <v>272</v>
      </c>
      <c r="H8" s="257">
        <f>+E8*1.04</f>
        <v>6281.6</v>
      </c>
      <c r="I8" s="257"/>
    </row>
    <row r="9" spans="1:10">
      <c r="A9" s="706"/>
      <c r="B9" s="706" t="s">
        <v>373</v>
      </c>
      <c r="C9" s="257">
        <v>5070</v>
      </c>
      <c r="D9" s="257" t="s">
        <v>272</v>
      </c>
      <c r="E9" s="257" t="s">
        <v>272</v>
      </c>
      <c r="F9" s="257">
        <f>+C9*1.04</f>
        <v>5272.8</v>
      </c>
      <c r="G9" s="257" t="s">
        <v>272</v>
      </c>
      <c r="H9" s="257" t="s">
        <v>272</v>
      </c>
      <c r="I9" s="257"/>
    </row>
    <row r="10" spans="1:10">
      <c r="A10" s="57"/>
      <c r="B10" s="57" t="s">
        <v>683</v>
      </c>
      <c r="C10" s="306">
        <f>+C9</f>
        <v>5070</v>
      </c>
      <c r="D10" s="306" t="s">
        <v>272</v>
      </c>
      <c r="E10" s="306" t="s">
        <v>272</v>
      </c>
      <c r="F10" s="306">
        <f>+F9</f>
        <v>5272.8</v>
      </c>
      <c r="G10" s="306" t="s">
        <v>272</v>
      </c>
      <c r="H10" s="306" t="s">
        <v>272</v>
      </c>
      <c r="I10" s="257"/>
    </row>
    <row r="11" spans="1:10">
      <c r="A11" s="57"/>
      <c r="B11" s="57" t="s">
        <v>374</v>
      </c>
      <c r="C11" s="306">
        <v>2980</v>
      </c>
      <c r="D11" s="306" t="s">
        <v>272</v>
      </c>
      <c r="E11" s="306" t="s">
        <v>272</v>
      </c>
      <c r="F11" s="306">
        <f>+C11*1.04</f>
        <v>3099.2000000000003</v>
      </c>
      <c r="G11" s="306" t="s">
        <v>272</v>
      </c>
      <c r="H11" s="306" t="s">
        <v>272</v>
      </c>
    </row>
    <row r="13" spans="1:10" ht="12.75" customHeight="1">
      <c r="A13" s="861"/>
      <c r="B13" s="861"/>
      <c r="C13" s="861"/>
      <c r="D13" s="861"/>
      <c r="E13" s="861"/>
      <c r="F13" s="861"/>
      <c r="G13" s="861"/>
      <c r="H13" s="861"/>
      <c r="I13" s="861"/>
    </row>
    <row r="14" spans="1:10" ht="12.4" customHeight="1">
      <c r="A14" s="861"/>
      <c r="B14" s="861"/>
      <c r="C14" s="861"/>
      <c r="D14" s="861"/>
      <c r="E14" s="861"/>
      <c r="F14" s="861"/>
      <c r="G14" s="861"/>
      <c r="H14" s="861"/>
      <c r="I14" s="861"/>
    </row>
    <row r="15" spans="1:10" ht="29.25" customHeight="1"/>
  </sheetData>
  <mergeCells count="3">
    <mergeCell ref="A14:I14"/>
    <mergeCell ref="A13:I1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J38"/>
  <sheetViews>
    <sheetView zoomScale="80" zoomScaleNormal="80" workbookViewId="0">
      <selection sqref="A1:B1"/>
    </sheetView>
  </sheetViews>
  <sheetFormatPr defaultRowHeight="12.75"/>
  <cols>
    <col min="1" max="1" width="15" customWidth="1"/>
    <col min="2" max="2" width="31.7109375" customWidth="1"/>
    <col min="3" max="3" width="15.5703125" customWidth="1"/>
    <col min="4" max="4" width="12.5703125" customWidth="1"/>
    <col min="5" max="5" width="13.5703125" customWidth="1"/>
    <col min="6" max="6" width="14.42578125" customWidth="1"/>
    <col min="7" max="7" width="15.28515625" customWidth="1"/>
    <col min="8" max="8" width="12.42578125" customWidth="1"/>
    <col min="9" max="9" width="13" customWidth="1"/>
    <col min="10" max="10" width="11.42578125" customWidth="1"/>
  </cols>
  <sheetData>
    <row r="1" spans="1:10" ht="21" thickBot="1">
      <c r="A1" s="867" t="s">
        <v>1046</v>
      </c>
      <c r="B1" s="868"/>
      <c r="C1" s="4"/>
      <c r="D1" s="9" t="s">
        <v>179</v>
      </c>
      <c r="E1" s="9"/>
      <c r="F1" s="10" t="s">
        <v>117</v>
      </c>
      <c r="G1" s="1"/>
      <c r="H1" s="1"/>
      <c r="I1" s="1"/>
      <c r="J1" s="1"/>
    </row>
    <row r="2" spans="1:10" ht="12.75" customHeight="1" thickBot="1"/>
    <row r="3" spans="1:10" ht="13.5" thickBot="1">
      <c r="A3" s="594"/>
      <c r="B3" s="13" t="s">
        <v>1057</v>
      </c>
      <c r="C3" s="13" t="s">
        <v>1058</v>
      </c>
      <c r="D3" s="595"/>
      <c r="E3" s="595"/>
      <c r="F3" s="594"/>
      <c r="G3" s="709"/>
      <c r="H3" s="17"/>
      <c r="I3" s="258"/>
      <c r="J3" s="258"/>
    </row>
    <row r="4" spans="1:10">
      <c r="A4" s="57"/>
      <c r="B4" s="57"/>
      <c r="C4" s="57"/>
      <c r="D4" s="710"/>
      <c r="E4" s="710"/>
      <c r="F4" s="57"/>
      <c r="G4" s="258"/>
      <c r="H4" s="57"/>
      <c r="I4" s="57"/>
      <c r="J4" s="57"/>
    </row>
    <row r="5" spans="1:10">
      <c r="A5" s="711"/>
      <c r="B5" s="712" t="s">
        <v>63</v>
      </c>
      <c r="C5" s="46" t="s">
        <v>65</v>
      </c>
      <c r="D5" s="46"/>
      <c r="E5" s="713"/>
      <c r="F5" s="713"/>
      <c r="G5" s="714" t="s">
        <v>64</v>
      </c>
      <c r="H5" s="64"/>
      <c r="I5" s="715"/>
      <c r="J5" s="715"/>
    </row>
    <row r="6" spans="1:10" ht="25.5">
      <c r="A6" s="716" t="s">
        <v>202</v>
      </c>
      <c r="B6" s="710" t="s">
        <v>368</v>
      </c>
      <c r="C6" s="717" t="s">
        <v>262</v>
      </c>
      <c r="D6" s="717" t="s">
        <v>203</v>
      </c>
      <c r="E6" s="717" t="s">
        <v>263</v>
      </c>
      <c r="F6" s="717" t="s">
        <v>264</v>
      </c>
      <c r="G6" s="718" t="s">
        <v>262</v>
      </c>
      <c r="H6" s="717" t="s">
        <v>203</v>
      </c>
      <c r="I6" s="717" t="s">
        <v>263</v>
      </c>
      <c r="J6" s="717" t="s">
        <v>264</v>
      </c>
    </row>
    <row r="7" spans="1:10">
      <c r="A7" s="719" t="s">
        <v>204</v>
      </c>
      <c r="B7" s="720"/>
      <c r="C7" s="720" t="s">
        <v>370</v>
      </c>
      <c r="D7" s="721" t="s">
        <v>388</v>
      </c>
      <c r="E7" s="721" t="s">
        <v>371</v>
      </c>
      <c r="F7" s="721" t="s">
        <v>371</v>
      </c>
      <c r="G7" s="722" t="s">
        <v>370</v>
      </c>
      <c r="H7" s="721" t="s">
        <v>388</v>
      </c>
      <c r="I7" s="721" t="s">
        <v>371</v>
      </c>
      <c r="J7" s="721" t="s">
        <v>371</v>
      </c>
    </row>
    <row r="8" spans="1:10">
      <c r="A8" s="188">
        <v>3009</v>
      </c>
      <c r="B8" s="188" t="s">
        <v>358</v>
      </c>
      <c r="C8" s="723">
        <v>49290</v>
      </c>
      <c r="D8" s="723">
        <v>12510</v>
      </c>
      <c r="E8" s="723">
        <v>6190</v>
      </c>
      <c r="F8" s="723">
        <v>7800</v>
      </c>
      <c r="G8" s="724">
        <v>46940</v>
      </c>
      <c r="H8" s="723">
        <v>11910</v>
      </c>
      <c r="I8" s="723">
        <v>5630</v>
      </c>
      <c r="J8" s="723">
        <v>7650</v>
      </c>
    </row>
    <row r="9" spans="1:10">
      <c r="A9" s="188">
        <v>3003</v>
      </c>
      <c r="B9" s="188" t="s">
        <v>314</v>
      </c>
      <c r="C9" s="723">
        <f>C8</f>
        <v>49290</v>
      </c>
      <c r="D9" s="723" t="s">
        <v>272</v>
      </c>
      <c r="E9" s="723">
        <f>E8</f>
        <v>6190</v>
      </c>
      <c r="F9" s="723">
        <v>7800</v>
      </c>
      <c r="G9" s="724">
        <f>G8</f>
        <v>46940</v>
      </c>
      <c r="H9" s="723"/>
      <c r="I9" s="723">
        <f>I8</f>
        <v>5630</v>
      </c>
      <c r="J9" s="723">
        <f>J8</f>
        <v>7650</v>
      </c>
    </row>
    <row r="10" spans="1:10">
      <c r="A10" s="188">
        <v>3017</v>
      </c>
      <c r="B10" s="188" t="s">
        <v>46</v>
      </c>
      <c r="C10" s="723">
        <v>58820</v>
      </c>
      <c r="D10" s="723">
        <v>8940</v>
      </c>
      <c r="E10" s="723">
        <v>7930</v>
      </c>
      <c r="F10" s="723">
        <v>7800</v>
      </c>
      <c r="G10" s="724">
        <v>56020</v>
      </c>
      <c r="H10" s="723">
        <v>8510</v>
      </c>
      <c r="I10" s="723">
        <v>7210</v>
      </c>
      <c r="J10" s="723">
        <f t="shared" ref="J10:J17" si="0">J9</f>
        <v>7650</v>
      </c>
    </row>
    <row r="11" spans="1:10">
      <c r="A11" s="188">
        <v>3046</v>
      </c>
      <c r="B11" s="188" t="s">
        <v>47</v>
      </c>
      <c r="C11" s="723">
        <v>41660</v>
      </c>
      <c r="D11" s="723">
        <f>D10</f>
        <v>8940</v>
      </c>
      <c r="E11" s="723">
        <f>E10</f>
        <v>7930</v>
      </c>
      <c r="F11" s="723">
        <v>7800</v>
      </c>
      <c r="G11" s="724">
        <v>39680</v>
      </c>
      <c r="H11" s="723">
        <f>H10</f>
        <v>8510</v>
      </c>
      <c r="I11" s="723">
        <f>I10</f>
        <v>7210</v>
      </c>
      <c r="J11" s="723">
        <f t="shared" si="0"/>
        <v>7650</v>
      </c>
    </row>
    <row r="12" spans="1:10">
      <c r="A12" s="188"/>
      <c r="B12" s="188" t="s">
        <v>582</v>
      </c>
      <c r="C12" s="723">
        <v>54380</v>
      </c>
      <c r="D12" s="723">
        <f>D11</f>
        <v>8940</v>
      </c>
      <c r="E12" s="723">
        <f>E11</f>
        <v>7930</v>
      </c>
      <c r="F12" s="723">
        <v>7800</v>
      </c>
      <c r="G12" s="724">
        <v>51790</v>
      </c>
      <c r="H12" s="723">
        <f>H11</f>
        <v>8510</v>
      </c>
      <c r="I12" s="723">
        <f>I11</f>
        <v>7210</v>
      </c>
      <c r="J12" s="723">
        <f t="shared" si="0"/>
        <v>7650</v>
      </c>
    </row>
    <row r="13" spans="1:10">
      <c r="A13" s="188">
        <v>3021</v>
      </c>
      <c r="B13" s="188" t="s">
        <v>266</v>
      </c>
      <c r="C13" s="723">
        <v>77000</v>
      </c>
      <c r="D13" s="723">
        <v>19500</v>
      </c>
      <c r="E13" s="723">
        <v>10030</v>
      </c>
      <c r="F13" s="723">
        <v>7800</v>
      </c>
      <c r="G13" s="724">
        <v>73330</v>
      </c>
      <c r="H13" s="723">
        <v>18570</v>
      </c>
      <c r="I13" s="723">
        <v>9120</v>
      </c>
      <c r="J13" s="723">
        <f t="shared" si="0"/>
        <v>7650</v>
      </c>
    </row>
    <row r="14" spans="1:10">
      <c r="A14" s="188">
        <v>3079</v>
      </c>
      <c r="B14" s="188" t="s">
        <v>48</v>
      </c>
      <c r="C14" s="723">
        <v>37940</v>
      </c>
      <c r="D14" s="723">
        <f>D8</f>
        <v>12510</v>
      </c>
      <c r="E14" s="723">
        <v>7190</v>
      </c>
      <c r="F14" s="723">
        <v>7800</v>
      </c>
      <c r="G14" s="724">
        <v>36130</v>
      </c>
      <c r="H14" s="723">
        <f>H8</f>
        <v>11910</v>
      </c>
      <c r="I14" s="723">
        <v>6540</v>
      </c>
      <c r="J14" s="723">
        <f t="shared" si="0"/>
        <v>7650</v>
      </c>
    </row>
    <row r="15" spans="1:10">
      <c r="A15" s="188">
        <v>3028</v>
      </c>
      <c r="B15" s="188" t="s">
        <v>40</v>
      </c>
      <c r="C15" s="723">
        <f t="shared" ref="C15:I15" si="1">C8</f>
        <v>49290</v>
      </c>
      <c r="D15" s="723">
        <f t="shared" si="1"/>
        <v>12510</v>
      </c>
      <c r="E15" s="723">
        <f t="shared" si="1"/>
        <v>6190</v>
      </c>
      <c r="F15" s="723">
        <v>7800</v>
      </c>
      <c r="G15" s="724">
        <f>G8</f>
        <v>46940</v>
      </c>
      <c r="H15" s="723">
        <f t="shared" si="1"/>
        <v>11910</v>
      </c>
      <c r="I15" s="723">
        <f t="shared" si="1"/>
        <v>5630</v>
      </c>
      <c r="J15" s="723">
        <f t="shared" si="0"/>
        <v>7650</v>
      </c>
    </row>
    <row r="16" spans="1:10" ht="13.5" customHeight="1">
      <c r="A16" s="188">
        <v>3001</v>
      </c>
      <c r="B16" s="188" t="s">
        <v>45</v>
      </c>
      <c r="C16" s="723">
        <v>67080</v>
      </c>
      <c r="D16" s="723" t="s">
        <v>272</v>
      </c>
      <c r="E16" s="723">
        <v>12180</v>
      </c>
      <c r="F16" s="723">
        <v>7800</v>
      </c>
      <c r="G16" s="724">
        <v>63890</v>
      </c>
      <c r="H16" s="723"/>
      <c r="I16" s="723">
        <v>11070</v>
      </c>
      <c r="J16" s="723">
        <f t="shared" si="0"/>
        <v>7650</v>
      </c>
    </row>
    <row r="17" spans="1:10">
      <c r="A17" s="188">
        <v>3001</v>
      </c>
      <c r="B17" s="188" t="s">
        <v>453</v>
      </c>
      <c r="C17" s="723">
        <v>60070</v>
      </c>
      <c r="D17" s="723" t="s">
        <v>272</v>
      </c>
      <c r="E17" s="723">
        <f>E16</f>
        <v>12180</v>
      </c>
      <c r="F17" s="723">
        <v>7800</v>
      </c>
      <c r="G17" s="724">
        <v>57210</v>
      </c>
      <c r="H17" s="723"/>
      <c r="I17" s="723">
        <f>I16</f>
        <v>11070</v>
      </c>
      <c r="J17" s="723">
        <f t="shared" si="0"/>
        <v>7650</v>
      </c>
    </row>
    <row r="18" spans="1:10" ht="12.75" customHeight="1">
      <c r="A18" s="725"/>
      <c r="B18" s="725"/>
      <c r="C18" s="725"/>
      <c r="D18" s="725"/>
      <c r="E18" s="725"/>
      <c r="F18" s="725"/>
      <c r="G18" s="725"/>
      <c r="H18" s="725"/>
      <c r="I18" s="725"/>
      <c r="J18" s="725"/>
    </row>
    <row r="19" spans="1:10" ht="26.25" customHeight="1">
      <c r="A19" s="725"/>
      <c r="B19" s="173" t="s">
        <v>414</v>
      </c>
      <c r="C19" s="173"/>
      <c r="D19" s="173"/>
      <c r="E19" s="173"/>
      <c r="F19" s="337">
        <v>431340</v>
      </c>
      <c r="G19" s="725"/>
      <c r="H19" s="725"/>
      <c r="I19" s="725"/>
      <c r="J19" s="725"/>
    </row>
    <row r="20" spans="1:10">
      <c r="A20" s="726"/>
      <c r="B20" s="727" t="s">
        <v>1059</v>
      </c>
      <c r="C20" s="57"/>
      <c r="D20" s="258"/>
      <c r="E20" s="258"/>
      <c r="F20" s="728"/>
      <c r="G20" s="258"/>
      <c r="H20" s="725"/>
      <c r="I20" s="725"/>
      <c r="J20" s="725"/>
    </row>
    <row r="21" spans="1:10" ht="12.75" customHeight="1">
      <c r="A21" s="725"/>
      <c r="B21" s="879" t="s">
        <v>1060</v>
      </c>
      <c r="C21" s="880"/>
      <c r="D21" s="258"/>
      <c r="E21" s="258"/>
      <c r="F21" s="728"/>
      <c r="G21" s="258"/>
      <c r="H21" s="729"/>
      <c r="I21" s="729"/>
      <c r="J21" s="725"/>
    </row>
    <row r="22" spans="1:10">
      <c r="A22" s="725"/>
      <c r="B22" s="730" t="s">
        <v>359</v>
      </c>
      <c r="C22" s="731">
        <v>9950</v>
      </c>
      <c r="D22" s="14"/>
      <c r="E22" s="14"/>
      <c r="F22" s="14"/>
      <c r="G22" s="14"/>
      <c r="H22" s="729"/>
      <c r="I22" s="729"/>
      <c r="J22" s="725"/>
    </row>
    <row r="23" spans="1:10">
      <c r="A23" s="725"/>
      <c r="B23" s="730" t="s">
        <v>360</v>
      </c>
      <c r="C23" s="731">
        <f>C22</f>
        <v>9950</v>
      </c>
      <c r="D23" s="258"/>
      <c r="E23" s="14"/>
      <c r="F23" s="14"/>
      <c r="G23" s="14"/>
      <c r="H23" s="729"/>
      <c r="I23" s="729"/>
      <c r="J23" s="725"/>
    </row>
    <row r="24" spans="1:10">
      <c r="A24" s="725"/>
      <c r="B24" s="730" t="s">
        <v>361</v>
      </c>
      <c r="C24" s="731">
        <f>C22</f>
        <v>9950</v>
      </c>
      <c r="D24" s="258"/>
      <c r="E24" s="14"/>
      <c r="F24" s="14"/>
      <c r="G24" s="14"/>
      <c r="H24" s="729"/>
      <c r="I24" s="729"/>
      <c r="J24" s="725"/>
    </row>
    <row r="25" spans="1:10">
      <c r="A25" s="725"/>
      <c r="B25" s="732" t="s">
        <v>467</v>
      </c>
      <c r="C25" s="731">
        <f>C22</f>
        <v>9950</v>
      </c>
      <c r="D25" s="258"/>
      <c r="E25" s="14"/>
      <c r="F25" s="14"/>
      <c r="G25" s="14"/>
      <c r="H25" s="729"/>
      <c r="I25" s="729"/>
      <c r="J25" s="725"/>
    </row>
    <row r="26" spans="1:10">
      <c r="A26" s="725"/>
      <c r="B26" s="733" t="s">
        <v>543</v>
      </c>
      <c r="C26" s="731">
        <f>C22</f>
        <v>9950</v>
      </c>
      <c r="D26" s="258"/>
      <c r="E26" s="14"/>
      <c r="F26" s="14"/>
      <c r="G26" s="14"/>
      <c r="H26" s="729"/>
      <c r="I26" s="729"/>
      <c r="J26" s="725"/>
    </row>
    <row r="27" spans="1:10">
      <c r="A27" s="725"/>
      <c r="B27" s="734" t="s">
        <v>362</v>
      </c>
      <c r="C27" s="735">
        <f>C22</f>
        <v>9950</v>
      </c>
      <c r="D27" s="14"/>
      <c r="E27" s="14"/>
      <c r="F27" s="14"/>
      <c r="G27" s="14"/>
      <c r="H27" s="729"/>
      <c r="I27" s="729"/>
      <c r="J27" s="725"/>
    </row>
    <row r="28" spans="1:10">
      <c r="A28" s="725"/>
      <c r="B28" s="736"/>
      <c r="C28" s="14"/>
      <c r="D28" s="14"/>
      <c r="E28" s="14"/>
      <c r="F28" s="14"/>
      <c r="G28" s="14"/>
      <c r="H28" s="729"/>
      <c r="I28" s="729"/>
      <c r="J28" s="725"/>
    </row>
    <row r="29" spans="1:10">
      <c r="A29" s="737"/>
      <c r="B29" s="737" t="s">
        <v>583</v>
      </c>
      <c r="C29" s="737"/>
      <c r="D29" s="737"/>
      <c r="E29" s="737"/>
      <c r="F29" s="737"/>
      <c r="G29" s="737"/>
      <c r="H29" s="737"/>
      <c r="I29" s="737"/>
      <c r="J29" s="737"/>
    </row>
    <row r="30" spans="1:10">
      <c r="A30" s="737"/>
      <c r="B30" s="737" t="s">
        <v>411</v>
      </c>
      <c r="C30" s="737" t="s">
        <v>412</v>
      </c>
      <c r="D30" s="737"/>
      <c r="E30" s="737"/>
      <c r="F30" s="737"/>
      <c r="G30" s="737"/>
      <c r="H30" s="737"/>
      <c r="I30" s="737"/>
      <c r="J30" s="737"/>
    </row>
    <row r="31" spans="1:10">
      <c r="A31" s="737"/>
      <c r="B31" s="737"/>
      <c r="C31" s="737"/>
      <c r="D31" s="737"/>
      <c r="E31" s="737"/>
      <c r="F31" s="737"/>
      <c r="G31" s="737"/>
      <c r="H31" s="737"/>
      <c r="I31" s="737"/>
      <c r="J31" s="737"/>
    </row>
    <row r="32" spans="1:10">
      <c r="A32" s="737"/>
      <c r="B32" s="737"/>
      <c r="C32" s="737"/>
      <c r="D32" s="737"/>
      <c r="E32" s="737"/>
      <c r="F32" s="737"/>
      <c r="G32" s="737"/>
      <c r="H32" s="737"/>
      <c r="I32" s="737"/>
      <c r="J32" s="737"/>
    </row>
    <row r="33" spans="1:10">
      <c r="A33" s="737"/>
      <c r="B33" s="737" t="s">
        <v>69</v>
      </c>
      <c r="C33" s="738">
        <v>922370</v>
      </c>
      <c r="D33" s="737" t="s">
        <v>538</v>
      </c>
      <c r="E33" s="737"/>
      <c r="F33" s="737"/>
      <c r="G33" s="737"/>
      <c r="H33" s="737"/>
      <c r="I33" s="737"/>
      <c r="J33" s="737"/>
    </row>
    <row r="34" spans="1:10">
      <c r="A34" s="737"/>
      <c r="B34" s="737" t="s">
        <v>305</v>
      </c>
      <c r="C34" s="738">
        <v>922370</v>
      </c>
      <c r="D34" s="737" t="s">
        <v>538</v>
      </c>
      <c r="E34" s="737"/>
      <c r="F34" s="737"/>
      <c r="G34" s="737"/>
      <c r="H34" s="737"/>
      <c r="I34" s="737"/>
      <c r="J34" s="737"/>
    </row>
    <row r="35" spans="1:10">
      <c r="A35" s="737"/>
      <c r="B35" s="737" t="s">
        <v>306</v>
      </c>
      <c r="C35" s="738">
        <v>230590</v>
      </c>
      <c r="D35" s="737" t="s">
        <v>538</v>
      </c>
      <c r="E35" s="737"/>
      <c r="F35" s="737"/>
      <c r="G35" s="737"/>
      <c r="H35" s="737"/>
      <c r="I35" s="737"/>
      <c r="J35" s="737"/>
    </row>
    <row r="36" spans="1:10">
      <c r="A36" s="737"/>
      <c r="B36" s="737" t="s">
        <v>413</v>
      </c>
      <c r="C36" s="738">
        <v>276710</v>
      </c>
      <c r="D36" s="737" t="s">
        <v>538</v>
      </c>
      <c r="E36" s="737"/>
      <c r="F36" s="737"/>
      <c r="G36" s="737"/>
      <c r="H36" s="737"/>
      <c r="I36" s="737"/>
      <c r="J36" s="737"/>
    </row>
    <row r="37" spans="1:10">
      <c r="A37" s="737"/>
      <c r="B37" s="737"/>
      <c r="C37" s="737"/>
      <c r="D37" s="737"/>
      <c r="E37" s="737"/>
      <c r="F37" s="737"/>
      <c r="G37" s="737"/>
      <c r="H37" s="737"/>
      <c r="I37" s="737"/>
      <c r="J37" s="737"/>
    </row>
    <row r="38" spans="1:10">
      <c r="A38" s="737"/>
      <c r="B38" s="739" t="s">
        <v>1061</v>
      </c>
      <c r="C38" s="737"/>
      <c r="D38" s="737"/>
      <c r="E38" s="737"/>
      <c r="F38" s="737"/>
      <c r="G38" s="737"/>
      <c r="H38" s="737"/>
      <c r="I38" s="737"/>
      <c r="J38" s="737"/>
    </row>
  </sheetData>
  <mergeCells count="2">
    <mergeCell ref="A1:B1"/>
    <mergeCell ref="B21:C21"/>
  </mergeCells>
  <phoneticPr fontId="7"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1:F77"/>
  <sheetViews>
    <sheetView zoomScale="80" zoomScaleNormal="80" workbookViewId="0">
      <selection activeCell="B1" sqref="B1:E1"/>
    </sheetView>
  </sheetViews>
  <sheetFormatPr defaultRowHeight="12.75"/>
  <cols>
    <col min="2" max="2" width="10.140625" customWidth="1"/>
    <col min="3" max="3" width="47.28515625" bestFit="1" customWidth="1"/>
    <col min="4" max="4" width="37" bestFit="1" customWidth="1"/>
    <col min="5" max="5" width="11.42578125" bestFit="1" customWidth="1"/>
    <col min="6" max="6" width="63.7109375" style="61" bestFit="1" customWidth="1"/>
  </cols>
  <sheetData>
    <row r="1" spans="2:6" ht="21" thickBot="1">
      <c r="B1" s="859" t="s">
        <v>1054</v>
      </c>
      <c r="C1" s="860"/>
      <c r="D1" s="860"/>
      <c r="E1" s="860"/>
      <c r="F1" s="634" t="s">
        <v>117</v>
      </c>
    </row>
    <row r="2" spans="2:6" ht="13.5" thickBot="1">
      <c r="B2" s="706"/>
      <c r="C2" s="706"/>
      <c r="D2" s="706"/>
      <c r="E2" s="706"/>
    </row>
    <row r="3" spans="2:6" ht="26.25" thickBot="1">
      <c r="B3" s="5" t="s">
        <v>1096</v>
      </c>
      <c r="C3" s="6" t="s">
        <v>174</v>
      </c>
      <c r="D3" s="6" t="s">
        <v>175</v>
      </c>
      <c r="E3" s="6" t="s">
        <v>1097</v>
      </c>
      <c r="F3" s="7" t="s">
        <v>590</v>
      </c>
    </row>
    <row r="4" spans="2:6" ht="13.5" thickBot="1">
      <c r="B4" s="706"/>
      <c r="C4" s="706"/>
      <c r="D4" s="706"/>
      <c r="E4" s="706"/>
      <c r="F4" s="529"/>
    </row>
    <row r="5" spans="2:6">
      <c r="B5" s="430" t="s">
        <v>60</v>
      </c>
      <c r="C5" s="2" t="s">
        <v>59</v>
      </c>
      <c r="D5" s="530" t="s">
        <v>1098</v>
      </c>
      <c r="E5" s="531"/>
      <c r="F5" s="432" t="s">
        <v>1099</v>
      </c>
    </row>
    <row r="6" spans="2:6">
      <c r="B6" s="8"/>
      <c r="C6" s="598"/>
      <c r="D6" s="258"/>
      <c r="E6" s="258"/>
      <c r="F6" s="432"/>
    </row>
    <row r="7" spans="2:6">
      <c r="B7" s="428" t="s">
        <v>1</v>
      </c>
      <c r="C7" s="598" t="s">
        <v>552</v>
      </c>
      <c r="D7" s="56" t="s">
        <v>1100</v>
      </c>
      <c r="E7" s="258"/>
      <c r="F7" s="432" t="s">
        <v>1101</v>
      </c>
    </row>
    <row r="8" spans="2:6">
      <c r="B8" s="8"/>
      <c r="C8" s="598"/>
      <c r="D8" s="258"/>
      <c r="E8" s="258"/>
      <c r="F8" s="432"/>
    </row>
    <row r="9" spans="2:6">
      <c r="B9" s="428" t="s">
        <v>267</v>
      </c>
      <c r="C9" s="598" t="s">
        <v>41</v>
      </c>
      <c r="D9" s="56" t="s">
        <v>1102</v>
      </c>
      <c r="E9" s="258"/>
      <c r="F9" s="432" t="s">
        <v>1103</v>
      </c>
    </row>
    <row r="10" spans="2:6">
      <c r="B10" s="8"/>
      <c r="C10" s="598"/>
      <c r="D10" s="258"/>
      <c r="E10" s="258"/>
      <c r="F10" s="432"/>
    </row>
    <row r="11" spans="2:6">
      <c r="B11" s="428" t="s">
        <v>61</v>
      </c>
      <c r="C11" s="598" t="s">
        <v>553</v>
      </c>
      <c r="D11" s="56" t="s">
        <v>943</v>
      </c>
      <c r="E11" s="706"/>
      <c r="F11" s="432" t="s">
        <v>944</v>
      </c>
    </row>
    <row r="12" spans="2:6">
      <c r="B12" s="8"/>
      <c r="C12" s="598"/>
      <c r="D12" s="258"/>
      <c r="E12" s="258"/>
      <c r="F12" s="432"/>
    </row>
    <row r="13" spans="2:6">
      <c r="B13" s="428" t="s">
        <v>220</v>
      </c>
      <c r="C13" s="598" t="s">
        <v>332</v>
      </c>
      <c r="D13" s="56" t="s">
        <v>941</v>
      </c>
      <c r="E13" s="258"/>
      <c r="F13" s="432" t="s">
        <v>942</v>
      </c>
    </row>
    <row r="14" spans="2:6">
      <c r="B14" s="8"/>
      <c r="C14" s="598"/>
      <c r="D14" s="258"/>
      <c r="E14" s="258"/>
      <c r="F14" s="432"/>
    </row>
    <row r="15" spans="2:6">
      <c r="B15" s="428" t="s">
        <v>706</v>
      </c>
      <c r="C15" s="598" t="s">
        <v>294</v>
      </c>
      <c r="D15" s="56" t="s">
        <v>1041</v>
      </c>
      <c r="E15" s="258"/>
      <c r="F15" s="432" t="s">
        <v>1042</v>
      </c>
    </row>
    <row r="16" spans="2:6" s="305" customFormat="1">
      <c r="B16" s="428"/>
      <c r="C16" s="598"/>
      <c r="D16" s="56"/>
      <c r="E16" s="258"/>
      <c r="F16" s="432"/>
    </row>
    <row r="17" spans="2:6" s="305" customFormat="1">
      <c r="B17" s="429" t="s">
        <v>707</v>
      </c>
      <c r="C17" s="258" t="s">
        <v>708</v>
      </c>
      <c r="D17" s="56" t="s">
        <v>1041</v>
      </c>
      <c r="E17" s="258"/>
      <c r="F17" s="432" t="s">
        <v>1042</v>
      </c>
    </row>
    <row r="18" spans="2:6">
      <c r="B18" s="8"/>
      <c r="C18" s="598"/>
      <c r="D18" s="258"/>
      <c r="E18" s="258"/>
      <c r="F18" s="432"/>
    </row>
    <row r="19" spans="2:6">
      <c r="B19" s="428" t="s">
        <v>435</v>
      </c>
      <c r="C19" s="598" t="s">
        <v>434</v>
      </c>
      <c r="D19" s="56" t="s">
        <v>647</v>
      </c>
      <c r="E19" s="258"/>
      <c r="F19" s="432" t="s">
        <v>648</v>
      </c>
    </row>
    <row r="20" spans="2:6">
      <c r="B20" s="8"/>
      <c r="C20" s="598"/>
      <c r="D20" s="258"/>
      <c r="E20" s="258"/>
      <c r="F20" s="432"/>
    </row>
    <row r="21" spans="2:6">
      <c r="B21" s="428" t="s">
        <v>384</v>
      </c>
      <c r="C21" s="598" t="s">
        <v>70</v>
      </c>
      <c r="D21" s="56" t="s">
        <v>1102</v>
      </c>
      <c r="E21" s="258"/>
      <c r="F21" s="432" t="s">
        <v>1103</v>
      </c>
    </row>
    <row r="22" spans="2:6">
      <c r="B22" s="8"/>
      <c r="C22" s="598"/>
      <c r="D22" s="258"/>
      <c r="E22" s="258"/>
      <c r="F22" s="432"/>
    </row>
    <row r="23" spans="2:6">
      <c r="B23" s="428" t="s">
        <v>381</v>
      </c>
      <c r="C23" s="598" t="s">
        <v>380</v>
      </c>
      <c r="D23" s="56" t="s">
        <v>1098</v>
      </c>
      <c r="E23" s="258"/>
      <c r="F23" s="432" t="s">
        <v>1099</v>
      </c>
    </row>
    <row r="24" spans="2:6">
      <c r="B24" s="8"/>
      <c r="C24" s="598"/>
      <c r="D24" s="258"/>
      <c r="E24" s="258"/>
      <c r="F24" s="432"/>
    </row>
    <row r="25" spans="2:6">
      <c r="B25" s="428" t="s">
        <v>477</v>
      </c>
      <c r="C25" s="598" t="s">
        <v>455</v>
      </c>
      <c r="D25" s="56" t="s">
        <v>1098</v>
      </c>
      <c r="E25" s="258"/>
      <c r="F25" s="432" t="s">
        <v>1099</v>
      </c>
    </row>
    <row r="26" spans="2:6">
      <c r="B26" s="8"/>
      <c r="C26" s="598"/>
      <c r="D26" s="258"/>
      <c r="E26" s="258"/>
      <c r="F26" s="432"/>
    </row>
    <row r="27" spans="2:6">
      <c r="B27" s="428" t="s">
        <v>10</v>
      </c>
      <c r="C27" s="598" t="s">
        <v>311</v>
      </c>
      <c r="D27" s="56" t="s">
        <v>1098</v>
      </c>
      <c r="E27" s="258"/>
      <c r="F27" s="432" t="s">
        <v>1099</v>
      </c>
    </row>
    <row r="28" spans="2:6">
      <c r="B28" s="8"/>
      <c r="C28" s="598"/>
      <c r="D28" s="258"/>
      <c r="E28" s="258"/>
      <c r="F28" s="432"/>
    </row>
    <row r="29" spans="2:6">
      <c r="B29" s="428" t="s">
        <v>265</v>
      </c>
      <c r="C29" s="598" t="s">
        <v>101</v>
      </c>
      <c r="D29" s="56" t="s">
        <v>1098</v>
      </c>
      <c r="E29" s="258"/>
      <c r="F29" s="432" t="s">
        <v>1099</v>
      </c>
    </row>
    <row r="30" spans="2:6">
      <c r="B30" s="8"/>
      <c r="C30" s="598"/>
      <c r="D30" s="258"/>
      <c r="E30" s="258"/>
      <c r="F30" s="432"/>
    </row>
    <row r="31" spans="2:6">
      <c r="B31" s="428" t="s">
        <v>382</v>
      </c>
      <c r="C31" s="598" t="s">
        <v>295</v>
      </c>
      <c r="D31" s="258" t="s">
        <v>218</v>
      </c>
      <c r="E31" s="258"/>
      <c r="F31" s="432" t="s">
        <v>649</v>
      </c>
    </row>
    <row r="32" spans="2:6">
      <c r="B32" s="8"/>
      <c r="C32" s="598"/>
      <c r="D32" s="258"/>
      <c r="E32" s="258"/>
      <c r="F32" s="432"/>
    </row>
    <row r="33" spans="2:6">
      <c r="B33" s="428" t="s">
        <v>379</v>
      </c>
      <c r="C33" s="598" t="s">
        <v>319</v>
      </c>
      <c r="D33" s="258" t="s">
        <v>218</v>
      </c>
      <c r="E33" s="258"/>
      <c r="F33" s="432" t="s">
        <v>649</v>
      </c>
    </row>
    <row r="34" spans="2:6">
      <c r="B34" s="8"/>
      <c r="C34" s="598"/>
      <c r="D34" s="258"/>
      <c r="E34" s="258"/>
      <c r="F34" s="432"/>
    </row>
    <row r="35" spans="2:6">
      <c r="B35" s="428" t="s">
        <v>383</v>
      </c>
      <c r="C35" s="598" t="s">
        <v>354</v>
      </c>
      <c r="D35" s="56" t="s">
        <v>1100</v>
      </c>
      <c r="E35" s="258"/>
      <c r="F35" s="432" t="s">
        <v>1101</v>
      </c>
    </row>
    <row r="36" spans="2:6" ht="12.75" customHeight="1">
      <c r="B36" s="8"/>
      <c r="C36" s="598"/>
      <c r="D36" s="258"/>
      <c r="E36" s="258"/>
      <c r="F36" s="432"/>
    </row>
    <row r="37" spans="2:6">
      <c r="B37" s="428" t="s">
        <v>384</v>
      </c>
      <c r="C37" s="598" t="s">
        <v>189</v>
      </c>
      <c r="D37" s="56" t="s">
        <v>1102</v>
      </c>
      <c r="E37" s="258"/>
      <c r="F37" s="432" t="s">
        <v>940</v>
      </c>
    </row>
    <row r="38" spans="2:6">
      <c r="B38" s="8"/>
      <c r="C38" s="598"/>
      <c r="D38" s="258"/>
      <c r="E38" s="258"/>
      <c r="F38" s="432"/>
    </row>
    <row r="39" spans="2:6">
      <c r="B39" s="428" t="s">
        <v>220</v>
      </c>
      <c r="C39" s="598" t="s">
        <v>333</v>
      </c>
      <c r="D39" s="56" t="s">
        <v>941</v>
      </c>
      <c r="E39" s="258"/>
      <c r="F39" s="432" t="s">
        <v>942</v>
      </c>
    </row>
    <row r="40" spans="2:6">
      <c r="B40" s="8"/>
      <c r="C40" s="598"/>
      <c r="D40" s="258"/>
      <c r="E40" s="258"/>
      <c r="F40" s="432"/>
    </row>
    <row r="41" spans="2:6">
      <c r="B41" s="429" t="s">
        <v>468</v>
      </c>
      <c r="C41" s="258" t="s">
        <v>580</v>
      </c>
      <c r="D41" s="56" t="s">
        <v>1041</v>
      </c>
      <c r="E41" s="258"/>
      <c r="F41" s="432" t="s">
        <v>1104</v>
      </c>
    </row>
    <row r="42" spans="2:6" s="305" customFormat="1">
      <c r="B42" s="429"/>
      <c r="C42" s="258"/>
      <c r="D42" s="56"/>
      <c r="E42" s="258"/>
      <c r="F42" s="432"/>
    </row>
    <row r="43" spans="2:6" s="305" customFormat="1">
      <c r="B43" s="429" t="s">
        <v>709</v>
      </c>
      <c r="C43" s="258" t="s">
        <v>710</v>
      </c>
      <c r="D43" s="56" t="s">
        <v>1041</v>
      </c>
      <c r="E43" s="258"/>
      <c r="F43" s="432" t="s">
        <v>1104</v>
      </c>
    </row>
    <row r="44" spans="2:6" s="305" customFormat="1">
      <c r="B44" s="429"/>
      <c r="C44" s="258"/>
      <c r="D44" s="56"/>
      <c r="E44" s="258"/>
      <c r="F44" s="432"/>
    </row>
    <row r="45" spans="2:6" s="305" customFormat="1">
      <c r="B45" s="429" t="s">
        <v>711</v>
      </c>
      <c r="C45" s="258" t="s">
        <v>712</v>
      </c>
      <c r="D45" s="56" t="s">
        <v>1041</v>
      </c>
      <c r="E45" s="258"/>
      <c r="F45" s="432" t="s">
        <v>1104</v>
      </c>
    </row>
    <row r="46" spans="2:6">
      <c r="B46" s="8"/>
      <c r="C46" s="598"/>
      <c r="D46" s="258"/>
      <c r="E46" s="258"/>
      <c r="F46" s="432"/>
    </row>
    <row r="47" spans="2:6">
      <c r="B47" s="428" t="s">
        <v>492</v>
      </c>
      <c r="C47" s="598" t="s">
        <v>490</v>
      </c>
      <c r="D47" s="56" t="s">
        <v>647</v>
      </c>
      <c r="E47" s="258"/>
      <c r="F47" s="432" t="s">
        <v>648</v>
      </c>
    </row>
    <row r="48" spans="2:6">
      <c r="B48" s="8"/>
      <c r="C48" s="598"/>
      <c r="D48" s="258"/>
      <c r="E48" s="258"/>
      <c r="F48" s="432"/>
    </row>
    <row r="49" spans="2:6">
      <c r="B49" s="428" t="s">
        <v>58</v>
      </c>
      <c r="C49" s="598" t="s">
        <v>57</v>
      </c>
      <c r="D49" s="56" t="s">
        <v>1098</v>
      </c>
      <c r="E49" s="258"/>
      <c r="F49" s="432" t="s">
        <v>1099</v>
      </c>
    </row>
    <row r="50" spans="2:6">
      <c r="B50" s="8"/>
      <c r="C50" s="598"/>
      <c r="D50" s="258"/>
      <c r="E50" s="258"/>
      <c r="F50" s="432"/>
    </row>
    <row r="51" spans="2:6">
      <c r="B51" s="428" t="s">
        <v>201</v>
      </c>
      <c r="C51" s="598" t="s">
        <v>200</v>
      </c>
      <c r="D51" s="56" t="s">
        <v>1102</v>
      </c>
      <c r="E51" s="258"/>
      <c r="F51" s="432" t="s">
        <v>1103</v>
      </c>
    </row>
    <row r="52" spans="2:6">
      <c r="B52" s="8"/>
      <c r="C52" s="598"/>
      <c r="D52" s="258"/>
      <c r="E52" s="258"/>
      <c r="F52" s="432"/>
    </row>
    <row r="53" spans="2:6">
      <c r="B53" s="428" t="s">
        <v>180</v>
      </c>
      <c r="C53" s="598" t="s">
        <v>316</v>
      </c>
      <c r="D53" s="56" t="s">
        <v>1102</v>
      </c>
      <c r="E53" s="258"/>
      <c r="F53" s="432" t="s">
        <v>1103</v>
      </c>
    </row>
    <row r="54" spans="2:6">
      <c r="B54" s="8"/>
      <c r="C54" s="598"/>
      <c r="D54" s="258"/>
      <c r="E54" s="258"/>
      <c r="F54" s="432"/>
    </row>
    <row r="55" spans="2:6" s="305" customFormat="1">
      <c r="B55" s="428" t="s">
        <v>713</v>
      </c>
      <c r="C55" s="63" t="s">
        <v>714</v>
      </c>
      <c r="D55" s="56" t="s">
        <v>1105</v>
      </c>
      <c r="E55" s="258"/>
      <c r="F55" s="432" t="s">
        <v>1106</v>
      </c>
    </row>
    <row r="56" spans="2:6" s="305" customFormat="1">
      <c r="B56" s="8"/>
      <c r="C56" s="598"/>
      <c r="D56" s="258"/>
      <c r="E56" s="258"/>
      <c r="F56" s="432"/>
    </row>
    <row r="57" spans="2:6">
      <c r="B57" s="428" t="s">
        <v>327</v>
      </c>
      <c r="C57" s="598" t="s">
        <v>326</v>
      </c>
      <c r="D57" s="56" t="s">
        <v>647</v>
      </c>
      <c r="E57" s="258"/>
      <c r="F57" s="765" t="s">
        <v>648</v>
      </c>
    </row>
    <row r="58" spans="2:6">
      <c r="B58" s="8"/>
      <c r="C58" s="598"/>
      <c r="D58" s="258"/>
      <c r="E58" s="258"/>
      <c r="F58" s="432"/>
    </row>
    <row r="59" spans="2:6">
      <c r="B59" s="428" t="s">
        <v>671</v>
      </c>
      <c r="C59" s="598" t="s">
        <v>678</v>
      </c>
      <c r="D59" s="56" t="s">
        <v>1107</v>
      </c>
      <c r="E59" s="258"/>
      <c r="F59" s="766" t="s">
        <v>1108</v>
      </c>
    </row>
    <row r="60" spans="2:6">
      <c r="B60" s="8"/>
      <c r="C60" s="598"/>
      <c r="D60" s="56"/>
      <c r="E60" s="258"/>
      <c r="F60" s="432"/>
    </row>
    <row r="61" spans="2:6">
      <c r="B61" s="428" t="s">
        <v>172</v>
      </c>
      <c r="C61" s="63" t="s">
        <v>115</v>
      </c>
      <c r="D61" s="56" t="s">
        <v>1100</v>
      </c>
      <c r="E61" s="258"/>
      <c r="F61" s="432" t="s">
        <v>1101</v>
      </c>
    </row>
    <row r="62" spans="2:6">
      <c r="B62" s="8"/>
      <c r="C62" s="598"/>
      <c r="D62" s="56"/>
      <c r="E62" s="258"/>
      <c r="F62" s="432"/>
    </row>
    <row r="63" spans="2:6">
      <c r="B63" s="428" t="s">
        <v>328</v>
      </c>
      <c r="C63" s="598" t="s">
        <v>554</v>
      </c>
      <c r="D63" s="56" t="s">
        <v>1105</v>
      </c>
      <c r="E63" s="258"/>
      <c r="F63" s="432" t="s">
        <v>1106</v>
      </c>
    </row>
    <row r="64" spans="2:6">
      <c r="B64" s="8"/>
      <c r="C64" s="598"/>
      <c r="D64" s="258"/>
      <c r="E64" s="258"/>
      <c r="F64" s="432"/>
    </row>
    <row r="65" spans="2:6">
      <c r="B65" s="428" t="s">
        <v>330</v>
      </c>
      <c r="C65" s="598" t="s">
        <v>329</v>
      </c>
      <c r="D65" s="56" t="s">
        <v>715</v>
      </c>
      <c r="E65" s="258"/>
      <c r="F65" s="432" t="s">
        <v>716</v>
      </c>
    </row>
    <row r="66" spans="2:6">
      <c r="B66" s="8"/>
      <c r="C66" s="598"/>
      <c r="D66" s="258"/>
      <c r="E66" s="258"/>
      <c r="F66" s="432"/>
    </row>
    <row r="67" spans="2:6">
      <c r="B67" s="428" t="s">
        <v>367</v>
      </c>
      <c r="C67" s="598" t="s">
        <v>392</v>
      </c>
      <c r="D67" s="56" t="s">
        <v>1350</v>
      </c>
      <c r="E67" s="258"/>
      <c r="F67" s="765" t="s">
        <v>1351</v>
      </c>
    </row>
    <row r="68" spans="2:6">
      <c r="B68" s="8"/>
      <c r="C68" s="598"/>
      <c r="D68" s="258"/>
      <c r="E68" s="258"/>
      <c r="F68" s="432"/>
    </row>
    <row r="69" spans="2:6">
      <c r="B69" s="428" t="s">
        <v>381</v>
      </c>
      <c r="C69" s="598" t="s">
        <v>317</v>
      </c>
      <c r="D69" s="56" t="s">
        <v>715</v>
      </c>
      <c r="E69" s="258"/>
      <c r="F69" s="432" t="s">
        <v>716</v>
      </c>
    </row>
    <row r="70" spans="2:6">
      <c r="B70" s="8"/>
      <c r="C70" s="598"/>
      <c r="D70" s="258"/>
      <c r="E70" s="258"/>
      <c r="F70" s="432"/>
    </row>
    <row r="71" spans="2:6">
      <c r="B71" s="428" t="s">
        <v>415</v>
      </c>
      <c r="C71" s="598" t="s">
        <v>356</v>
      </c>
      <c r="D71" s="56" t="s">
        <v>943</v>
      </c>
      <c r="E71" s="258"/>
      <c r="F71" s="432" t="s">
        <v>944</v>
      </c>
    </row>
    <row r="72" spans="2:6">
      <c r="B72" s="8"/>
      <c r="C72" s="598"/>
      <c r="D72" s="258"/>
      <c r="E72" s="258"/>
      <c r="F72" s="432"/>
    </row>
    <row r="73" spans="2:6">
      <c r="B73" s="428" t="s">
        <v>432</v>
      </c>
      <c r="C73" s="598" t="s">
        <v>589</v>
      </c>
      <c r="D73" s="56" t="s">
        <v>1109</v>
      </c>
      <c r="E73" s="258"/>
      <c r="F73" s="432" t="s">
        <v>1110</v>
      </c>
    </row>
    <row r="74" spans="2:6">
      <c r="B74" s="8"/>
      <c r="C74" s="598"/>
      <c r="D74" s="258"/>
      <c r="E74" s="258"/>
      <c r="F74" s="432"/>
    </row>
    <row r="75" spans="2:6">
      <c r="B75" s="428" t="s">
        <v>62</v>
      </c>
      <c r="C75" s="598" t="s">
        <v>555</v>
      </c>
      <c r="D75" s="56" t="s">
        <v>943</v>
      </c>
      <c r="E75" s="258"/>
      <c r="F75" s="432" t="s">
        <v>944</v>
      </c>
    </row>
    <row r="76" spans="2:6">
      <c r="B76" s="8"/>
      <c r="C76" s="598"/>
      <c r="D76" s="258"/>
      <c r="E76" s="258"/>
      <c r="F76" s="432"/>
    </row>
    <row r="77" spans="2:6" ht="13.5" thickBot="1">
      <c r="B77" s="431" t="s">
        <v>66</v>
      </c>
      <c r="C77" s="3" t="s">
        <v>450</v>
      </c>
      <c r="D77" s="767" t="s">
        <v>1100</v>
      </c>
      <c r="E77" s="768"/>
      <c r="F77" s="769" t="s">
        <v>1101</v>
      </c>
    </row>
  </sheetData>
  <mergeCells count="1">
    <mergeCell ref="B1:E1"/>
  </mergeCells>
  <phoneticPr fontId="0" type="noConversion"/>
  <hyperlinks>
    <hyperlink ref="F1" location="Indhold!A1" display="Tilbage til indholdsoversigten"/>
    <hyperlink ref="F19" r:id="rId1"/>
    <hyperlink ref="F31" r:id="rId2"/>
    <hyperlink ref="F33" r:id="rId3"/>
    <hyperlink ref="F47" r:id="rId4"/>
    <hyperlink ref="F57" r:id="rId5"/>
    <hyperlink ref="F61" r:id="rId6" display="Lene.Mandal@uvm.dk"/>
    <hyperlink ref="F65" r:id="rId7"/>
    <hyperlink ref="F59" r:id="rId8" display="Tobias.Weltzer.Soborg@uvm.dk"/>
    <hyperlink ref="F41" r:id="rId9"/>
    <hyperlink ref="F43" r:id="rId10"/>
    <hyperlink ref="F45" r:id="rId11"/>
    <hyperlink ref="F13" r:id="rId12"/>
    <hyperlink ref="F37" r:id="rId13"/>
    <hyperlink ref="F39" r:id="rId14"/>
    <hyperlink ref="F9" r:id="rId15"/>
    <hyperlink ref="F69" r:id="rId16"/>
    <hyperlink ref="F21" r:id="rId17"/>
    <hyperlink ref="F53" r:id="rId18"/>
    <hyperlink ref="F51" r:id="rId19"/>
    <hyperlink ref="F15" r:id="rId20"/>
    <hyperlink ref="F17" r:id="rId21"/>
    <hyperlink ref="F73" r:id="rId22"/>
    <hyperlink ref="F67" r:id="rId23"/>
  </hyperlinks>
  <pageMargins left="0.35433070866141736" right="0.27559055118110237" top="0.35433070866141736" bottom="0.35433070866141736" header="0" footer="0"/>
  <pageSetup paperSize="9" orientation="landscape" r:id="rId2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J6"/>
  <sheetViews>
    <sheetView zoomScale="80" zoomScaleNormal="80" workbookViewId="0">
      <selection sqref="A1:B1"/>
    </sheetView>
  </sheetViews>
  <sheetFormatPr defaultRowHeight="12.75"/>
  <cols>
    <col min="1" max="1" width="40.7109375" customWidth="1"/>
    <col min="2" max="2" width="16.7109375" customWidth="1"/>
    <col min="3" max="3" width="18.7109375" customWidth="1"/>
  </cols>
  <sheetData>
    <row r="1" spans="1:10" ht="21" thickBot="1">
      <c r="A1" s="867" t="s">
        <v>1046</v>
      </c>
      <c r="B1" s="868"/>
      <c r="C1" s="4"/>
      <c r="D1" s="9" t="s">
        <v>179</v>
      </c>
      <c r="E1" s="9"/>
      <c r="F1" s="10" t="s">
        <v>117</v>
      </c>
      <c r="G1" s="1"/>
      <c r="H1" s="1"/>
      <c r="I1" s="1"/>
      <c r="J1" s="1"/>
    </row>
    <row r="2" spans="1:10" ht="12.75" customHeight="1"/>
    <row r="3" spans="1:10" ht="13.5" thickBot="1">
      <c r="A3" s="57" t="s">
        <v>119</v>
      </c>
      <c r="B3" s="57" t="s">
        <v>118</v>
      </c>
      <c r="C3" s="57"/>
      <c r="D3" s="433"/>
      <c r="E3" s="433"/>
      <c r="F3" s="433"/>
      <c r="G3" s="433"/>
      <c r="H3" s="433"/>
    </row>
    <row r="4" spans="1:10">
      <c r="A4" s="57"/>
      <c r="B4" s="57"/>
      <c r="C4" s="57"/>
      <c r="D4" s="433"/>
      <c r="E4" s="433"/>
      <c r="F4" s="433"/>
      <c r="G4" s="433"/>
      <c r="H4" s="433"/>
    </row>
    <row r="5" spans="1:10">
      <c r="A5" s="57"/>
      <c r="B5" s="57" t="s">
        <v>197</v>
      </c>
      <c r="C5" s="57" t="s">
        <v>198</v>
      </c>
      <c r="D5" s="433"/>
      <c r="E5" s="433"/>
      <c r="F5" s="433"/>
      <c r="G5" s="433"/>
      <c r="H5" s="433"/>
    </row>
    <row r="6" spans="1:10">
      <c r="A6" s="57" t="s">
        <v>199</v>
      </c>
      <c r="B6" s="306">
        <v>35930</v>
      </c>
      <c r="C6" s="306">
        <v>17450</v>
      </c>
      <c r="D6" s="433"/>
      <c r="E6" s="433"/>
      <c r="F6" s="433"/>
      <c r="G6" s="433"/>
      <c r="H6" s="433"/>
    </row>
  </sheetData>
  <mergeCells count="1">
    <mergeCell ref="A1:B1"/>
  </mergeCells>
  <phoneticPr fontId="7"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A2" sqref="A2"/>
    </sheetView>
  </sheetViews>
  <sheetFormatPr defaultRowHeight="12.75"/>
  <cols>
    <col min="1" max="1" width="19.140625" bestFit="1" customWidth="1"/>
    <col min="2" max="2" width="39.7109375" customWidth="1"/>
    <col min="3" max="3" width="11.28515625" bestFit="1" customWidth="1"/>
    <col min="5" max="5" width="10.28515625" bestFit="1" customWidth="1"/>
  </cols>
  <sheetData>
    <row r="1" spans="1:10" ht="21" thickBot="1">
      <c r="A1" s="867" t="s">
        <v>1054</v>
      </c>
      <c r="B1" s="868"/>
      <c r="C1" s="4"/>
      <c r="D1" s="9" t="s">
        <v>179</v>
      </c>
      <c r="E1" s="9"/>
      <c r="F1" s="10" t="s">
        <v>117</v>
      </c>
      <c r="G1" s="1"/>
      <c r="H1" s="1"/>
      <c r="I1" s="1"/>
      <c r="J1" s="1"/>
    </row>
    <row r="3" spans="1:10">
      <c r="A3" s="330"/>
      <c r="B3" s="333" t="s">
        <v>587</v>
      </c>
      <c r="C3" s="333" t="s">
        <v>697</v>
      </c>
      <c r="D3" s="333"/>
      <c r="E3" s="333"/>
      <c r="F3" s="333"/>
      <c r="G3" s="333"/>
      <c r="H3" s="333"/>
      <c r="I3" s="330"/>
    </row>
    <row r="4" spans="1:10">
      <c r="A4" s="330"/>
      <c r="B4" s="330"/>
      <c r="C4" s="330"/>
      <c r="D4" s="330"/>
      <c r="E4" s="330"/>
      <c r="F4" s="330"/>
      <c r="G4" s="330"/>
      <c r="H4" s="330"/>
      <c r="I4" s="330"/>
    </row>
    <row r="5" spans="1:10">
      <c r="A5" s="330"/>
      <c r="B5" s="330" t="s">
        <v>63</v>
      </c>
      <c r="C5" s="330" t="s">
        <v>64</v>
      </c>
      <c r="D5" s="330"/>
      <c r="E5" s="330" t="s">
        <v>65</v>
      </c>
      <c r="F5" s="330"/>
      <c r="G5" s="330"/>
      <c r="H5" s="330"/>
      <c r="I5" s="330"/>
    </row>
    <row r="6" spans="1:10">
      <c r="A6" s="330"/>
      <c r="B6" s="330" t="s">
        <v>368</v>
      </c>
      <c r="C6" s="330"/>
      <c r="D6" s="330"/>
      <c r="E6" s="330"/>
      <c r="F6" s="330"/>
      <c r="G6" s="330"/>
      <c r="H6" s="330"/>
      <c r="I6" s="330"/>
    </row>
    <row r="7" spans="1:10">
      <c r="A7" s="330"/>
      <c r="B7" s="330"/>
      <c r="C7" s="330"/>
      <c r="D7" s="330"/>
      <c r="E7" s="331"/>
      <c r="F7" s="330"/>
      <c r="G7" s="330"/>
      <c r="H7" s="330"/>
      <c r="I7" s="330"/>
    </row>
    <row r="8" spans="1:10">
      <c r="A8" s="330"/>
      <c r="B8" s="330" t="s">
        <v>586</v>
      </c>
      <c r="C8" s="544">
        <v>39650</v>
      </c>
      <c r="D8" s="330"/>
      <c r="E8" s="332">
        <v>44010</v>
      </c>
      <c r="F8" s="708"/>
      <c r="G8" s="330"/>
      <c r="H8" s="330"/>
      <c r="I8" s="330"/>
    </row>
    <row r="9" spans="1:10">
      <c r="A9" s="330"/>
      <c r="B9" s="330" t="s">
        <v>585</v>
      </c>
      <c r="C9" s="544">
        <v>20820</v>
      </c>
      <c r="D9" s="330"/>
      <c r="E9" s="332">
        <v>23110</v>
      </c>
      <c r="F9" s="708"/>
      <c r="G9" s="330"/>
      <c r="H9" s="330"/>
      <c r="I9" s="330"/>
    </row>
    <row r="10" spans="1:10" ht="13.5" thickBot="1">
      <c r="A10" s="492"/>
      <c r="B10" s="492"/>
      <c r="C10" s="492"/>
      <c r="D10" s="492"/>
      <c r="E10" s="493"/>
      <c r="F10" s="492"/>
      <c r="G10" s="492"/>
      <c r="H10" s="492"/>
      <c r="I10" s="492"/>
    </row>
    <row r="11" spans="1:10">
      <c r="A11" s="342"/>
      <c r="B11" s="342"/>
      <c r="C11" s="342"/>
      <c r="D11" s="342"/>
      <c r="E11" s="494"/>
      <c r="F11" s="342"/>
      <c r="G11" s="342"/>
      <c r="H11" s="342"/>
      <c r="I11" s="342"/>
    </row>
    <row r="12" spans="1:10">
      <c r="A12" s="330"/>
      <c r="B12" s="333" t="s">
        <v>724</v>
      </c>
      <c r="C12" s="333" t="s">
        <v>304</v>
      </c>
      <c r="D12" s="333"/>
      <c r="E12" s="333"/>
      <c r="F12" s="333"/>
      <c r="G12" s="333"/>
      <c r="H12" s="333"/>
      <c r="I12" s="333"/>
    </row>
    <row r="13" spans="1:10">
      <c r="A13" s="330"/>
      <c r="B13" s="330"/>
      <c r="C13" s="330"/>
      <c r="D13" s="330"/>
      <c r="E13" s="330"/>
      <c r="F13" s="330"/>
      <c r="G13" s="330"/>
      <c r="H13" s="330"/>
      <c r="I13" s="330"/>
    </row>
    <row r="14" spans="1:10">
      <c r="A14" s="330"/>
      <c r="B14" s="333" t="s">
        <v>584</v>
      </c>
      <c r="C14" s="333"/>
      <c r="D14" s="330"/>
      <c r="E14" s="330"/>
      <c r="F14" s="330"/>
      <c r="G14" s="330"/>
      <c r="H14" s="330"/>
      <c r="I14" s="330"/>
    </row>
    <row r="15" spans="1:10">
      <c r="A15" s="330"/>
      <c r="B15" s="330" t="s">
        <v>672</v>
      </c>
      <c r="C15" s="332">
        <v>400000</v>
      </c>
      <c r="D15" s="330"/>
      <c r="E15" s="330"/>
      <c r="F15" s="330"/>
      <c r="G15" s="330"/>
      <c r="H15" s="330"/>
      <c r="I15" s="330"/>
    </row>
    <row r="16" spans="1:10">
      <c r="A16" s="330"/>
      <c r="B16" s="330" t="s">
        <v>673</v>
      </c>
      <c r="C16" s="332">
        <v>400000</v>
      </c>
      <c r="D16" s="330"/>
      <c r="E16" s="330"/>
      <c r="F16" s="330"/>
      <c r="G16" s="330"/>
      <c r="H16" s="330"/>
      <c r="I16" s="330"/>
    </row>
    <row r="17" spans="1:9">
      <c r="A17" s="330"/>
      <c r="B17" s="330" t="s">
        <v>674</v>
      </c>
      <c r="C17" s="332">
        <v>400000</v>
      </c>
      <c r="D17" s="330"/>
      <c r="E17" s="330"/>
      <c r="F17" s="330"/>
      <c r="G17" s="330"/>
      <c r="H17" s="330"/>
      <c r="I17" s="330"/>
    </row>
    <row r="18" spans="1:9">
      <c r="A18" s="330"/>
      <c r="B18" s="330" t="s">
        <v>675</v>
      </c>
      <c r="C18" s="332">
        <v>400000</v>
      </c>
      <c r="D18" s="330"/>
      <c r="E18" s="330"/>
      <c r="F18" s="330"/>
      <c r="G18" s="330"/>
      <c r="H18" s="330"/>
      <c r="I18" s="330"/>
    </row>
    <row r="19" spans="1:9">
      <c r="A19" s="330"/>
      <c r="B19" s="330" t="s">
        <v>676</v>
      </c>
      <c r="C19" s="332">
        <v>400000</v>
      </c>
      <c r="D19" s="330"/>
      <c r="E19" s="330"/>
      <c r="F19" s="330"/>
      <c r="G19" s="330"/>
      <c r="H19" s="330"/>
      <c r="I19" s="330"/>
    </row>
    <row r="20" spans="1:9">
      <c r="A20" s="330"/>
      <c r="B20" s="330" t="s">
        <v>677</v>
      </c>
      <c r="C20" s="332">
        <v>400000</v>
      </c>
      <c r="D20" s="330"/>
      <c r="E20" s="330"/>
      <c r="F20" s="330"/>
      <c r="G20" s="330"/>
      <c r="H20" s="330"/>
      <c r="I20" s="330"/>
    </row>
    <row r="21" spans="1:9">
      <c r="A21" s="330"/>
      <c r="B21" s="330" t="s">
        <v>606</v>
      </c>
      <c r="C21" s="332">
        <v>400000</v>
      </c>
      <c r="D21" s="330"/>
      <c r="E21" s="330"/>
      <c r="F21" s="330"/>
      <c r="G21" s="330"/>
      <c r="H21" s="330"/>
      <c r="I21" s="330"/>
    </row>
    <row r="22" spans="1:9" ht="13.5" thickBot="1">
      <c r="A22" s="492"/>
      <c r="B22" s="492"/>
      <c r="C22" s="492"/>
      <c r="D22" s="492"/>
      <c r="E22" s="492"/>
      <c r="F22" s="492"/>
      <c r="G22" s="492"/>
      <c r="H22" s="492"/>
      <c r="I22" s="492"/>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zoomScale="80" zoomScaleNormal="80" workbookViewId="0">
      <selection activeCell="A2" sqref="A2"/>
    </sheetView>
  </sheetViews>
  <sheetFormatPr defaultColWidth="9.140625" defaultRowHeight="12.75"/>
  <cols>
    <col min="1" max="1" width="83.7109375" style="295" customWidth="1"/>
    <col min="2" max="3" width="17.7109375" style="295" customWidth="1"/>
    <col min="4" max="4" width="10.7109375" style="295" customWidth="1"/>
    <col min="5" max="5" width="10.28515625" style="295" customWidth="1"/>
    <col min="6" max="6" width="7.7109375" style="295" customWidth="1"/>
    <col min="7" max="16384" width="9.140625" style="295"/>
  </cols>
  <sheetData>
    <row r="1" spans="1:6" ht="21" thickBot="1">
      <c r="A1" s="881" t="s">
        <v>1046</v>
      </c>
      <c r="B1" s="882"/>
      <c r="C1" s="298"/>
      <c r="D1" s="297" t="s">
        <v>179</v>
      </c>
      <c r="E1" s="297"/>
      <c r="F1" s="296" t="s">
        <v>117</v>
      </c>
    </row>
    <row r="2" spans="1:6" ht="12.75" customHeight="1" thickBot="1"/>
    <row r="3" spans="1:6" ht="13.5" thickBot="1">
      <c r="A3" s="73" t="s">
        <v>1069</v>
      </c>
      <c r="B3" s="224" t="s">
        <v>326</v>
      </c>
      <c r="C3" s="224"/>
      <c r="D3" s="224"/>
      <c r="E3" s="73"/>
    </row>
    <row r="4" spans="1:6">
      <c r="A4" s="99"/>
      <c r="B4" s="99"/>
      <c r="C4" s="99"/>
      <c r="D4" s="99"/>
      <c r="E4" s="291"/>
    </row>
    <row r="5" spans="1:6" ht="13.5" thickBot="1">
      <c r="A5" s="99" t="s">
        <v>1070</v>
      </c>
      <c r="B5" s="289" t="s">
        <v>1071</v>
      </c>
      <c r="C5" s="289"/>
      <c r="D5" s="99"/>
      <c r="E5" s="77"/>
    </row>
    <row r="6" spans="1:6">
      <c r="A6" s="291" t="s">
        <v>1072</v>
      </c>
      <c r="B6" s="757">
        <v>90670</v>
      </c>
      <c r="C6" s="286"/>
      <c r="D6" s="285"/>
      <c r="E6" s="77"/>
    </row>
    <row r="7" spans="1:6">
      <c r="A7" s="291"/>
      <c r="B7" s="285"/>
      <c r="C7" s="285"/>
      <c r="D7" s="291"/>
      <c r="E7" s="77"/>
    </row>
    <row r="8" spans="1:6">
      <c r="A8" s="291" t="s">
        <v>1073</v>
      </c>
      <c r="B8" s="758">
        <v>56610</v>
      </c>
      <c r="C8" s="285"/>
      <c r="D8" s="99"/>
      <c r="E8" s="77"/>
    </row>
    <row r="9" spans="1:6">
      <c r="A9" s="99"/>
      <c r="B9" s="285"/>
      <c r="C9" s="285"/>
      <c r="D9" s="99"/>
      <c r="E9" s="77"/>
    </row>
    <row r="10" spans="1:6">
      <c r="A10" s="291" t="s">
        <v>1074</v>
      </c>
      <c r="B10" s="758">
        <v>9440</v>
      </c>
      <c r="C10" s="285"/>
      <c r="D10" s="291"/>
      <c r="E10" s="77"/>
    </row>
    <row r="11" spans="1:6">
      <c r="A11" s="99"/>
      <c r="B11" s="285"/>
      <c r="C11" s="285"/>
      <c r="D11" s="291"/>
      <c r="E11" s="77"/>
    </row>
    <row r="12" spans="1:6">
      <c r="A12" s="291" t="s">
        <v>1075</v>
      </c>
      <c r="B12" s="758">
        <v>16800</v>
      </c>
      <c r="C12" s="285"/>
      <c r="D12" s="291"/>
      <c r="E12" s="77"/>
    </row>
    <row r="13" spans="1:6">
      <c r="A13" s="99" t="s">
        <v>1076</v>
      </c>
      <c r="B13" s="758">
        <v>16800</v>
      </c>
      <c r="C13" s="285"/>
      <c r="D13" s="291"/>
      <c r="E13" s="77"/>
    </row>
    <row r="14" spans="1:6">
      <c r="A14" s="99"/>
      <c r="B14" s="285"/>
      <c r="C14" s="285"/>
      <c r="D14" s="291"/>
      <c r="E14" s="77"/>
    </row>
    <row r="15" spans="1:6">
      <c r="A15" s="99" t="s">
        <v>1077</v>
      </c>
      <c r="B15" s="758">
        <v>7650</v>
      </c>
      <c r="C15" s="285"/>
      <c r="D15" s="291"/>
      <c r="E15" s="77"/>
    </row>
    <row r="16" spans="1:6">
      <c r="A16" s="99"/>
      <c r="B16" s="285"/>
      <c r="C16" s="285"/>
      <c r="D16" s="291"/>
      <c r="E16" s="77"/>
    </row>
    <row r="17" spans="1:5">
      <c r="A17" s="99" t="s">
        <v>1078</v>
      </c>
      <c r="B17" s="758">
        <v>33410</v>
      </c>
      <c r="C17" s="285"/>
      <c r="D17" s="291"/>
      <c r="E17" s="77"/>
    </row>
    <row r="18" spans="1:5">
      <c r="A18" s="99"/>
      <c r="B18" s="285"/>
      <c r="C18" s="285"/>
      <c r="D18" s="291"/>
      <c r="E18" s="77"/>
    </row>
    <row r="19" spans="1:5">
      <c r="A19" s="250"/>
      <c r="B19" s="283"/>
      <c r="C19" s="283"/>
      <c r="D19" s="283"/>
      <c r="E19" s="99"/>
    </row>
    <row r="20" spans="1:5">
      <c r="A20" s="99" t="s">
        <v>1079</v>
      </c>
      <c r="B20" s="283"/>
      <c r="C20" s="283"/>
      <c r="D20" s="283"/>
      <c r="E20" s="99"/>
    </row>
    <row r="21" spans="1:5" ht="13.5" thickBot="1">
      <c r="A21" s="99"/>
      <c r="B21" s="283"/>
      <c r="C21" s="283"/>
      <c r="D21" s="283"/>
      <c r="E21" s="99"/>
    </row>
    <row r="22" spans="1:5" ht="13.5" thickBot="1">
      <c r="A22" s="73" t="s">
        <v>1080</v>
      </c>
      <c r="B22" s="224" t="s">
        <v>1081</v>
      </c>
      <c r="C22" s="224"/>
      <c r="D22" s="224"/>
      <c r="E22" s="73"/>
    </row>
    <row r="23" spans="1:5">
      <c r="A23" s="99"/>
      <c r="B23" s="99"/>
      <c r="C23" s="99"/>
      <c r="D23" s="99"/>
      <c r="E23" s="99"/>
    </row>
    <row r="24" spans="1:5" ht="39">
      <c r="A24" s="282"/>
      <c r="B24" s="759" t="s">
        <v>1082</v>
      </c>
      <c r="C24" s="759" t="s">
        <v>1083</v>
      </c>
      <c r="D24" s="281" t="s">
        <v>1084</v>
      </c>
      <c r="E24" s="281"/>
    </row>
    <row r="25" spans="1:5">
      <c r="A25" s="250" t="s">
        <v>1085</v>
      </c>
      <c r="B25" s="760">
        <v>1574</v>
      </c>
      <c r="C25" s="761">
        <v>678</v>
      </c>
      <c r="D25" s="278">
        <v>391</v>
      </c>
      <c r="E25" s="250"/>
    </row>
    <row r="26" spans="1:5">
      <c r="A26" s="250" t="s">
        <v>1086</v>
      </c>
      <c r="B26" s="762">
        <v>1890</v>
      </c>
      <c r="C26" s="762">
        <v>1890</v>
      </c>
      <c r="D26" s="277">
        <v>790</v>
      </c>
    </row>
    <row r="27" spans="1:5">
      <c r="A27" s="77"/>
      <c r="B27" s="250"/>
      <c r="C27" s="250"/>
      <c r="D27" s="250"/>
      <c r="E27" s="250"/>
    </row>
    <row r="28" spans="1:5">
      <c r="A28" s="250" t="s">
        <v>1087</v>
      </c>
      <c r="B28" s="250"/>
      <c r="C28" s="250"/>
      <c r="D28" s="250"/>
      <c r="E28" s="250"/>
    </row>
    <row r="29" spans="1:5">
      <c r="A29" s="250" t="s">
        <v>1088</v>
      </c>
      <c r="B29" s="250"/>
      <c r="C29" s="250"/>
      <c r="D29" s="250"/>
      <c r="E29" s="250"/>
    </row>
    <row r="30" spans="1:5">
      <c r="A30" s="250"/>
      <c r="B30" s="274"/>
      <c r="C30" s="274"/>
      <c r="D30" s="250"/>
      <c r="E30" s="250"/>
    </row>
    <row r="31" spans="1:5">
      <c r="A31" s="250"/>
      <c r="B31" s="274"/>
      <c r="C31" s="274"/>
      <c r="D31" s="250"/>
      <c r="E31" s="250"/>
    </row>
    <row r="32" spans="1:5">
      <c r="A32" s="250"/>
      <c r="B32" s="274"/>
      <c r="C32" s="274"/>
      <c r="D32" s="250"/>
      <c r="E32" s="250"/>
    </row>
    <row r="33" spans="1:5" ht="13.5" thickBot="1">
      <c r="A33" s="250"/>
      <c r="B33" s="274"/>
      <c r="C33" s="274"/>
      <c r="D33" s="250"/>
      <c r="E33" s="250"/>
    </row>
    <row r="34" spans="1:5" ht="13.5" thickBot="1">
      <c r="A34" s="73" t="s">
        <v>344</v>
      </c>
      <c r="B34" s="224" t="s">
        <v>345</v>
      </c>
      <c r="C34" s="224"/>
      <c r="D34" s="224"/>
      <c r="E34" s="73"/>
    </row>
    <row r="35" spans="1:5">
      <c r="A35" s="250"/>
      <c r="B35" s="274"/>
      <c r="C35" s="274"/>
      <c r="D35" s="250"/>
      <c r="E35" s="250"/>
    </row>
    <row r="36" spans="1:5">
      <c r="A36" s="269" t="s">
        <v>242</v>
      </c>
      <c r="B36" s="99"/>
      <c r="C36" s="99"/>
      <c r="D36" s="99"/>
      <c r="E36" s="99"/>
    </row>
    <row r="37" spans="1:5">
      <c r="A37" s="99" t="s">
        <v>194</v>
      </c>
      <c r="B37" s="250"/>
      <c r="D37" s="250"/>
      <c r="E37" s="250"/>
    </row>
    <row r="38" spans="1:5">
      <c r="A38" s="99" t="s">
        <v>195</v>
      </c>
      <c r="B38" s="99"/>
      <c r="D38" s="99"/>
      <c r="E38" s="99"/>
    </row>
    <row r="39" spans="1:5">
      <c r="A39" s="99"/>
      <c r="B39" s="99"/>
      <c r="D39" s="99"/>
      <c r="E39" s="270"/>
    </row>
    <row r="40" spans="1:5">
      <c r="A40" s="291" t="s">
        <v>1089</v>
      </c>
      <c r="B40" s="250"/>
      <c r="D40" s="250"/>
      <c r="E40" s="99"/>
    </row>
    <row r="41" spans="1:5">
      <c r="A41" s="291" t="s">
        <v>1090</v>
      </c>
      <c r="B41" s="99"/>
      <c r="D41" s="99"/>
      <c r="E41" s="99"/>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scale="7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J23"/>
  <sheetViews>
    <sheetView zoomScale="80" zoomScaleNormal="80" workbookViewId="0">
      <selection activeCell="A2" sqref="A2"/>
    </sheetView>
  </sheetViews>
  <sheetFormatPr defaultRowHeight="12.75"/>
  <cols>
    <col min="1" max="1" width="36.7109375" customWidth="1"/>
    <col min="5" max="5" width="12.7109375" customWidth="1"/>
  </cols>
  <sheetData>
    <row r="1" spans="1:10" ht="21" thickBot="1">
      <c r="A1" s="867" t="s">
        <v>1046</v>
      </c>
      <c r="B1" s="868"/>
      <c r="C1" s="4"/>
      <c r="D1" s="9" t="s">
        <v>179</v>
      </c>
      <c r="E1" s="9"/>
      <c r="F1" s="10" t="s">
        <v>117</v>
      </c>
      <c r="G1" s="1"/>
      <c r="H1" s="1"/>
      <c r="I1" s="1"/>
      <c r="J1" s="1"/>
    </row>
    <row r="2" spans="1:10" ht="13.5" thickBot="1"/>
    <row r="3" spans="1:10" ht="13.5" thickBot="1">
      <c r="A3" s="387" t="s">
        <v>205</v>
      </c>
      <c r="B3" s="387"/>
      <c r="C3" s="387"/>
      <c r="D3" s="387" t="s">
        <v>206</v>
      </c>
      <c r="E3" s="387"/>
      <c r="F3" s="387"/>
      <c r="G3" s="387"/>
      <c r="H3" s="387"/>
      <c r="I3" s="387"/>
    </row>
    <row r="4" spans="1:10">
      <c r="A4" s="388"/>
      <c r="B4" s="389"/>
      <c r="C4" s="389"/>
      <c r="D4" s="389"/>
      <c r="E4" s="389"/>
      <c r="F4" s="389"/>
      <c r="G4" s="389"/>
      <c r="H4" s="389"/>
      <c r="I4" s="390"/>
    </row>
    <row r="5" spans="1:10">
      <c r="A5" s="391"/>
      <c r="B5" s="392"/>
      <c r="C5" s="392"/>
      <c r="D5" s="392"/>
      <c r="E5" s="392"/>
      <c r="F5" s="392"/>
      <c r="G5" s="392"/>
      <c r="H5" s="392"/>
      <c r="I5" s="393"/>
    </row>
    <row r="6" spans="1:10">
      <c r="A6" s="391"/>
      <c r="B6" s="394" t="s">
        <v>207</v>
      </c>
      <c r="C6" s="394"/>
      <c r="D6" s="394"/>
      <c r="E6" s="394"/>
      <c r="F6" s="394"/>
      <c r="G6" s="394"/>
      <c r="H6" s="394"/>
      <c r="I6" s="395"/>
    </row>
    <row r="7" spans="1:10">
      <c r="A7" s="391"/>
      <c r="B7" s="394" t="s">
        <v>208</v>
      </c>
      <c r="C7" s="394"/>
      <c r="D7" s="394"/>
      <c r="E7" s="394"/>
      <c r="F7" s="394"/>
      <c r="G7" s="394"/>
      <c r="H7" s="394"/>
      <c r="I7" s="395"/>
    </row>
    <row r="8" spans="1:10">
      <c r="A8" s="391"/>
      <c r="B8" s="394"/>
      <c r="C8" s="394"/>
      <c r="D8" s="394"/>
      <c r="E8" s="394"/>
      <c r="F8" s="394"/>
      <c r="G8" s="394"/>
      <c r="H8" s="394"/>
      <c r="I8" s="395"/>
    </row>
    <row r="9" spans="1:10">
      <c r="A9" s="391"/>
      <c r="B9" s="293" t="s">
        <v>1091</v>
      </c>
      <c r="C9" s="292"/>
      <c r="D9" s="292"/>
      <c r="E9" s="292"/>
      <c r="F9" s="292"/>
      <c r="G9" s="292"/>
      <c r="H9" s="394"/>
      <c r="I9" s="395"/>
    </row>
    <row r="10" spans="1:10">
      <c r="A10" s="391"/>
      <c r="B10" s="292"/>
      <c r="C10" s="292"/>
      <c r="D10" s="292"/>
      <c r="E10" s="292"/>
      <c r="F10" s="292"/>
      <c r="G10" s="292"/>
      <c r="H10" s="394"/>
      <c r="I10" s="395"/>
    </row>
    <row r="11" spans="1:10">
      <c r="A11" s="391"/>
      <c r="B11" s="292"/>
      <c r="C11" s="292" t="s">
        <v>433</v>
      </c>
      <c r="D11" s="292"/>
      <c r="E11" s="292"/>
      <c r="F11" s="292"/>
      <c r="G11" s="292"/>
      <c r="H11" s="394"/>
      <c r="I11" s="395"/>
    </row>
    <row r="12" spans="1:10">
      <c r="A12" s="391"/>
      <c r="B12" s="292"/>
      <c r="C12" s="292"/>
      <c r="D12" s="292"/>
      <c r="E12" s="292"/>
      <c r="F12" s="292"/>
      <c r="G12" s="292"/>
      <c r="H12" s="394"/>
      <c r="I12" s="395"/>
    </row>
    <row r="13" spans="1:10">
      <c r="A13" s="391"/>
      <c r="B13" s="292"/>
      <c r="C13" s="293" t="s">
        <v>209</v>
      </c>
      <c r="D13" s="292"/>
      <c r="E13" s="292"/>
      <c r="F13" s="292"/>
      <c r="G13" s="292"/>
      <c r="H13" s="394"/>
      <c r="I13" s="395"/>
    </row>
    <row r="14" spans="1:10">
      <c r="A14" s="391"/>
      <c r="B14" s="292"/>
      <c r="C14" s="293" t="s">
        <v>1092</v>
      </c>
      <c r="D14" s="292"/>
      <c r="E14" s="292"/>
      <c r="F14" s="292"/>
      <c r="G14" s="292"/>
      <c r="H14" s="394"/>
      <c r="I14" s="395"/>
    </row>
    <row r="15" spans="1:10">
      <c r="A15" s="391"/>
      <c r="B15" s="292"/>
      <c r="C15" s="292"/>
      <c r="D15" s="292"/>
      <c r="E15" s="292"/>
      <c r="F15" s="292"/>
      <c r="G15" s="292"/>
      <c r="H15" s="394"/>
      <c r="I15" s="395"/>
    </row>
    <row r="16" spans="1:10">
      <c r="A16" s="391"/>
      <c r="B16" s="292"/>
      <c r="C16" s="292" t="s">
        <v>210</v>
      </c>
      <c r="D16" s="292"/>
      <c r="E16" s="292"/>
      <c r="F16" s="292"/>
      <c r="G16" s="292"/>
      <c r="H16" s="394"/>
      <c r="I16" s="395"/>
    </row>
    <row r="17" spans="1:9">
      <c r="A17" s="391"/>
      <c r="B17" s="292"/>
      <c r="C17" s="293" t="s">
        <v>1093</v>
      </c>
      <c r="D17" s="292"/>
      <c r="E17" s="292"/>
      <c r="F17" s="292"/>
      <c r="G17" s="292"/>
      <c r="H17" s="394"/>
      <c r="I17" s="395"/>
    </row>
    <row r="18" spans="1:9">
      <c r="A18" s="391"/>
      <c r="B18" s="392"/>
      <c r="C18" s="392"/>
      <c r="D18" s="392"/>
      <c r="E18" s="392"/>
      <c r="F18" s="392"/>
      <c r="G18" s="392"/>
      <c r="H18" s="392"/>
      <c r="I18" s="393"/>
    </row>
    <row r="19" spans="1:9">
      <c r="A19" s="396"/>
      <c r="B19" s="397"/>
      <c r="C19" s="397"/>
      <c r="D19" s="398" t="s">
        <v>204</v>
      </c>
      <c r="E19" s="397"/>
      <c r="F19" s="397"/>
      <c r="G19" s="397"/>
      <c r="H19" s="397"/>
      <c r="I19" s="399"/>
    </row>
    <row r="20" spans="1:9">
      <c r="A20" s="400" t="s">
        <v>340</v>
      </c>
      <c r="B20" s="401"/>
      <c r="C20" s="401"/>
      <c r="D20" s="401"/>
      <c r="E20" s="401"/>
      <c r="F20" s="401"/>
      <c r="G20" s="401"/>
      <c r="H20" s="401"/>
      <c r="I20" s="402"/>
    </row>
    <row r="21" spans="1:9">
      <c r="A21" s="403" t="s">
        <v>650</v>
      </c>
      <c r="B21" s="401"/>
      <c r="C21" s="401"/>
      <c r="D21" s="401">
        <v>790</v>
      </c>
      <c r="E21" s="401"/>
      <c r="F21" s="401"/>
      <c r="G21" s="401"/>
      <c r="H21" s="401"/>
      <c r="I21" s="402"/>
    </row>
    <row r="22" spans="1:9">
      <c r="A22" s="404" t="s">
        <v>341</v>
      </c>
      <c r="B22" s="401"/>
      <c r="C22" s="401"/>
      <c r="D22" s="405">
        <v>1890</v>
      </c>
      <c r="E22" s="401"/>
      <c r="F22" s="401"/>
      <c r="G22" s="401"/>
      <c r="H22" s="401"/>
      <c r="I22" s="402"/>
    </row>
    <row r="23" spans="1:9">
      <c r="A23" s="406"/>
      <c r="B23" s="407"/>
      <c r="C23" s="407"/>
      <c r="D23" s="407"/>
      <c r="E23" s="407"/>
      <c r="F23" s="407"/>
      <c r="G23" s="407"/>
      <c r="H23" s="407"/>
      <c r="I23" s="408"/>
    </row>
  </sheetData>
  <mergeCells count="1">
    <mergeCell ref="A1:B1"/>
  </mergeCells>
  <phoneticPr fontId="7"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A2" sqref="A2"/>
    </sheetView>
  </sheetViews>
  <sheetFormatPr defaultRowHeight="12.75"/>
  <cols>
    <col min="1" max="1" width="32.7109375" bestFit="1" customWidth="1"/>
    <col min="2" max="2" width="18" customWidth="1"/>
    <col min="4" max="4" width="24.28515625" bestFit="1" customWidth="1"/>
    <col min="5" max="5" width="18" customWidth="1"/>
  </cols>
  <sheetData>
    <row r="1" spans="1:10" ht="21" thickBot="1">
      <c r="A1" s="867" t="s">
        <v>1046</v>
      </c>
      <c r="B1" s="868"/>
      <c r="C1" s="4"/>
      <c r="D1" s="9" t="s">
        <v>179</v>
      </c>
      <c r="E1" s="9"/>
      <c r="F1" s="10" t="s">
        <v>117</v>
      </c>
      <c r="G1" s="1"/>
      <c r="H1" s="1"/>
      <c r="I1" s="1"/>
      <c r="J1" s="1"/>
    </row>
    <row r="2" spans="1:10" ht="13.5" thickBot="1"/>
    <row r="3" spans="1:10">
      <c r="A3" s="409" t="s">
        <v>491</v>
      </c>
      <c r="B3" s="410" t="s">
        <v>490</v>
      </c>
      <c r="C3" s="410"/>
      <c r="D3" s="410"/>
      <c r="E3" s="409"/>
      <c r="F3" s="411"/>
    </row>
    <row r="4" spans="1:10">
      <c r="A4" s="412"/>
      <c r="B4" s="412"/>
      <c r="C4" s="412"/>
      <c r="D4" s="412"/>
      <c r="E4" s="412"/>
      <c r="F4" s="412"/>
    </row>
    <row r="5" spans="1:10">
      <c r="A5" s="411"/>
      <c r="B5" s="413"/>
      <c r="C5" s="413"/>
      <c r="D5" s="413"/>
      <c r="E5" s="413"/>
      <c r="F5" s="413"/>
    </row>
    <row r="6" spans="1:10">
      <c r="A6" s="411"/>
      <c r="B6" s="414" t="s">
        <v>494</v>
      </c>
      <c r="C6" s="414"/>
      <c r="D6" s="415"/>
      <c r="E6" s="414" t="s">
        <v>495</v>
      </c>
      <c r="F6" s="414"/>
    </row>
    <row r="7" spans="1:10">
      <c r="A7" s="416"/>
      <c r="B7" s="417"/>
      <c r="C7" s="418" t="s">
        <v>355</v>
      </c>
      <c r="D7" s="417"/>
      <c r="E7" s="417"/>
      <c r="F7" s="418" t="s">
        <v>355</v>
      </c>
    </row>
    <row r="8" spans="1:10">
      <c r="A8" s="419" t="s">
        <v>493</v>
      </c>
      <c r="B8" s="415"/>
      <c r="C8" s="420">
        <v>98610</v>
      </c>
      <c r="D8" s="419" t="s">
        <v>493</v>
      </c>
      <c r="E8" s="415"/>
      <c r="F8" s="420">
        <f>+C8*D14</f>
        <v>107484.90000000001</v>
      </c>
    </row>
    <row r="9" spans="1:10">
      <c r="A9" s="412"/>
      <c r="B9" s="412"/>
      <c r="C9" s="412"/>
      <c r="D9" s="412"/>
      <c r="E9" s="412"/>
      <c r="F9" s="412"/>
    </row>
    <row r="10" spans="1:10">
      <c r="A10" s="412"/>
      <c r="B10" s="412"/>
      <c r="C10" s="412"/>
      <c r="D10" s="412"/>
      <c r="E10" s="412"/>
      <c r="F10" s="412"/>
    </row>
    <row r="11" spans="1:10">
      <c r="A11" s="421"/>
      <c r="B11" s="413"/>
      <c r="C11" s="422"/>
      <c r="D11" s="413"/>
      <c r="E11" s="413"/>
      <c r="F11" s="422"/>
    </row>
    <row r="12" spans="1:10">
      <c r="A12" s="419"/>
      <c r="B12" s="415"/>
      <c r="C12" s="423"/>
      <c r="D12" s="424" t="s">
        <v>496</v>
      </c>
      <c r="E12" s="413"/>
      <c r="F12" s="405"/>
    </row>
    <row r="13" spans="1:10">
      <c r="A13" s="417" t="s">
        <v>497</v>
      </c>
      <c r="B13" s="418"/>
      <c r="C13" s="413"/>
      <c r="D13" s="425">
        <v>0.09</v>
      </c>
      <c r="E13" s="413"/>
      <c r="F13" s="422"/>
    </row>
    <row r="14" spans="1:10" ht="13.5" customHeight="1">
      <c r="A14" s="415" t="s">
        <v>498</v>
      </c>
      <c r="B14" s="420"/>
      <c r="C14" s="419"/>
      <c r="D14" s="426">
        <v>1.0900000000000001</v>
      </c>
      <c r="E14" s="413"/>
      <c r="F14" s="405"/>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80" zoomScaleNormal="80" workbookViewId="0">
      <selection activeCell="A2" sqref="A2"/>
    </sheetView>
  </sheetViews>
  <sheetFormatPr defaultColWidth="9.140625" defaultRowHeight="12.75"/>
  <cols>
    <col min="1" max="1" width="32.7109375" style="265" bestFit="1" customWidth="1"/>
    <col min="2" max="2" width="18" style="265" customWidth="1"/>
    <col min="3" max="3" width="9.140625" style="265"/>
    <col min="4" max="4" width="24.28515625" style="265" bestFit="1" customWidth="1"/>
    <col min="5" max="5" width="18" style="265" customWidth="1"/>
    <col min="6" max="16384" width="9.140625" style="265"/>
  </cols>
  <sheetData>
    <row r="1" spans="1:10" ht="21" thickBot="1">
      <c r="A1" s="867" t="s">
        <v>1046</v>
      </c>
      <c r="B1" s="868"/>
      <c r="C1" s="4"/>
      <c r="D1" s="9" t="s">
        <v>179</v>
      </c>
      <c r="E1" s="9"/>
      <c r="F1" s="10" t="s">
        <v>117</v>
      </c>
    </row>
    <row r="3" spans="1:10" ht="13.5" thickBot="1"/>
    <row r="4" spans="1:10" ht="13.5" thickBot="1">
      <c r="A4" s="73" t="s">
        <v>651</v>
      </c>
      <c r="B4" s="224" t="s">
        <v>652</v>
      </c>
      <c r="C4" s="224"/>
      <c r="D4" s="224"/>
      <c r="E4" s="73"/>
      <c r="F4" s="73"/>
      <c r="G4" s="528"/>
      <c r="H4" s="528"/>
      <c r="I4" s="528"/>
      <c r="J4" s="528"/>
    </row>
    <row r="5" spans="1:10">
      <c r="A5" s="99"/>
      <c r="B5" s="99"/>
      <c r="C5" s="99"/>
      <c r="D5" s="99"/>
      <c r="E5" s="291"/>
      <c r="F5" s="706"/>
      <c r="G5" s="528"/>
      <c r="H5" s="528"/>
      <c r="I5" s="528"/>
      <c r="J5" s="528"/>
    </row>
    <row r="6" spans="1:10" ht="25.5">
      <c r="A6" s="256" t="s">
        <v>496</v>
      </c>
      <c r="B6" s="290" t="s">
        <v>653</v>
      </c>
      <c r="C6" s="289"/>
      <c r="D6" s="99"/>
      <c r="E6" s="77"/>
      <c r="F6" s="706"/>
      <c r="G6" s="528"/>
      <c r="H6" s="528"/>
      <c r="I6" s="528"/>
      <c r="J6" s="528"/>
    </row>
    <row r="7" spans="1:10">
      <c r="A7" s="288" t="s">
        <v>654</v>
      </c>
      <c r="B7" s="287">
        <v>84970</v>
      </c>
      <c r="C7" s="286"/>
      <c r="D7" s="285"/>
      <c r="E7" s="77"/>
      <c r="F7" s="706"/>
      <c r="G7" s="528"/>
      <c r="H7" s="528"/>
      <c r="I7" s="528"/>
      <c r="J7" s="528"/>
    </row>
    <row r="8" spans="1:10">
      <c r="A8" s="288" t="s">
        <v>655</v>
      </c>
      <c r="B8" s="284">
        <v>16070</v>
      </c>
      <c r="C8" s="285"/>
      <c r="D8" s="99"/>
      <c r="E8" s="77"/>
      <c r="F8" s="706"/>
      <c r="G8" s="528"/>
      <c r="H8" s="528"/>
      <c r="I8" s="528"/>
      <c r="J8" s="528"/>
    </row>
    <row r="9" spans="1:10">
      <c r="A9" s="288" t="s">
        <v>656</v>
      </c>
      <c r="B9" s="284">
        <v>92310</v>
      </c>
      <c r="C9" s="285"/>
      <c r="D9" s="291"/>
      <c r="E9" s="77"/>
      <c r="F9" s="706"/>
      <c r="G9" s="528"/>
      <c r="H9" s="528"/>
      <c r="I9" s="528"/>
      <c r="J9" s="528"/>
    </row>
    <row r="10" spans="1:10">
      <c r="A10" s="291" t="s">
        <v>725</v>
      </c>
      <c r="B10" s="284">
        <v>42140</v>
      </c>
      <c r="C10" s="285"/>
      <c r="D10" s="291"/>
      <c r="E10" s="77"/>
      <c r="F10" s="706"/>
      <c r="G10" s="528"/>
      <c r="H10" s="528"/>
      <c r="I10" s="528"/>
      <c r="J10" s="528"/>
    </row>
    <row r="11" spans="1:10">
      <c r="A11" s="291" t="s">
        <v>703</v>
      </c>
      <c r="B11" s="284">
        <v>16000</v>
      </c>
      <c r="C11" s="285"/>
      <c r="D11" s="291"/>
      <c r="E11" s="77"/>
      <c r="F11" s="706"/>
      <c r="G11" s="528"/>
      <c r="H11" s="528"/>
      <c r="I11" s="528"/>
      <c r="J11" s="528"/>
    </row>
    <row r="12" spans="1:10">
      <c r="A12" s="99"/>
      <c r="B12" s="285"/>
      <c r="C12" s="285"/>
      <c r="D12" s="291"/>
      <c r="E12" s="77"/>
      <c r="F12" s="706"/>
      <c r="G12" s="528"/>
      <c r="H12" s="528"/>
      <c r="I12" s="528"/>
      <c r="J12" s="528"/>
    </row>
    <row r="13" spans="1:10" ht="13.5" customHeight="1">
      <c r="A13" s="99" t="s">
        <v>726</v>
      </c>
      <c r="B13" s="285"/>
      <c r="C13" s="285"/>
      <c r="D13" s="291"/>
      <c r="E13" s="77"/>
      <c r="F13" s="706"/>
      <c r="G13" s="528"/>
      <c r="H13" s="528"/>
      <c r="I13" s="528"/>
      <c r="J13" s="528"/>
    </row>
    <row r="14" spans="1:10" ht="13.5" thickBot="1">
      <c r="A14" s="99"/>
      <c r="B14" s="283"/>
      <c r="C14" s="283"/>
      <c r="D14" s="283"/>
      <c r="E14" s="99"/>
      <c r="F14" s="706"/>
      <c r="G14" s="528"/>
      <c r="H14" s="528"/>
      <c r="I14" s="528"/>
      <c r="J14" s="528"/>
    </row>
    <row r="15" spans="1:10" ht="13.5" thickBot="1">
      <c r="A15" s="73" t="s">
        <v>657</v>
      </c>
      <c r="B15" s="224" t="s">
        <v>658</v>
      </c>
      <c r="C15" s="224"/>
      <c r="D15" s="224"/>
      <c r="E15" s="73"/>
      <c r="F15" s="73"/>
      <c r="G15" s="528"/>
      <c r="H15" s="528"/>
      <c r="I15" s="528"/>
      <c r="J15" s="528"/>
    </row>
    <row r="16" spans="1:10">
      <c r="A16" s="99"/>
      <c r="B16" s="99"/>
      <c r="C16" s="99"/>
      <c r="D16" s="99"/>
      <c r="E16" s="99"/>
      <c r="F16" s="706"/>
      <c r="G16" s="528"/>
      <c r="H16" s="528"/>
      <c r="I16" s="528"/>
      <c r="J16" s="528"/>
    </row>
    <row r="17" spans="1:10" ht="15.75">
      <c r="A17" s="282"/>
      <c r="B17" s="290" t="s">
        <v>659</v>
      </c>
      <c r="C17" s="706"/>
      <c r="D17" s="281"/>
      <c r="E17" s="281"/>
      <c r="F17" s="706"/>
      <c r="G17" s="528"/>
      <c r="H17" s="528"/>
      <c r="I17" s="528"/>
      <c r="J17" s="528"/>
    </row>
    <row r="18" spans="1:10">
      <c r="A18" s="280" t="s">
        <v>704</v>
      </c>
      <c r="B18" s="279">
        <v>4044100</v>
      </c>
      <c r="C18" s="706"/>
      <c r="D18" s="278"/>
      <c r="E18" s="250"/>
      <c r="F18" s="706"/>
      <c r="G18" s="528"/>
      <c r="H18" s="528"/>
      <c r="I18" s="528"/>
      <c r="J18" s="528"/>
    </row>
    <row r="19" spans="1:10">
      <c r="A19" s="280" t="s">
        <v>705</v>
      </c>
      <c r="B19" s="287">
        <v>1786080</v>
      </c>
      <c r="C19" s="706"/>
      <c r="D19" s="277"/>
      <c r="E19" s="706"/>
      <c r="F19" s="706"/>
      <c r="G19" s="528"/>
      <c r="H19" s="528"/>
      <c r="I19" s="528"/>
      <c r="J19" s="528"/>
    </row>
    <row r="20" spans="1:10">
      <c r="A20" s="276"/>
      <c r="B20" s="275"/>
      <c r="C20" s="274"/>
      <c r="D20" s="250"/>
      <c r="E20" s="250"/>
      <c r="F20" s="706"/>
      <c r="G20" s="528"/>
      <c r="H20" s="528"/>
      <c r="I20" s="528"/>
      <c r="J20" s="528"/>
    </row>
    <row r="21" spans="1:10" ht="13.5" thickBot="1">
      <c r="A21" s="250"/>
      <c r="B21" s="274"/>
      <c r="C21" s="274"/>
      <c r="D21" s="250"/>
      <c r="E21" s="250"/>
      <c r="F21" s="706"/>
      <c r="G21" s="528"/>
      <c r="H21" s="528"/>
      <c r="I21" s="528"/>
      <c r="J21" s="528"/>
    </row>
    <row r="22" spans="1:10" ht="13.5" thickBot="1">
      <c r="A22" s="73" t="s">
        <v>660</v>
      </c>
      <c r="B22" s="224" t="s">
        <v>661</v>
      </c>
      <c r="C22" s="224"/>
      <c r="D22" s="224"/>
      <c r="E22" s="73"/>
      <c r="F22" s="73"/>
      <c r="G22" s="528"/>
      <c r="H22" s="528"/>
      <c r="I22" s="528"/>
      <c r="J22" s="528"/>
    </row>
    <row r="23" spans="1:10">
      <c r="A23" s="250"/>
      <c r="B23" s="274"/>
      <c r="C23" s="274"/>
      <c r="D23" s="250"/>
      <c r="E23" s="250"/>
      <c r="F23" s="706"/>
      <c r="G23" s="528"/>
      <c r="H23" s="528"/>
      <c r="I23" s="528"/>
      <c r="J23" s="528"/>
    </row>
    <row r="24" spans="1:10">
      <c r="A24" s="273" t="s">
        <v>662</v>
      </c>
      <c r="B24" s="280" t="s">
        <v>663</v>
      </c>
      <c r="C24" s="706"/>
      <c r="D24" s="250"/>
      <c r="E24" s="250"/>
      <c r="F24" s="706"/>
      <c r="G24" s="528"/>
      <c r="H24" s="528"/>
      <c r="I24" s="528"/>
      <c r="J24" s="528"/>
    </row>
    <row r="25" spans="1:10">
      <c r="A25" s="266" t="s">
        <v>664</v>
      </c>
      <c r="B25" s="287">
        <v>1574</v>
      </c>
      <c r="C25" s="706"/>
      <c r="D25" s="250"/>
      <c r="E25" s="250"/>
      <c r="F25" s="706"/>
      <c r="G25" s="528"/>
      <c r="H25" s="528"/>
      <c r="I25" s="528"/>
      <c r="J25" s="528"/>
    </row>
    <row r="26" spans="1:10">
      <c r="A26" s="266" t="s">
        <v>665</v>
      </c>
      <c r="B26" s="287">
        <v>678</v>
      </c>
      <c r="C26" s="706"/>
      <c r="D26" s="250"/>
      <c r="E26" s="250"/>
      <c r="F26" s="706"/>
      <c r="G26" s="528"/>
      <c r="H26" s="528"/>
      <c r="I26" s="528"/>
      <c r="J26" s="528"/>
    </row>
    <row r="27" spans="1:10">
      <c r="A27" s="272" t="s">
        <v>650</v>
      </c>
      <c r="B27" s="271">
        <v>390</v>
      </c>
      <c r="C27" s="706"/>
      <c r="D27" s="250"/>
      <c r="E27" s="250"/>
      <c r="F27" s="706"/>
      <c r="G27" s="528"/>
      <c r="H27" s="528"/>
      <c r="I27" s="528"/>
      <c r="J27" s="528"/>
    </row>
    <row r="28" spans="1:10">
      <c r="A28" s="272" t="s">
        <v>666</v>
      </c>
      <c r="B28" s="287">
        <v>1523</v>
      </c>
      <c r="C28" s="706"/>
      <c r="D28" s="706"/>
      <c r="E28" s="706"/>
      <c r="F28" s="706"/>
      <c r="G28" s="528"/>
      <c r="H28" s="528"/>
      <c r="I28" s="528"/>
      <c r="J28" s="528"/>
    </row>
    <row r="29" spans="1:10">
      <c r="A29" s="272" t="s">
        <v>667</v>
      </c>
      <c r="B29" s="271">
        <v>609</v>
      </c>
      <c r="C29" s="706"/>
      <c r="D29" s="706"/>
      <c r="E29" s="706"/>
      <c r="F29" s="706"/>
      <c r="G29" s="528"/>
      <c r="H29" s="528"/>
      <c r="I29" s="528"/>
      <c r="J29" s="528"/>
    </row>
    <row r="30" spans="1:10" ht="13.5" thickBot="1">
      <c r="A30" s="288"/>
      <c r="B30" s="99"/>
      <c r="C30" s="706"/>
      <c r="D30" s="99"/>
      <c r="E30" s="270"/>
      <c r="F30" s="706"/>
      <c r="G30" s="528"/>
      <c r="H30" s="528"/>
      <c r="I30" s="528"/>
      <c r="J30" s="528"/>
    </row>
    <row r="31" spans="1:10" ht="13.5" thickBot="1">
      <c r="A31" s="73" t="s">
        <v>668</v>
      </c>
      <c r="B31" s="224" t="s">
        <v>727</v>
      </c>
      <c r="C31" s="224"/>
      <c r="D31" s="224"/>
      <c r="E31" s="73"/>
      <c r="F31" s="73"/>
      <c r="G31" s="528"/>
      <c r="H31" s="528"/>
      <c r="I31" s="528"/>
      <c r="J31" s="528"/>
    </row>
    <row r="32" spans="1:10">
      <c r="A32" s="250"/>
      <c r="B32" s="274"/>
      <c r="C32" s="274"/>
      <c r="D32" s="250"/>
      <c r="E32" s="250"/>
      <c r="F32" s="706"/>
      <c r="G32" s="528"/>
      <c r="H32" s="528"/>
      <c r="I32" s="528"/>
      <c r="J32" s="528"/>
    </row>
    <row r="33" spans="1:10">
      <c r="A33" s="269" t="s">
        <v>242</v>
      </c>
      <c r="B33" s="99"/>
      <c r="C33" s="99"/>
      <c r="D33" s="99"/>
      <c r="E33" s="99"/>
      <c r="F33" s="706"/>
      <c r="G33" s="528"/>
      <c r="H33" s="528"/>
      <c r="I33" s="528"/>
      <c r="J33" s="528"/>
    </row>
    <row r="34" spans="1:10" ht="12.75" customHeight="1">
      <c r="A34" s="268" t="s">
        <v>669</v>
      </c>
      <c r="B34" s="267"/>
      <c r="C34" s="706"/>
      <c r="D34" s="250"/>
      <c r="E34" s="250"/>
      <c r="F34" s="706"/>
      <c r="G34" s="528"/>
      <c r="H34" s="528"/>
      <c r="I34" s="528"/>
      <c r="J34" s="528"/>
    </row>
    <row r="35" spans="1:10">
      <c r="A35" s="99"/>
      <c r="B35" s="99"/>
      <c r="C35" s="706"/>
      <c r="D35" s="99"/>
      <c r="E35" s="99"/>
      <c r="F35" s="706"/>
      <c r="G35" s="528"/>
      <c r="H35" s="528"/>
      <c r="I35" s="528"/>
      <c r="J35" s="528"/>
    </row>
    <row r="36" spans="1:10" ht="12.75" customHeight="1">
      <c r="A36" s="294" t="s">
        <v>670</v>
      </c>
      <c r="B36" s="294"/>
      <c r="C36" s="706"/>
      <c r="D36" s="99"/>
      <c r="E36" s="270"/>
      <c r="F36" s="706"/>
      <c r="G36" s="528"/>
      <c r="H36" s="528"/>
      <c r="I36" s="528"/>
      <c r="J36" s="528"/>
    </row>
    <row r="37" spans="1:10">
      <c r="A37" s="283"/>
      <c r="B37" s="99"/>
      <c r="C37" s="706"/>
      <c r="D37" s="99"/>
      <c r="E37" s="270"/>
      <c r="F37" s="706"/>
      <c r="G37" s="528"/>
      <c r="H37" s="528"/>
      <c r="I37" s="528"/>
      <c r="J37" s="528"/>
    </row>
    <row r="38" spans="1:10">
      <c r="A38" s="427" t="s">
        <v>1094</v>
      </c>
      <c r="B38" s="294"/>
      <c r="C38" s="706"/>
      <c r="D38" s="99"/>
      <c r="E38" s="270"/>
      <c r="F38" s="706"/>
      <c r="G38" s="528"/>
      <c r="H38" s="528"/>
      <c r="I38" s="528"/>
      <c r="J38" s="528"/>
    </row>
    <row r="39" spans="1:10">
      <c r="A39" s="706"/>
      <c r="B39" s="706"/>
      <c r="C39" s="706"/>
      <c r="D39" s="706"/>
      <c r="E39" s="706"/>
      <c r="F39" s="706"/>
      <c r="G39" s="528"/>
      <c r="H39" s="528"/>
      <c r="I39" s="528"/>
      <c r="J39" s="528"/>
    </row>
    <row r="40" spans="1:10" ht="13.5" thickBot="1">
      <c r="A40" s="706"/>
      <c r="B40" s="706"/>
      <c r="C40" s="706"/>
      <c r="D40" s="706"/>
      <c r="E40" s="706"/>
      <c r="F40" s="706"/>
      <c r="G40" s="528"/>
      <c r="H40" s="528"/>
      <c r="I40" s="528"/>
      <c r="J40" s="528"/>
    </row>
    <row r="41" spans="1:10" ht="13.5" thickBot="1">
      <c r="A41" s="73" t="s">
        <v>728</v>
      </c>
      <c r="B41" s="224" t="s">
        <v>729</v>
      </c>
      <c r="C41" s="224"/>
      <c r="D41" s="224"/>
      <c r="E41" s="224"/>
      <c r="F41" s="224"/>
      <c r="G41" s="528"/>
      <c r="H41" s="528"/>
      <c r="I41" s="528"/>
      <c r="J41" s="528"/>
    </row>
    <row r="42" spans="1:10">
      <c r="A42" s="250"/>
      <c r="B42" s="706"/>
      <c r="C42" s="706"/>
      <c r="D42" s="706"/>
      <c r="E42" s="706"/>
      <c r="F42" s="706"/>
      <c r="G42" s="528"/>
      <c r="H42" s="528"/>
      <c r="I42" s="528"/>
      <c r="J42" s="528"/>
    </row>
    <row r="43" spans="1:10">
      <c r="A43" s="269" t="s">
        <v>242</v>
      </c>
      <c r="B43" s="706"/>
      <c r="C43" s="706"/>
      <c r="D43" s="706"/>
      <c r="E43" s="706"/>
      <c r="F43" s="706"/>
      <c r="G43" s="528"/>
      <c r="H43" s="528"/>
      <c r="I43" s="528"/>
      <c r="J43" s="528"/>
    </row>
    <row r="44" spans="1:10">
      <c r="A44" s="268" t="s">
        <v>669</v>
      </c>
      <c r="B44" s="706"/>
      <c r="C44" s="706"/>
      <c r="D44" s="706"/>
      <c r="E44" s="706"/>
      <c r="F44" s="706"/>
      <c r="G44" s="528"/>
      <c r="H44" s="528"/>
      <c r="I44" s="528"/>
      <c r="J44" s="528"/>
    </row>
    <row r="45" spans="1:10">
      <c r="A45" s="99"/>
      <c r="B45" s="706"/>
      <c r="C45" s="706"/>
      <c r="D45" s="706"/>
      <c r="E45" s="706"/>
      <c r="F45" s="706"/>
      <c r="G45" s="528"/>
      <c r="H45" s="528"/>
      <c r="I45" s="528"/>
      <c r="J45" s="528"/>
    </row>
    <row r="46" spans="1:10">
      <c r="A46" s="294" t="s">
        <v>670</v>
      </c>
      <c r="B46" s="706"/>
      <c r="C46" s="706"/>
      <c r="D46" s="706"/>
      <c r="E46" s="706"/>
      <c r="F46" s="706"/>
      <c r="G46" s="528"/>
      <c r="H46" s="528"/>
      <c r="I46" s="528"/>
      <c r="J46" s="528"/>
    </row>
    <row r="47" spans="1:10">
      <c r="A47" s="283"/>
      <c r="B47" s="706"/>
      <c r="C47" s="706"/>
      <c r="D47" s="706"/>
      <c r="E47" s="706"/>
      <c r="F47" s="706"/>
      <c r="G47" s="528"/>
      <c r="H47" s="528"/>
      <c r="I47" s="528"/>
      <c r="J47" s="528"/>
    </row>
    <row r="48" spans="1:10">
      <c r="A48" s="427" t="s">
        <v>1095</v>
      </c>
      <c r="B48" s="706"/>
      <c r="C48" s="706"/>
      <c r="D48" s="706"/>
      <c r="E48" s="706"/>
      <c r="F48" s="706"/>
      <c r="G48" s="528"/>
      <c r="H48" s="528"/>
      <c r="I48" s="528"/>
      <c r="J48" s="528"/>
    </row>
    <row r="49" spans="1:10">
      <c r="A49" s="294"/>
      <c r="B49" s="533"/>
      <c r="C49" s="533"/>
      <c r="D49" s="533"/>
      <c r="E49" s="533"/>
      <c r="F49" s="533"/>
      <c r="G49" s="528"/>
      <c r="H49" s="528"/>
      <c r="I49" s="528"/>
      <c r="J49" s="528"/>
    </row>
    <row r="50" spans="1:10">
      <c r="A50" s="283"/>
      <c r="B50" s="533"/>
      <c r="C50" s="533"/>
      <c r="D50" s="533"/>
      <c r="E50" s="533"/>
      <c r="F50" s="533"/>
      <c r="G50" s="528"/>
      <c r="H50" s="528"/>
      <c r="I50" s="528"/>
      <c r="J50" s="528"/>
    </row>
    <row r="51" spans="1:10">
      <c r="A51" s="427"/>
      <c r="B51" s="533"/>
      <c r="C51" s="533"/>
      <c r="D51" s="533"/>
      <c r="E51" s="533"/>
      <c r="F51" s="533"/>
      <c r="G51" s="528"/>
      <c r="H51" s="528"/>
      <c r="I51" s="528"/>
      <c r="J51" s="528"/>
    </row>
    <row r="52" spans="1:10">
      <c r="A52" s="533"/>
      <c r="B52" s="533"/>
      <c r="C52" s="533"/>
      <c r="D52" s="533"/>
      <c r="E52" s="533"/>
      <c r="F52" s="533"/>
      <c r="G52" s="528"/>
      <c r="H52" s="528"/>
      <c r="I52" s="528"/>
      <c r="J52" s="528"/>
    </row>
    <row r="53" spans="1:10">
      <c r="A53" s="427"/>
      <c r="B53" s="533"/>
      <c r="C53" s="533"/>
      <c r="D53" s="533"/>
      <c r="E53" s="533"/>
      <c r="F53" s="533"/>
      <c r="G53" s="528"/>
      <c r="H53" s="528"/>
      <c r="I53" s="528"/>
      <c r="J53" s="528"/>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78"/>
  <sheetViews>
    <sheetView zoomScale="80" zoomScaleNormal="80" workbookViewId="0">
      <selection activeCell="A2" sqref="A2"/>
    </sheetView>
  </sheetViews>
  <sheetFormatPr defaultColWidth="9.140625" defaultRowHeight="12.75"/>
  <cols>
    <col min="1" max="1" width="66.28515625" style="533" customWidth="1"/>
    <col min="2" max="2" width="23.7109375" style="533" customWidth="1"/>
    <col min="3" max="3" width="25.5703125" style="533" customWidth="1"/>
    <col min="4" max="4" width="25.140625" style="533" customWidth="1"/>
    <col min="5" max="5" width="21.5703125" style="533" customWidth="1"/>
    <col min="6" max="6" width="31.140625" style="533" customWidth="1"/>
    <col min="7" max="7" width="33.7109375" style="533" customWidth="1"/>
    <col min="8" max="11" width="10.7109375" style="533" customWidth="1"/>
    <col min="12" max="12" width="13.7109375" style="533" customWidth="1"/>
    <col min="13" max="13" width="10.7109375" style="533" customWidth="1"/>
    <col min="14" max="14" width="20.7109375" style="533" customWidth="1"/>
    <col min="15" max="18" width="16.7109375" style="533" customWidth="1"/>
    <col min="19" max="20" width="10.7109375" style="533" customWidth="1"/>
    <col min="21" max="21" width="16.7109375" style="533" customWidth="1"/>
    <col min="22" max="22" width="23.7109375" style="533" customWidth="1"/>
    <col min="23" max="23" width="21.7109375" style="533" customWidth="1"/>
    <col min="24" max="24" width="13.7109375" style="533" customWidth="1"/>
    <col min="25" max="16384" width="9.140625" style="533"/>
  </cols>
  <sheetData>
    <row r="1" spans="1:7" ht="21" thickBot="1">
      <c r="A1" s="867" t="s">
        <v>1046</v>
      </c>
      <c r="B1" s="868"/>
      <c r="C1" s="4"/>
      <c r="D1" s="9" t="s">
        <v>179</v>
      </c>
      <c r="E1" s="9"/>
      <c r="F1" s="10" t="s">
        <v>117</v>
      </c>
    </row>
    <row r="2" spans="1:7" ht="18" customHeight="1">
      <c r="A2" s="67"/>
      <c r="B2" s="533" t="s">
        <v>510</v>
      </c>
      <c r="D2" s="533" t="s">
        <v>178</v>
      </c>
      <c r="E2" s="533" t="s">
        <v>458</v>
      </c>
    </row>
    <row r="3" spans="1:7" ht="18">
      <c r="A3" s="66" t="s">
        <v>38</v>
      </c>
      <c r="B3" s="705"/>
      <c r="C3" s="705"/>
      <c r="D3" s="705"/>
      <c r="E3" s="705"/>
      <c r="F3" s="705"/>
      <c r="G3" s="705"/>
    </row>
    <row r="4" spans="1:7" ht="12.75" customHeight="1">
      <c r="A4" s="705"/>
      <c r="B4" s="705"/>
      <c r="C4" s="705"/>
      <c r="D4" s="705"/>
      <c r="E4" s="705"/>
      <c r="F4" s="705"/>
      <c r="G4" s="705"/>
    </row>
    <row r="5" spans="1:7" ht="12.75" customHeight="1">
      <c r="A5" s="545" t="s">
        <v>1047</v>
      </c>
      <c r="B5" s="705"/>
      <c r="C5" s="705"/>
      <c r="D5" s="705"/>
      <c r="E5" s="705"/>
      <c r="F5" s="705"/>
      <c r="G5" s="705"/>
    </row>
    <row r="6" spans="1:7" ht="12.75" customHeight="1">
      <c r="A6" s="545" t="s">
        <v>1048</v>
      </c>
      <c r="B6" s="705"/>
      <c r="C6" s="705"/>
      <c r="D6" s="705"/>
      <c r="E6" s="705"/>
      <c r="F6" s="705"/>
      <c r="G6" s="705"/>
    </row>
    <row r="7" spans="1:7" ht="12.75" customHeight="1">
      <c r="A7" s="546" t="s">
        <v>947</v>
      </c>
      <c r="B7" s="547" t="s">
        <v>947</v>
      </c>
      <c r="C7" s="548" t="s">
        <v>947</v>
      </c>
      <c r="D7" s="548" t="s">
        <v>948</v>
      </c>
      <c r="E7" s="548" t="s">
        <v>949</v>
      </c>
      <c r="F7" s="705"/>
      <c r="G7" s="705"/>
    </row>
    <row r="8" spans="1:7" ht="12.75" customHeight="1">
      <c r="A8" s="549"/>
      <c r="B8" s="550" t="s">
        <v>950</v>
      </c>
      <c r="C8" s="551" t="s">
        <v>951</v>
      </c>
      <c r="D8" s="551" t="s">
        <v>950</v>
      </c>
      <c r="E8" s="551" t="s">
        <v>952</v>
      </c>
      <c r="F8" s="705"/>
      <c r="G8" s="705"/>
    </row>
    <row r="9" spans="1:7" ht="12.75" customHeight="1">
      <c r="A9" s="546" t="s">
        <v>953</v>
      </c>
      <c r="B9" s="577">
        <v>960</v>
      </c>
      <c r="C9" s="575">
        <v>38400</v>
      </c>
      <c r="D9" s="575">
        <v>700</v>
      </c>
      <c r="E9" s="575">
        <v>1660</v>
      </c>
      <c r="F9" s="705"/>
      <c r="G9" s="705"/>
    </row>
    <row r="10" spans="1:7" ht="26.45" customHeight="1">
      <c r="A10" s="552" t="s">
        <v>511</v>
      </c>
      <c r="B10" s="577"/>
      <c r="C10" s="575"/>
      <c r="D10" s="575"/>
      <c r="E10" s="575"/>
      <c r="F10" s="705"/>
      <c r="G10" s="705"/>
    </row>
    <row r="11" spans="1:7" ht="12.75" customHeight="1">
      <c r="A11" s="552" t="s">
        <v>284</v>
      </c>
      <c r="B11" s="577"/>
      <c r="C11" s="575"/>
      <c r="D11" s="575"/>
      <c r="E11" s="575"/>
      <c r="F11" s="705"/>
      <c r="G11" s="705"/>
    </row>
    <row r="12" spans="1:7" ht="12.75" customHeight="1">
      <c r="A12" s="552" t="s">
        <v>448</v>
      </c>
      <c r="B12" s="577"/>
      <c r="C12" s="575"/>
      <c r="D12" s="575"/>
      <c r="E12" s="575"/>
      <c r="F12" s="705"/>
      <c r="G12" s="705"/>
    </row>
    <row r="13" spans="1:7">
      <c r="A13" s="552" t="s">
        <v>39</v>
      </c>
      <c r="B13" s="577">
        <v>640</v>
      </c>
      <c r="C13" s="575">
        <v>25600</v>
      </c>
      <c r="D13" s="575"/>
      <c r="E13" s="575">
        <v>1340</v>
      </c>
      <c r="F13" s="705"/>
      <c r="G13" s="705"/>
    </row>
    <row r="14" spans="1:7" ht="12.75" customHeight="1">
      <c r="A14" s="552" t="s">
        <v>954</v>
      </c>
      <c r="B14" s="577" t="s">
        <v>272</v>
      </c>
      <c r="C14" s="575" t="s">
        <v>272</v>
      </c>
      <c r="D14" s="575"/>
      <c r="E14" s="575">
        <v>700</v>
      </c>
      <c r="F14" s="705"/>
      <c r="G14" s="705"/>
    </row>
    <row r="15" spans="1:7" ht="12.75" customHeight="1">
      <c r="A15" s="552" t="s">
        <v>955</v>
      </c>
      <c r="B15" s="553"/>
      <c r="C15" s="554"/>
      <c r="D15" s="554" t="s">
        <v>272</v>
      </c>
      <c r="E15" s="554" t="s">
        <v>272</v>
      </c>
      <c r="F15" s="705"/>
      <c r="G15" s="705"/>
    </row>
    <row r="16" spans="1:7" ht="12.75" customHeight="1">
      <c r="A16" s="549" t="s">
        <v>469</v>
      </c>
      <c r="B16" s="550"/>
      <c r="C16" s="551"/>
      <c r="D16" s="551"/>
      <c r="E16" s="551"/>
      <c r="F16" s="705"/>
      <c r="G16" s="705"/>
    </row>
    <row r="17" spans="1:7" ht="12.75" customHeight="1">
      <c r="A17" s="65"/>
      <c r="B17" s="65"/>
      <c r="C17" s="65"/>
      <c r="D17" s="65"/>
      <c r="E17" s="65"/>
      <c r="F17" s="705"/>
      <c r="G17" s="705"/>
    </row>
    <row r="18" spans="1:7" ht="12.75" customHeight="1">
      <c r="A18" s="598" t="s">
        <v>956</v>
      </c>
      <c r="B18" s="598" t="s">
        <v>957</v>
      </c>
      <c r="C18" s="598"/>
      <c r="D18" s="598"/>
      <c r="E18" s="598"/>
      <c r="F18" s="705"/>
      <c r="G18" s="705"/>
    </row>
    <row r="19" spans="1:7" ht="12.75" customHeight="1">
      <c r="A19" s="63"/>
      <c r="B19" s="63"/>
      <c r="C19" s="598"/>
      <c r="D19" s="598"/>
      <c r="E19" s="598" t="s">
        <v>958</v>
      </c>
      <c r="F19" s="705"/>
      <c r="G19" s="705"/>
    </row>
    <row r="20" spans="1:7" ht="13.15" customHeight="1">
      <c r="A20" s="886" t="s">
        <v>959</v>
      </c>
      <c r="B20" s="889" t="s">
        <v>960</v>
      </c>
      <c r="C20" s="883" t="s">
        <v>961</v>
      </c>
      <c r="D20" s="883" t="s">
        <v>962</v>
      </c>
      <c r="E20" s="883" t="s">
        <v>960</v>
      </c>
      <c r="F20" s="883" t="s">
        <v>963</v>
      </c>
      <c r="G20" s="883" t="s">
        <v>964</v>
      </c>
    </row>
    <row r="21" spans="1:7" ht="12.75" customHeight="1">
      <c r="A21" s="887"/>
      <c r="B21" s="890"/>
      <c r="C21" s="884"/>
      <c r="D21" s="884"/>
      <c r="E21" s="884"/>
      <c r="F21" s="884"/>
      <c r="G21" s="884"/>
    </row>
    <row r="22" spans="1:7" ht="20.25" customHeight="1">
      <c r="A22" s="888"/>
      <c r="B22" s="891"/>
      <c r="C22" s="885"/>
      <c r="D22" s="885"/>
      <c r="E22" s="885"/>
      <c r="F22" s="885"/>
      <c r="G22" s="885"/>
    </row>
    <row r="23" spans="1:7" ht="12.75" customHeight="1">
      <c r="A23" s="555" t="s">
        <v>965</v>
      </c>
      <c r="B23" s="556"/>
      <c r="C23" s="557"/>
      <c r="D23" s="548"/>
      <c r="E23" s="548"/>
      <c r="F23" s="548"/>
      <c r="G23" s="548"/>
    </row>
    <row r="24" spans="1:7" ht="12.75" customHeight="1">
      <c r="A24" s="558" t="s">
        <v>475</v>
      </c>
      <c r="B24" s="559">
        <v>54790</v>
      </c>
      <c r="C24" s="322">
        <v>29190</v>
      </c>
      <c r="D24" s="560">
        <v>16390</v>
      </c>
      <c r="E24" s="575">
        <f>+B24*1.05</f>
        <v>57529.5</v>
      </c>
      <c r="F24" s="575">
        <f>+C24*1.05</f>
        <v>30649.5</v>
      </c>
      <c r="G24" s="575">
        <f>+D24*1.05</f>
        <v>17209.5</v>
      </c>
    </row>
    <row r="25" spans="1:7" ht="12.75" customHeight="1">
      <c r="A25" s="558"/>
      <c r="B25" s="561"/>
      <c r="C25" s="562"/>
      <c r="D25" s="554"/>
      <c r="E25" s="575"/>
      <c r="F25" s="575"/>
      <c r="G25" s="575"/>
    </row>
    <row r="26" spans="1:7" ht="12.75" customHeight="1">
      <c r="A26" s="558" t="s">
        <v>125</v>
      </c>
      <c r="B26" s="561"/>
      <c r="C26" s="562"/>
      <c r="D26" s="554"/>
      <c r="E26" s="575"/>
      <c r="F26" s="575"/>
      <c r="G26" s="575"/>
    </row>
    <row r="27" spans="1:7" ht="12.75" customHeight="1">
      <c r="A27" s="558" t="s">
        <v>966</v>
      </c>
      <c r="B27" s="559">
        <v>74300</v>
      </c>
      <c r="C27" s="322">
        <v>48700</v>
      </c>
      <c r="D27" s="560">
        <v>35900</v>
      </c>
      <c r="E27" s="575">
        <f>+B27*1.07</f>
        <v>79501</v>
      </c>
      <c r="F27" s="575">
        <f>+C27*1.07</f>
        <v>52109</v>
      </c>
      <c r="G27" s="575">
        <f>+D27*1.07</f>
        <v>38413</v>
      </c>
    </row>
    <row r="28" spans="1:7" ht="12.75" customHeight="1">
      <c r="A28" s="558" t="s">
        <v>130</v>
      </c>
      <c r="B28" s="561"/>
      <c r="C28" s="562"/>
      <c r="D28" s="554"/>
      <c r="E28" s="575"/>
      <c r="F28" s="575"/>
      <c r="G28" s="575"/>
    </row>
    <row r="29" spans="1:7" ht="12.75" customHeight="1">
      <c r="A29" s="558" t="s">
        <v>126</v>
      </c>
      <c r="B29" s="561"/>
      <c r="C29" s="562"/>
      <c r="D29" s="554"/>
      <c r="E29" s="575"/>
      <c r="F29" s="575"/>
      <c r="G29" s="575"/>
    </row>
    <row r="30" spans="1:7" ht="12.75" customHeight="1">
      <c r="A30" s="558" t="s">
        <v>127</v>
      </c>
      <c r="B30" s="561"/>
      <c r="C30" s="562"/>
      <c r="D30" s="554"/>
      <c r="E30" s="575"/>
      <c r="F30" s="575"/>
      <c r="G30" s="575"/>
    </row>
    <row r="31" spans="1:7" ht="12.75" customHeight="1">
      <c r="A31" s="558" t="s">
        <v>128</v>
      </c>
      <c r="B31" s="561"/>
      <c r="C31" s="562"/>
      <c r="D31" s="554"/>
      <c r="E31" s="575"/>
      <c r="F31" s="575"/>
      <c r="G31" s="575"/>
    </row>
    <row r="32" spans="1:7" ht="12.75" customHeight="1">
      <c r="A32" s="558" t="s">
        <v>124</v>
      </c>
      <c r="B32" s="561"/>
      <c r="C32" s="562"/>
      <c r="D32" s="554"/>
      <c r="E32" s="575"/>
      <c r="F32" s="575"/>
      <c r="G32" s="575"/>
    </row>
    <row r="33" spans="1:7" ht="12.75" customHeight="1">
      <c r="A33" s="558"/>
      <c r="B33" s="561"/>
      <c r="C33" s="562"/>
      <c r="D33" s="554"/>
      <c r="E33" s="575"/>
      <c r="F33" s="575"/>
      <c r="G33" s="575"/>
    </row>
    <row r="34" spans="1:7" ht="12.75" customHeight="1">
      <c r="A34" s="558" t="s">
        <v>129</v>
      </c>
      <c r="B34" s="561"/>
      <c r="C34" s="562"/>
      <c r="D34" s="554"/>
      <c r="E34" s="575"/>
      <c r="F34" s="575"/>
      <c r="G34" s="575"/>
    </row>
    <row r="35" spans="1:7" ht="12.75" customHeight="1">
      <c r="A35" s="558" t="s">
        <v>131</v>
      </c>
      <c r="B35" s="559">
        <v>79430</v>
      </c>
      <c r="C35" s="322">
        <v>53830</v>
      </c>
      <c r="D35" s="560">
        <v>41030</v>
      </c>
      <c r="E35" s="575">
        <f>+B35*1.07</f>
        <v>84990.1</v>
      </c>
      <c r="F35" s="575">
        <f>+C35*1.07</f>
        <v>57598.100000000006</v>
      </c>
      <c r="G35" s="575">
        <f>+D35*1.07</f>
        <v>43902.100000000006</v>
      </c>
    </row>
    <row r="36" spans="1:7" ht="12.75" customHeight="1">
      <c r="A36" s="558" t="s">
        <v>132</v>
      </c>
      <c r="B36" s="561"/>
      <c r="C36" s="562"/>
      <c r="D36" s="554"/>
      <c r="E36" s="575"/>
      <c r="F36" s="575"/>
      <c r="G36" s="575"/>
    </row>
    <row r="37" spans="1:7" ht="12.75" customHeight="1">
      <c r="A37" s="558" t="s">
        <v>133</v>
      </c>
      <c r="B37" s="561"/>
      <c r="C37" s="562"/>
      <c r="D37" s="554"/>
      <c r="E37" s="575"/>
      <c r="F37" s="575"/>
      <c r="G37" s="575"/>
    </row>
    <row r="38" spans="1:7" ht="12.75" customHeight="1">
      <c r="A38" s="558" t="s">
        <v>967</v>
      </c>
      <c r="B38" s="561"/>
      <c r="C38" s="562"/>
      <c r="D38" s="554"/>
      <c r="E38" s="575"/>
      <c r="F38" s="575"/>
      <c r="G38" s="575"/>
    </row>
    <row r="39" spans="1:7" ht="12.75" customHeight="1">
      <c r="A39" s="558"/>
      <c r="B39" s="561"/>
      <c r="C39" s="562"/>
      <c r="D39" s="554"/>
      <c r="E39" s="575"/>
      <c r="F39" s="575"/>
      <c r="G39" s="575"/>
    </row>
    <row r="40" spans="1:7" ht="12.75" customHeight="1">
      <c r="A40" s="558" t="s">
        <v>134</v>
      </c>
      <c r="B40" s="561"/>
      <c r="C40" s="562"/>
      <c r="D40" s="554"/>
      <c r="E40" s="575"/>
      <c r="F40" s="575"/>
      <c r="G40" s="575"/>
    </row>
    <row r="41" spans="1:7" ht="12.75" customHeight="1">
      <c r="A41" s="558" t="s">
        <v>135</v>
      </c>
      <c r="B41" s="559">
        <v>85740</v>
      </c>
      <c r="C41" s="322">
        <v>60140</v>
      </c>
      <c r="D41" s="560">
        <v>47340</v>
      </c>
      <c r="E41" s="575">
        <f>+B41*1.07</f>
        <v>91741.8</v>
      </c>
      <c r="F41" s="575">
        <f>+C41*1.07</f>
        <v>64349.8</v>
      </c>
      <c r="G41" s="575">
        <f>+D41*1.07</f>
        <v>50653.8</v>
      </c>
    </row>
    <row r="42" spans="1:7" ht="12.75" customHeight="1">
      <c r="A42" s="558" t="s">
        <v>136</v>
      </c>
      <c r="B42" s="561"/>
      <c r="C42" s="562"/>
      <c r="D42" s="554"/>
      <c r="E42" s="575"/>
      <c r="F42" s="575"/>
      <c r="G42" s="575"/>
    </row>
    <row r="43" spans="1:7" ht="12.75" customHeight="1">
      <c r="A43" s="558" t="s">
        <v>144</v>
      </c>
      <c r="B43" s="561"/>
      <c r="C43" s="562"/>
      <c r="D43" s="554"/>
      <c r="E43" s="575"/>
      <c r="F43" s="575"/>
      <c r="G43" s="575"/>
    </row>
    <row r="44" spans="1:7" s="697" customFormat="1" ht="12.75" customHeight="1">
      <c r="A44" s="558"/>
      <c r="B44" s="561"/>
      <c r="C44" s="562"/>
      <c r="D44" s="554"/>
      <c r="E44" s="575"/>
      <c r="F44" s="575"/>
      <c r="G44" s="575"/>
    </row>
    <row r="45" spans="1:7" ht="12.75" customHeight="1">
      <c r="A45" s="558" t="s">
        <v>138</v>
      </c>
      <c r="B45" s="561"/>
      <c r="C45" s="562"/>
      <c r="D45" s="554"/>
      <c r="E45" s="575"/>
      <c r="F45" s="575"/>
      <c r="G45" s="575"/>
    </row>
    <row r="46" spans="1:7" s="697" customFormat="1" ht="12.75" customHeight="1">
      <c r="A46" s="558" t="s">
        <v>968</v>
      </c>
      <c r="B46" s="559">
        <v>95730</v>
      </c>
      <c r="C46" s="322">
        <v>70130</v>
      </c>
      <c r="D46" s="560">
        <v>57330</v>
      </c>
      <c r="E46" s="575">
        <f>+B46*1.07</f>
        <v>102431.1</v>
      </c>
      <c r="F46" s="575">
        <f>+C46*1.07</f>
        <v>75039.100000000006</v>
      </c>
      <c r="G46" s="575">
        <f>+D46*1.07</f>
        <v>61343.100000000006</v>
      </c>
    </row>
    <row r="47" spans="1:7" ht="12.75" customHeight="1">
      <c r="A47" s="558" t="s">
        <v>140</v>
      </c>
      <c r="B47" s="561"/>
      <c r="C47" s="562"/>
      <c r="D47" s="554"/>
      <c r="E47" s="575"/>
      <c r="F47" s="575"/>
      <c r="G47" s="575"/>
    </row>
    <row r="48" spans="1:7" ht="12.75" customHeight="1">
      <c r="A48" s="558" t="s">
        <v>141</v>
      </c>
      <c r="B48" s="561"/>
      <c r="C48" s="562"/>
      <c r="D48" s="554"/>
      <c r="E48" s="575"/>
      <c r="F48" s="575"/>
      <c r="G48" s="575"/>
    </row>
    <row r="49" spans="1:7" ht="12.75" customHeight="1">
      <c r="A49" s="558" t="s">
        <v>142</v>
      </c>
      <c r="B49" s="561"/>
      <c r="C49" s="562"/>
      <c r="D49" s="554"/>
      <c r="E49" s="575"/>
      <c r="F49" s="575"/>
      <c r="G49" s="575"/>
    </row>
    <row r="50" spans="1:7" ht="12.75" customHeight="1">
      <c r="A50" s="558" t="s">
        <v>936</v>
      </c>
      <c r="B50" s="561"/>
      <c r="C50" s="562"/>
      <c r="D50" s="554"/>
      <c r="E50" s="575"/>
      <c r="F50" s="575"/>
      <c r="G50" s="575"/>
    </row>
    <row r="51" spans="1:7" ht="12.75" customHeight="1">
      <c r="A51" s="558" t="s">
        <v>137</v>
      </c>
      <c r="B51" s="561"/>
      <c r="C51" s="562"/>
      <c r="D51" s="554"/>
      <c r="E51" s="575"/>
      <c r="F51" s="575"/>
      <c r="G51" s="575"/>
    </row>
    <row r="52" spans="1:7" ht="12.75" customHeight="1">
      <c r="A52" s="558" t="s">
        <v>143</v>
      </c>
      <c r="B52" s="561"/>
      <c r="C52" s="562"/>
      <c r="D52" s="554"/>
      <c r="E52" s="575"/>
      <c r="F52" s="575"/>
      <c r="G52" s="575"/>
    </row>
    <row r="53" spans="1:7" ht="12.75" customHeight="1">
      <c r="A53" s="558" t="s">
        <v>145</v>
      </c>
      <c r="B53" s="561"/>
      <c r="C53" s="562"/>
      <c r="D53" s="554"/>
      <c r="E53" s="575"/>
      <c r="F53" s="575"/>
      <c r="G53" s="575"/>
    </row>
    <row r="54" spans="1:7" ht="12.75" customHeight="1">
      <c r="A54" s="558" t="s">
        <v>146</v>
      </c>
      <c r="B54" s="561"/>
      <c r="C54" s="562"/>
      <c r="D54" s="554"/>
      <c r="E54" s="575"/>
      <c r="F54" s="575"/>
      <c r="G54" s="575"/>
    </row>
    <row r="55" spans="1:7" ht="12.75" customHeight="1">
      <c r="A55" s="558"/>
      <c r="B55" s="561"/>
      <c r="C55" s="562"/>
      <c r="D55" s="554"/>
      <c r="E55" s="575"/>
      <c r="F55" s="575"/>
      <c r="G55" s="575"/>
    </row>
    <row r="56" spans="1:7" ht="12.75" customHeight="1">
      <c r="A56" s="558"/>
      <c r="B56" s="561"/>
      <c r="C56" s="562"/>
      <c r="D56" s="554"/>
      <c r="E56" s="575"/>
      <c r="F56" s="575"/>
      <c r="G56" s="575"/>
    </row>
    <row r="57" spans="1:7" ht="12.75" customHeight="1">
      <c r="A57" s="558" t="s">
        <v>147</v>
      </c>
      <c r="B57" s="561"/>
      <c r="C57" s="562"/>
      <c r="D57" s="554"/>
      <c r="E57" s="575"/>
      <c r="F57" s="575"/>
      <c r="G57" s="575"/>
    </row>
    <row r="58" spans="1:7" ht="12.75" customHeight="1">
      <c r="A58" s="558" t="s">
        <v>148</v>
      </c>
      <c r="B58" s="559">
        <v>106120</v>
      </c>
      <c r="C58" s="322">
        <v>80520</v>
      </c>
      <c r="D58" s="560">
        <v>67720</v>
      </c>
      <c r="E58" s="575">
        <f>+B58*1.07</f>
        <v>113548.40000000001</v>
      </c>
      <c r="F58" s="575">
        <f>+C58*1.07</f>
        <v>86156.400000000009</v>
      </c>
      <c r="G58" s="575">
        <f>+D58*1.07</f>
        <v>72460.400000000009</v>
      </c>
    </row>
    <row r="59" spans="1:7" ht="12.75" customHeight="1">
      <c r="A59" s="558" t="s">
        <v>139</v>
      </c>
      <c r="B59" s="561"/>
      <c r="C59" s="562"/>
      <c r="D59" s="554"/>
      <c r="E59" s="575"/>
      <c r="F59" s="575"/>
      <c r="G59" s="575"/>
    </row>
    <row r="60" spans="1:7" ht="12.75" customHeight="1">
      <c r="A60" s="558" t="s">
        <v>154</v>
      </c>
      <c r="B60" s="561"/>
      <c r="C60" s="562"/>
      <c r="D60" s="554"/>
      <c r="E60" s="575"/>
      <c r="F60" s="575"/>
      <c r="G60" s="575"/>
    </row>
    <row r="61" spans="1:7" ht="12.75" customHeight="1">
      <c r="A61" s="558"/>
      <c r="B61" s="561"/>
      <c r="C61" s="562"/>
      <c r="D61" s="554"/>
      <c r="E61" s="575"/>
      <c r="F61" s="575"/>
      <c r="G61" s="575"/>
    </row>
    <row r="62" spans="1:7" ht="12.75" customHeight="1">
      <c r="A62" s="558" t="s">
        <v>150</v>
      </c>
      <c r="B62" s="561"/>
      <c r="C62" s="562"/>
      <c r="D62" s="554"/>
      <c r="E62" s="575"/>
      <c r="F62" s="575"/>
      <c r="G62" s="575"/>
    </row>
    <row r="63" spans="1:7" ht="12.75" customHeight="1">
      <c r="A63" s="558" t="s">
        <v>151</v>
      </c>
      <c r="B63" s="559">
        <v>116720</v>
      </c>
      <c r="C63" s="322">
        <v>91120</v>
      </c>
      <c r="D63" s="560">
        <v>78320</v>
      </c>
      <c r="E63" s="575">
        <f>+B63*1.07</f>
        <v>124890.40000000001</v>
      </c>
      <c r="F63" s="575">
        <f>+C63*1.07</f>
        <v>97498.400000000009</v>
      </c>
      <c r="G63" s="575">
        <f>+D63*1.07</f>
        <v>83802.400000000009</v>
      </c>
    </row>
    <row r="64" spans="1:7" ht="12.75" customHeight="1">
      <c r="A64" s="558" t="s">
        <v>152</v>
      </c>
      <c r="B64" s="561"/>
      <c r="C64" s="562"/>
      <c r="D64" s="554"/>
      <c r="E64" s="575"/>
      <c r="F64" s="575"/>
      <c r="G64" s="575"/>
    </row>
    <row r="65" spans="1:7" ht="12.75" customHeight="1">
      <c r="A65" s="558" t="s">
        <v>149</v>
      </c>
      <c r="B65" s="561"/>
      <c r="C65" s="562"/>
      <c r="D65" s="554"/>
      <c r="E65" s="575"/>
      <c r="F65" s="575"/>
      <c r="G65" s="575"/>
    </row>
    <row r="66" spans="1:7" ht="12.75" customHeight="1">
      <c r="A66" s="558" t="s">
        <v>159</v>
      </c>
      <c r="B66" s="561"/>
      <c r="C66" s="562"/>
      <c r="D66" s="554"/>
      <c r="E66" s="575"/>
      <c r="F66" s="575"/>
      <c r="G66" s="575"/>
    </row>
    <row r="67" spans="1:7" ht="12.75" customHeight="1">
      <c r="A67" s="558" t="s">
        <v>153</v>
      </c>
      <c r="B67" s="561"/>
      <c r="C67" s="562"/>
      <c r="D67" s="554"/>
      <c r="E67" s="575"/>
      <c r="F67" s="575"/>
      <c r="G67" s="575"/>
    </row>
    <row r="68" spans="1:7" ht="12.75" customHeight="1">
      <c r="A68" s="558" t="s">
        <v>160</v>
      </c>
      <c r="B68" s="561"/>
      <c r="C68" s="562"/>
      <c r="D68" s="554"/>
      <c r="E68" s="575"/>
      <c r="F68" s="575"/>
      <c r="G68" s="575"/>
    </row>
    <row r="69" spans="1:7" ht="12.75" customHeight="1">
      <c r="A69" s="558"/>
      <c r="B69" s="561"/>
      <c r="C69" s="562"/>
      <c r="D69" s="554"/>
      <c r="E69" s="575"/>
      <c r="F69" s="575"/>
      <c r="G69" s="575"/>
    </row>
    <row r="70" spans="1:7" ht="12.75" customHeight="1">
      <c r="A70" s="558" t="s">
        <v>155</v>
      </c>
      <c r="B70" s="561"/>
      <c r="C70" s="562"/>
      <c r="D70" s="554"/>
      <c r="E70" s="575"/>
      <c r="F70" s="575"/>
      <c r="G70" s="575"/>
    </row>
    <row r="71" spans="1:7" ht="12.75" customHeight="1">
      <c r="A71" s="558" t="s">
        <v>156</v>
      </c>
      <c r="B71" s="559">
        <v>128300</v>
      </c>
      <c r="C71" s="322">
        <v>102700</v>
      </c>
      <c r="D71" s="560">
        <v>89900</v>
      </c>
      <c r="E71" s="575">
        <f>+B71*1.07</f>
        <v>137281</v>
      </c>
      <c r="F71" s="575">
        <f>+C71*1.07</f>
        <v>109889</v>
      </c>
      <c r="G71" s="575">
        <f>+D71*1.07</f>
        <v>96193</v>
      </c>
    </row>
    <row r="72" spans="1:7" ht="12.75" customHeight="1">
      <c r="A72" s="558" t="s">
        <v>157</v>
      </c>
      <c r="B72" s="561"/>
      <c r="C72" s="562"/>
      <c r="D72" s="554"/>
      <c r="E72" s="575"/>
      <c r="F72" s="575"/>
      <c r="G72" s="575"/>
    </row>
    <row r="73" spans="1:7" ht="12.75" customHeight="1">
      <c r="A73" s="558" t="s">
        <v>158</v>
      </c>
      <c r="B73" s="561"/>
      <c r="C73" s="562"/>
      <c r="D73" s="554"/>
      <c r="E73" s="575"/>
      <c r="F73" s="575"/>
      <c r="G73" s="575"/>
    </row>
    <row r="74" spans="1:7" ht="12.75" customHeight="1">
      <c r="A74" s="558" t="s">
        <v>163</v>
      </c>
      <c r="B74" s="561"/>
      <c r="C74" s="562"/>
      <c r="D74" s="554"/>
      <c r="E74" s="575"/>
      <c r="F74" s="575"/>
      <c r="G74" s="575"/>
    </row>
    <row r="75" spans="1:7" ht="12.75" customHeight="1">
      <c r="A75" s="558" t="s">
        <v>166</v>
      </c>
      <c r="B75" s="561"/>
      <c r="C75" s="562"/>
      <c r="D75" s="554"/>
      <c r="E75" s="575"/>
      <c r="F75" s="575"/>
      <c r="G75" s="575"/>
    </row>
    <row r="76" spans="1:7" ht="12.75" customHeight="1">
      <c r="A76" s="558"/>
      <c r="B76" s="561"/>
      <c r="C76" s="562"/>
      <c r="D76" s="554"/>
      <c r="E76" s="575"/>
      <c r="F76" s="575"/>
      <c r="G76" s="575"/>
    </row>
    <row r="77" spans="1:7" ht="12.75" customHeight="1">
      <c r="A77" s="558" t="s">
        <v>161</v>
      </c>
      <c r="B77" s="561"/>
      <c r="C77" s="562"/>
      <c r="D77" s="554"/>
      <c r="E77" s="575"/>
      <c r="F77" s="575"/>
      <c r="G77" s="575"/>
    </row>
    <row r="78" spans="1:7" ht="12.75" customHeight="1">
      <c r="A78" s="558" t="s">
        <v>969</v>
      </c>
      <c r="B78" s="559">
        <v>137710</v>
      </c>
      <c r="C78" s="322">
        <v>112110</v>
      </c>
      <c r="D78" s="560">
        <v>99310</v>
      </c>
      <c r="E78" s="575">
        <f>+B78*1.07</f>
        <v>147349.70000000001</v>
      </c>
      <c r="F78" s="575">
        <f>+C78*1.07</f>
        <v>119957.70000000001</v>
      </c>
      <c r="G78" s="575">
        <f>+D78*1.07</f>
        <v>106261.70000000001</v>
      </c>
    </row>
    <row r="79" spans="1:7" ht="12.75" customHeight="1">
      <c r="A79" s="558" t="s">
        <v>162</v>
      </c>
      <c r="B79" s="561"/>
      <c r="C79" s="562"/>
      <c r="D79" s="554"/>
      <c r="E79" s="575"/>
      <c r="F79" s="575"/>
      <c r="G79" s="575"/>
    </row>
    <row r="80" spans="1:7" ht="12.75" customHeight="1">
      <c r="A80" s="558" t="s">
        <v>164</v>
      </c>
      <c r="B80" s="561"/>
      <c r="C80" s="562"/>
      <c r="D80" s="554"/>
      <c r="E80" s="575"/>
      <c r="F80" s="575"/>
      <c r="G80" s="575"/>
    </row>
    <row r="81" spans="1:7" ht="12.75" customHeight="1">
      <c r="A81" s="558" t="s">
        <v>165</v>
      </c>
      <c r="B81" s="561"/>
      <c r="C81" s="562"/>
      <c r="D81" s="554"/>
      <c r="E81" s="575"/>
      <c r="F81" s="575"/>
      <c r="G81" s="575"/>
    </row>
    <row r="82" spans="1:7" ht="12.75" customHeight="1">
      <c r="A82" s="558"/>
      <c r="B82" s="561"/>
      <c r="C82" s="562"/>
      <c r="D82" s="554"/>
      <c r="E82" s="575"/>
      <c r="F82" s="575"/>
      <c r="G82" s="575"/>
    </row>
    <row r="83" spans="1:7" ht="12.75" customHeight="1">
      <c r="A83" s="558" t="s">
        <v>167</v>
      </c>
      <c r="B83" s="561"/>
      <c r="C83" s="562"/>
      <c r="D83" s="554"/>
      <c r="E83" s="575"/>
      <c r="F83" s="575"/>
      <c r="G83" s="575"/>
    </row>
    <row r="84" spans="1:7" ht="12.75" customHeight="1">
      <c r="A84" s="558" t="s">
        <v>970</v>
      </c>
      <c r="B84" s="559">
        <v>164350</v>
      </c>
      <c r="C84" s="322">
        <v>138750</v>
      </c>
      <c r="D84" s="560">
        <v>125950</v>
      </c>
      <c r="E84" s="575">
        <f>+B84*1.07</f>
        <v>175854.5</v>
      </c>
      <c r="F84" s="575">
        <f>+C84*1.07</f>
        <v>148462.5</v>
      </c>
      <c r="G84" s="575">
        <f>+D84*1.07</f>
        <v>134766.5</v>
      </c>
    </row>
    <row r="85" spans="1:7" ht="12.75" customHeight="1">
      <c r="A85" s="558" t="s">
        <v>445</v>
      </c>
      <c r="B85" s="561"/>
      <c r="C85" s="562"/>
      <c r="D85" s="554"/>
      <c r="E85" s="575"/>
      <c r="F85" s="575"/>
      <c r="G85" s="575"/>
    </row>
    <row r="86" spans="1:7" ht="12.75" customHeight="1">
      <c r="A86" s="558" t="s">
        <v>439</v>
      </c>
      <c r="B86" s="561"/>
      <c r="C86" s="562"/>
      <c r="D86" s="554"/>
      <c r="E86" s="575"/>
      <c r="F86" s="575"/>
      <c r="G86" s="575"/>
    </row>
    <row r="87" spans="1:7" ht="12.75" customHeight="1">
      <c r="A87" s="558" t="s">
        <v>441</v>
      </c>
      <c r="B87" s="561"/>
      <c r="C87" s="562"/>
      <c r="D87" s="554"/>
      <c r="E87" s="575"/>
      <c r="F87" s="575"/>
      <c r="G87" s="575"/>
    </row>
    <row r="88" spans="1:7" ht="12.75" customHeight="1">
      <c r="A88" s="558" t="s">
        <v>442</v>
      </c>
      <c r="B88" s="561"/>
      <c r="C88" s="562"/>
      <c r="D88" s="554"/>
      <c r="E88" s="575"/>
      <c r="F88" s="575"/>
      <c r="G88" s="575"/>
    </row>
    <row r="89" spans="1:7" ht="12.75" customHeight="1">
      <c r="A89" s="558"/>
      <c r="B89" s="561"/>
      <c r="C89" s="562"/>
      <c r="D89" s="554"/>
      <c r="E89" s="575"/>
      <c r="F89" s="575"/>
      <c r="G89" s="575"/>
    </row>
    <row r="90" spans="1:7" ht="12.75" customHeight="1">
      <c r="A90" s="558" t="s">
        <v>443</v>
      </c>
      <c r="B90" s="561"/>
      <c r="C90" s="562"/>
      <c r="D90" s="554"/>
      <c r="E90" s="575"/>
      <c r="F90" s="575"/>
      <c r="G90" s="575"/>
    </row>
    <row r="91" spans="1:7" ht="12.75" customHeight="1">
      <c r="A91" s="558" t="s">
        <v>444</v>
      </c>
      <c r="B91" s="559">
        <v>181110</v>
      </c>
      <c r="C91" s="322">
        <v>155510</v>
      </c>
      <c r="D91" s="560">
        <v>142710</v>
      </c>
      <c r="E91" s="575">
        <f>+B91*1.09</f>
        <v>197409.90000000002</v>
      </c>
      <c r="F91" s="575">
        <f>+C91*1.09</f>
        <v>169505.90000000002</v>
      </c>
      <c r="G91" s="575">
        <f>+D91*1.09</f>
        <v>155553.90000000002</v>
      </c>
    </row>
    <row r="92" spans="1:7" ht="12.75" customHeight="1">
      <c r="A92" s="558" t="s">
        <v>440</v>
      </c>
      <c r="B92" s="561"/>
      <c r="C92" s="562"/>
      <c r="D92" s="554"/>
      <c r="E92" s="575"/>
      <c r="F92" s="575"/>
      <c r="G92" s="575"/>
    </row>
    <row r="93" spans="1:7" ht="12.75" customHeight="1">
      <c r="A93" s="558"/>
      <c r="B93" s="561"/>
      <c r="C93" s="562"/>
      <c r="D93" s="554"/>
      <c r="E93" s="575"/>
      <c r="F93" s="575"/>
      <c r="G93" s="575"/>
    </row>
    <row r="94" spans="1:7" ht="12.75" customHeight="1">
      <c r="A94" s="558" t="s">
        <v>446</v>
      </c>
      <c r="B94" s="561"/>
      <c r="C94" s="562"/>
      <c r="D94" s="554"/>
      <c r="E94" s="575"/>
      <c r="F94" s="575"/>
      <c r="G94" s="575"/>
    </row>
    <row r="95" spans="1:7" ht="12.75" customHeight="1">
      <c r="A95" s="622" t="s">
        <v>971</v>
      </c>
      <c r="B95" s="563">
        <v>222030</v>
      </c>
      <c r="C95" s="564">
        <v>196430</v>
      </c>
      <c r="D95" s="565">
        <v>183630</v>
      </c>
      <c r="E95" s="574">
        <f>+B95*1.09</f>
        <v>242012.7</v>
      </c>
      <c r="F95" s="574">
        <f>+C95*1.09</f>
        <v>214108.7</v>
      </c>
      <c r="G95" s="574">
        <f>+D95*1.09</f>
        <v>200156.7</v>
      </c>
    </row>
    <row r="96" spans="1:7" ht="12.75" customHeight="1">
      <c r="A96" s="705"/>
      <c r="B96" s="705"/>
      <c r="C96" s="705"/>
      <c r="D96" s="705"/>
      <c r="E96" s="705"/>
      <c r="F96" s="705"/>
      <c r="G96" s="705"/>
    </row>
    <row r="97" spans="1:7" ht="12.75" customHeight="1">
      <c r="A97" s="705"/>
      <c r="B97" s="705"/>
      <c r="C97" s="705"/>
      <c r="D97" s="705"/>
      <c r="E97" s="705"/>
      <c r="F97" s="705"/>
      <c r="G97" s="705"/>
    </row>
    <row r="98" spans="1:7" ht="12.75" customHeight="1">
      <c r="A98" s="60"/>
      <c r="B98" s="705"/>
      <c r="C98" s="705"/>
      <c r="D98" s="705"/>
      <c r="E98" s="705"/>
      <c r="F98" s="705"/>
      <c r="G98" s="705"/>
    </row>
    <row r="99" spans="1:7" ht="12.75" customHeight="1">
      <c r="A99" s="60" t="s">
        <v>331</v>
      </c>
      <c r="B99" s="705" t="s">
        <v>972</v>
      </c>
      <c r="C99" s="705" t="s">
        <v>973</v>
      </c>
      <c r="D99" s="705"/>
      <c r="E99" s="705"/>
      <c r="F99" s="705"/>
      <c r="G99" s="705"/>
    </row>
    <row r="100" spans="1:7" ht="12.75" customHeight="1">
      <c r="A100" s="546" t="s">
        <v>974</v>
      </c>
      <c r="B100" s="65"/>
      <c r="C100" s="548"/>
      <c r="D100" s="705"/>
      <c r="E100" s="705"/>
      <c r="F100" s="705"/>
      <c r="G100" s="705"/>
    </row>
    <row r="101" spans="1:7" ht="12.75" customHeight="1">
      <c r="A101" s="552" t="s">
        <v>975</v>
      </c>
      <c r="B101" s="566">
        <v>109350</v>
      </c>
      <c r="C101" s="575">
        <f>+B101*1.07</f>
        <v>117004.5</v>
      </c>
      <c r="D101" s="705"/>
      <c r="E101" s="705"/>
      <c r="F101" s="705"/>
      <c r="G101" s="705"/>
    </row>
    <row r="102" spans="1:7" ht="12.75" customHeight="1">
      <c r="A102" s="552" t="s">
        <v>512</v>
      </c>
      <c r="B102" s="566">
        <v>8820</v>
      </c>
      <c r="C102" s="575">
        <f>+B102*1.07</f>
        <v>9437.4000000000015</v>
      </c>
      <c r="D102" s="705"/>
      <c r="E102" s="705"/>
      <c r="F102" s="705"/>
      <c r="G102" s="705"/>
    </row>
    <row r="103" spans="1:7" ht="12.75" customHeight="1">
      <c r="A103" s="552" t="s">
        <v>513</v>
      </c>
      <c r="B103" s="598"/>
      <c r="C103" s="554"/>
      <c r="D103" s="705"/>
      <c r="E103" s="705"/>
      <c r="F103" s="705"/>
      <c r="G103" s="705"/>
    </row>
    <row r="104" spans="1:7" ht="12.75" customHeight="1">
      <c r="A104" s="552" t="s">
        <v>976</v>
      </c>
      <c r="B104" s="598"/>
      <c r="C104" s="554"/>
      <c r="D104" s="705"/>
      <c r="E104" s="705"/>
      <c r="F104" s="705"/>
      <c r="G104" s="705"/>
    </row>
    <row r="105" spans="1:7" ht="12.75" customHeight="1">
      <c r="A105" s="334" t="s">
        <v>977</v>
      </c>
      <c r="B105" s="64"/>
      <c r="C105" s="551"/>
      <c r="D105" s="705"/>
      <c r="E105" s="705"/>
      <c r="F105" s="705"/>
      <c r="G105" s="705"/>
    </row>
    <row r="106" spans="1:7" ht="12.75" customHeight="1">
      <c r="A106" s="705"/>
      <c r="B106" s="705"/>
      <c r="C106" s="705"/>
      <c r="D106" s="705"/>
      <c r="E106" s="705"/>
      <c r="F106" s="705"/>
      <c r="G106" s="705"/>
    </row>
    <row r="107" spans="1:7" ht="12.75" customHeight="1">
      <c r="A107" s="705"/>
      <c r="B107" s="705"/>
      <c r="C107" s="705"/>
      <c r="D107" s="705"/>
      <c r="E107" s="705"/>
      <c r="F107" s="705"/>
      <c r="G107" s="705"/>
    </row>
    <row r="108" spans="1:7" s="61" customFormat="1" ht="12.75" customHeight="1">
      <c r="A108" s="60" t="s">
        <v>978</v>
      </c>
      <c r="B108" s="705"/>
      <c r="C108" s="705"/>
      <c r="D108" s="705"/>
      <c r="E108" s="705"/>
      <c r="F108" s="705"/>
      <c r="G108" s="705"/>
    </row>
    <row r="109" spans="1:7" ht="12.75" customHeight="1">
      <c r="A109" s="61" t="s">
        <v>979</v>
      </c>
      <c r="B109" s="61" t="s">
        <v>980</v>
      </c>
      <c r="C109" s="61" t="s">
        <v>981</v>
      </c>
      <c r="D109" s="61" t="s">
        <v>982</v>
      </c>
      <c r="E109" s="61"/>
      <c r="F109" s="61"/>
      <c r="G109" s="61"/>
    </row>
    <row r="110" spans="1:7" ht="12.75" customHeight="1">
      <c r="A110" s="546" t="s">
        <v>983</v>
      </c>
      <c r="B110" s="65" t="s">
        <v>984</v>
      </c>
      <c r="C110" s="567">
        <v>7850</v>
      </c>
      <c r="D110" s="576">
        <f>+C110*1.1</f>
        <v>8635</v>
      </c>
      <c r="E110" s="705"/>
      <c r="F110" s="705"/>
      <c r="G110" s="705"/>
    </row>
    <row r="111" spans="1:7" ht="12.75" customHeight="1">
      <c r="A111" s="552" t="s">
        <v>985</v>
      </c>
      <c r="B111" s="598" t="s">
        <v>984</v>
      </c>
      <c r="C111" s="566">
        <v>8240</v>
      </c>
      <c r="D111" s="575">
        <f>+C111*1.1</f>
        <v>9064</v>
      </c>
      <c r="E111" s="705"/>
      <c r="F111" s="705"/>
      <c r="G111" s="705"/>
    </row>
    <row r="112" spans="1:7" ht="12.75" customHeight="1">
      <c r="A112" s="552" t="s">
        <v>986</v>
      </c>
      <c r="B112" s="598" t="s">
        <v>987</v>
      </c>
      <c r="C112" s="566">
        <v>11150</v>
      </c>
      <c r="D112" s="575">
        <f t="shared" ref="D112:D117" si="0">+C112*1.11</f>
        <v>12376.500000000002</v>
      </c>
      <c r="E112" s="705"/>
      <c r="F112" s="705"/>
      <c r="G112" s="705"/>
    </row>
    <row r="113" spans="1:7" ht="12.75" customHeight="1">
      <c r="A113" s="552" t="s">
        <v>988</v>
      </c>
      <c r="B113" s="598" t="s">
        <v>989</v>
      </c>
      <c r="C113" s="566">
        <v>15800</v>
      </c>
      <c r="D113" s="575">
        <f t="shared" si="0"/>
        <v>17538</v>
      </c>
      <c r="E113" s="705"/>
      <c r="F113" s="705"/>
      <c r="G113" s="705"/>
    </row>
    <row r="114" spans="1:7" ht="12.75" customHeight="1">
      <c r="A114" s="552" t="s">
        <v>990</v>
      </c>
      <c r="B114" s="598" t="s">
        <v>991</v>
      </c>
      <c r="C114" s="566">
        <v>19290</v>
      </c>
      <c r="D114" s="575">
        <f t="shared" si="0"/>
        <v>21411.9</v>
      </c>
      <c r="E114" s="705"/>
      <c r="F114" s="705"/>
      <c r="G114" s="705"/>
    </row>
    <row r="115" spans="1:7" ht="12.75" customHeight="1">
      <c r="A115" s="552" t="s">
        <v>992</v>
      </c>
      <c r="B115" s="598" t="s">
        <v>991</v>
      </c>
      <c r="C115" s="566">
        <v>22490</v>
      </c>
      <c r="D115" s="575">
        <f t="shared" si="0"/>
        <v>24963.9</v>
      </c>
      <c r="E115" s="705"/>
      <c r="F115" s="705"/>
      <c r="G115" s="705"/>
    </row>
    <row r="116" spans="1:7" ht="12.75" customHeight="1">
      <c r="A116" s="552" t="s">
        <v>993</v>
      </c>
      <c r="B116" s="598" t="s">
        <v>991</v>
      </c>
      <c r="C116" s="566">
        <v>26170</v>
      </c>
      <c r="D116" s="575">
        <f t="shared" si="0"/>
        <v>29048.700000000004</v>
      </c>
      <c r="E116" s="705"/>
      <c r="F116" s="705"/>
      <c r="G116" s="705"/>
    </row>
    <row r="117" spans="1:7" ht="12.75" customHeight="1">
      <c r="A117" s="549" t="s">
        <v>994</v>
      </c>
      <c r="B117" s="64" t="s">
        <v>991</v>
      </c>
      <c r="C117" s="568">
        <v>29470</v>
      </c>
      <c r="D117" s="574">
        <f t="shared" si="0"/>
        <v>32711.700000000004</v>
      </c>
      <c r="E117" s="705"/>
      <c r="F117" s="705"/>
      <c r="G117" s="705"/>
    </row>
    <row r="118" spans="1:7" ht="12.75" customHeight="1">
      <c r="A118" s="705"/>
      <c r="B118" s="705"/>
      <c r="C118" s="705"/>
      <c r="D118" s="705"/>
      <c r="E118" s="705"/>
      <c r="F118" s="705"/>
      <c r="G118" s="705"/>
    </row>
    <row r="119" spans="1:7" ht="12.75" customHeight="1">
      <c r="A119" s="60" t="s">
        <v>331</v>
      </c>
      <c r="B119" s="705" t="s">
        <v>972</v>
      </c>
      <c r="C119" s="705" t="s">
        <v>973</v>
      </c>
      <c r="D119" s="705"/>
      <c r="E119" s="705"/>
      <c r="F119" s="705"/>
      <c r="G119" s="705"/>
    </row>
    <row r="120" spans="1:7" ht="12.75" customHeight="1">
      <c r="A120" s="546" t="s">
        <v>995</v>
      </c>
      <c r="B120" s="65">
        <v>230</v>
      </c>
      <c r="C120" s="548">
        <f>+B120*1.11</f>
        <v>255.3</v>
      </c>
      <c r="D120" s="705"/>
      <c r="E120" s="705"/>
      <c r="F120" s="705"/>
      <c r="G120" s="705"/>
    </row>
    <row r="121" spans="1:7" ht="12.75" customHeight="1">
      <c r="A121" s="549" t="s">
        <v>996</v>
      </c>
      <c r="B121" s="64">
        <v>770</v>
      </c>
      <c r="C121" s="551">
        <f>+B121*1.11</f>
        <v>854.7</v>
      </c>
      <c r="D121" s="705"/>
      <c r="E121" s="705"/>
      <c r="F121" s="705"/>
      <c r="G121" s="705"/>
    </row>
    <row r="122" spans="1:7" ht="12.75" customHeight="1">
      <c r="A122" s="705"/>
      <c r="B122" s="705"/>
      <c r="C122" s="705"/>
      <c r="D122" s="705"/>
      <c r="E122" s="705"/>
      <c r="F122" s="705"/>
      <c r="G122" s="705"/>
    </row>
    <row r="123" spans="1:7" ht="12.75" customHeight="1">
      <c r="A123" s="705" t="s">
        <v>997</v>
      </c>
      <c r="B123" s="705"/>
      <c r="C123" s="705"/>
      <c r="D123" s="705"/>
      <c r="E123" s="705"/>
      <c r="F123" s="705"/>
      <c r="G123" s="705"/>
    </row>
    <row r="124" spans="1:7" ht="12.75" customHeight="1">
      <c r="A124" s="705"/>
      <c r="B124" s="705"/>
      <c r="C124" s="705"/>
      <c r="D124" s="705"/>
      <c r="E124" s="705"/>
      <c r="F124" s="705"/>
      <c r="G124" s="705"/>
    </row>
    <row r="125" spans="1:7" ht="12.75" customHeight="1">
      <c r="A125" s="705" t="s">
        <v>998</v>
      </c>
      <c r="B125" s="705"/>
      <c r="C125" s="705"/>
      <c r="D125" s="705"/>
      <c r="E125" s="705"/>
      <c r="F125" s="705"/>
      <c r="G125" s="705"/>
    </row>
    <row r="126" spans="1:7" ht="12.75" customHeight="1">
      <c r="A126" s="705" t="s">
        <v>999</v>
      </c>
      <c r="B126" s="705"/>
      <c r="C126" s="705"/>
      <c r="D126" s="705"/>
      <c r="E126" s="705"/>
      <c r="F126" s="705"/>
      <c r="G126" s="705"/>
    </row>
    <row r="127" spans="1:7" ht="12.75" customHeight="1">
      <c r="A127" s="705" t="s">
        <v>1000</v>
      </c>
      <c r="B127" s="705"/>
      <c r="C127" s="705"/>
      <c r="D127" s="705"/>
      <c r="E127" s="705"/>
      <c r="F127" s="705"/>
      <c r="G127" s="705"/>
    </row>
    <row r="128" spans="1:7" ht="12.75" customHeight="1">
      <c r="A128" s="705" t="s">
        <v>1001</v>
      </c>
      <c r="B128" s="705"/>
      <c r="C128" s="705"/>
      <c r="D128" s="705"/>
      <c r="E128" s="705"/>
      <c r="F128" s="705"/>
      <c r="G128" s="705"/>
    </row>
    <row r="129" spans="1:7" ht="12.75" customHeight="1">
      <c r="A129" s="705"/>
      <c r="B129" s="705"/>
      <c r="C129" s="705"/>
      <c r="D129" s="705"/>
      <c r="E129" s="705"/>
      <c r="F129" s="705"/>
      <c r="G129" s="705"/>
    </row>
    <row r="130" spans="1:7" ht="12.75" customHeight="1">
      <c r="A130" s="60" t="s">
        <v>1002</v>
      </c>
      <c r="B130" s="705"/>
      <c r="C130" s="705"/>
      <c r="D130" s="705"/>
      <c r="E130" s="705"/>
      <c r="F130" s="705"/>
      <c r="G130" s="705"/>
    </row>
    <row r="131" spans="1:7" ht="12.75" customHeight="1">
      <c r="A131" s="705" t="s">
        <v>370</v>
      </c>
      <c r="B131" s="705" t="s">
        <v>509</v>
      </c>
      <c r="C131" s="705" t="s">
        <v>1003</v>
      </c>
      <c r="D131" s="705"/>
      <c r="E131" s="705"/>
      <c r="F131" s="705"/>
      <c r="G131" s="705"/>
    </row>
    <row r="132" spans="1:7" ht="12.75" customHeight="1">
      <c r="A132" s="705"/>
      <c r="B132" s="705" t="s">
        <v>1004</v>
      </c>
      <c r="C132" s="705"/>
      <c r="D132" s="705"/>
      <c r="E132" s="705"/>
      <c r="F132" s="705"/>
      <c r="G132" s="705"/>
    </row>
    <row r="133" spans="1:7" ht="12.75" customHeight="1">
      <c r="A133" s="569" t="s">
        <v>1005</v>
      </c>
      <c r="B133" s="65"/>
      <c r="C133" s="548"/>
      <c r="D133" s="705"/>
      <c r="E133" s="705"/>
      <c r="F133" s="705"/>
      <c r="G133" s="705"/>
    </row>
    <row r="134" spans="1:7" ht="12.75" customHeight="1">
      <c r="A134" s="552" t="s">
        <v>983</v>
      </c>
      <c r="B134" s="566">
        <v>5610</v>
      </c>
      <c r="C134" s="575">
        <f>+B134*1.19</f>
        <v>6675.9</v>
      </c>
      <c r="D134" s="705"/>
      <c r="E134" s="705"/>
      <c r="F134" s="705"/>
      <c r="G134" s="705"/>
    </row>
    <row r="135" spans="1:7" ht="12.75" customHeight="1">
      <c r="A135" s="552" t="s">
        <v>985</v>
      </c>
      <c r="B135" s="566">
        <v>6780</v>
      </c>
      <c r="C135" s="575">
        <f t="shared" ref="C135:C146" si="1">+B135*1.19</f>
        <v>8068.2</v>
      </c>
      <c r="D135" s="705"/>
      <c r="E135" s="705"/>
      <c r="F135" s="705"/>
      <c r="G135" s="705"/>
    </row>
    <row r="136" spans="1:7" ht="12.75" customHeight="1">
      <c r="A136" s="570" t="s">
        <v>1006</v>
      </c>
      <c r="B136" s="598"/>
      <c r="C136" s="575"/>
      <c r="D136" s="705"/>
      <c r="E136" s="705"/>
      <c r="F136" s="705"/>
      <c r="G136" s="705"/>
    </row>
    <row r="137" spans="1:7" ht="12.75" customHeight="1">
      <c r="A137" s="552" t="s">
        <v>1007</v>
      </c>
      <c r="B137" s="566">
        <v>10170</v>
      </c>
      <c r="C137" s="575">
        <f t="shared" si="1"/>
        <v>12102.3</v>
      </c>
      <c r="D137" s="705"/>
      <c r="E137" s="705"/>
      <c r="F137" s="705"/>
      <c r="G137" s="705"/>
    </row>
    <row r="138" spans="1:7" ht="12.75" customHeight="1">
      <c r="A138" s="552" t="s">
        <v>1008</v>
      </c>
      <c r="B138" s="566">
        <v>13790</v>
      </c>
      <c r="C138" s="575">
        <f t="shared" si="1"/>
        <v>16410.099999999999</v>
      </c>
      <c r="D138" s="705"/>
      <c r="E138" s="705"/>
      <c r="F138" s="705"/>
      <c r="G138" s="705"/>
    </row>
    <row r="139" spans="1:7" ht="12.75" customHeight="1">
      <c r="A139" s="552" t="s">
        <v>1009</v>
      </c>
      <c r="B139" s="566">
        <v>18350</v>
      </c>
      <c r="C139" s="575">
        <f t="shared" si="1"/>
        <v>21836.5</v>
      </c>
      <c r="D139" s="705"/>
      <c r="E139" s="705"/>
      <c r="F139" s="705"/>
      <c r="G139" s="705"/>
    </row>
    <row r="140" spans="1:7" ht="12.75" customHeight="1">
      <c r="A140" s="552" t="s">
        <v>1010</v>
      </c>
      <c r="B140" s="566">
        <v>23730</v>
      </c>
      <c r="C140" s="575">
        <f t="shared" si="1"/>
        <v>28238.699999999997</v>
      </c>
      <c r="D140" s="705"/>
      <c r="E140" s="705"/>
      <c r="F140" s="705"/>
      <c r="G140" s="705"/>
    </row>
    <row r="141" spans="1:7" ht="12.75" customHeight="1">
      <c r="A141" s="552" t="s">
        <v>1011</v>
      </c>
      <c r="B141" s="566">
        <v>34020</v>
      </c>
      <c r="C141" s="575">
        <f t="shared" si="1"/>
        <v>40483.799999999996</v>
      </c>
      <c r="D141" s="705"/>
      <c r="E141" s="705"/>
      <c r="F141" s="705"/>
      <c r="G141" s="705"/>
    </row>
    <row r="142" spans="1:7" ht="12.75" customHeight="1">
      <c r="A142" s="552" t="s">
        <v>1012</v>
      </c>
      <c r="B142" s="566">
        <v>30040</v>
      </c>
      <c r="C142" s="575">
        <f t="shared" si="1"/>
        <v>35747.599999999999</v>
      </c>
      <c r="D142" s="705"/>
      <c r="E142" s="705"/>
      <c r="F142" s="705"/>
      <c r="G142" s="705"/>
    </row>
    <row r="143" spans="1:7" ht="12.75" customHeight="1">
      <c r="A143" s="552" t="s">
        <v>1013</v>
      </c>
      <c r="B143" s="566">
        <v>26190</v>
      </c>
      <c r="C143" s="575">
        <f t="shared" si="1"/>
        <v>31166.1</v>
      </c>
      <c r="D143" s="705"/>
      <c r="E143" s="705"/>
      <c r="F143" s="705"/>
      <c r="G143" s="705"/>
    </row>
    <row r="144" spans="1:7" ht="12.75" customHeight="1">
      <c r="A144" s="552" t="s">
        <v>1014</v>
      </c>
      <c r="B144" s="566">
        <v>36120</v>
      </c>
      <c r="C144" s="575">
        <f t="shared" si="1"/>
        <v>42982.799999999996</v>
      </c>
      <c r="D144" s="705"/>
      <c r="E144" s="705"/>
      <c r="F144" s="705"/>
      <c r="G144" s="705"/>
    </row>
    <row r="145" spans="1:7" ht="12.75" customHeight="1">
      <c r="A145" s="552" t="s">
        <v>1015</v>
      </c>
      <c r="B145" s="566">
        <v>71430</v>
      </c>
      <c r="C145" s="575">
        <f t="shared" si="1"/>
        <v>85001.7</v>
      </c>
      <c r="D145" s="705"/>
      <c r="E145" s="705"/>
      <c r="F145" s="705"/>
      <c r="G145" s="705"/>
    </row>
    <row r="146" spans="1:7" ht="12.75" customHeight="1">
      <c r="A146" s="552" t="s">
        <v>1016</v>
      </c>
      <c r="B146" s="566">
        <v>30280</v>
      </c>
      <c r="C146" s="575">
        <f t="shared" si="1"/>
        <v>36033.199999999997</v>
      </c>
      <c r="D146" s="705"/>
      <c r="E146" s="705"/>
      <c r="F146" s="705"/>
      <c r="G146" s="705"/>
    </row>
    <row r="147" spans="1:7" ht="12.75" customHeight="1">
      <c r="A147" s="549" t="s">
        <v>1017</v>
      </c>
      <c r="B147" s="568">
        <v>42790</v>
      </c>
      <c r="C147" s="574">
        <f>+B147*1.19</f>
        <v>50920.1</v>
      </c>
      <c r="D147" s="705"/>
      <c r="E147" s="705"/>
      <c r="F147" s="705"/>
      <c r="G147" s="705"/>
    </row>
    <row r="148" spans="1:7" ht="12.75" customHeight="1">
      <c r="A148" s="705" t="s">
        <v>513</v>
      </c>
      <c r="B148" s="705"/>
      <c r="C148" s="705"/>
      <c r="D148" s="705"/>
      <c r="E148" s="705"/>
      <c r="F148" s="705"/>
      <c r="G148" s="705"/>
    </row>
    <row r="149" spans="1:7" ht="12.75" customHeight="1">
      <c r="A149" s="705" t="s">
        <v>1018</v>
      </c>
      <c r="B149" s="705"/>
      <c r="C149" s="705"/>
      <c r="D149" s="705"/>
      <c r="E149" s="705"/>
      <c r="F149" s="705"/>
      <c r="G149" s="705"/>
    </row>
    <row r="150" spans="1:7" ht="12.75" customHeight="1">
      <c r="A150" s="705"/>
      <c r="B150" s="705"/>
      <c r="C150" s="705"/>
      <c r="D150" s="705"/>
      <c r="E150" s="705"/>
      <c r="F150" s="705"/>
      <c r="G150" s="705"/>
    </row>
    <row r="151" spans="1:7" ht="12.75" customHeight="1">
      <c r="A151" s="60" t="s">
        <v>369</v>
      </c>
      <c r="B151" s="705"/>
      <c r="C151" s="705"/>
      <c r="D151" s="705"/>
      <c r="E151" s="705"/>
      <c r="F151" s="705"/>
      <c r="G151" s="705"/>
    </row>
    <row r="152" spans="1:7" ht="12.75" customHeight="1">
      <c r="A152" s="705"/>
      <c r="B152" s="705" t="s">
        <v>972</v>
      </c>
      <c r="C152" s="705" t="s">
        <v>1019</v>
      </c>
      <c r="D152" s="705"/>
      <c r="E152" s="705"/>
      <c r="F152" s="705"/>
      <c r="G152" s="705"/>
    </row>
    <row r="153" spans="1:7" ht="12.75" customHeight="1">
      <c r="A153" s="571" t="s">
        <v>1020</v>
      </c>
      <c r="B153" s="572">
        <v>210</v>
      </c>
      <c r="C153" s="573">
        <f>+B153*1.19</f>
        <v>249.89999999999998</v>
      </c>
      <c r="D153" s="705"/>
      <c r="E153" s="705"/>
      <c r="F153" s="705"/>
      <c r="G153" s="705"/>
    </row>
    <row r="154" spans="1:7" ht="12.75" customHeight="1">
      <c r="A154" s="705"/>
      <c r="B154" s="705"/>
      <c r="C154" s="705"/>
      <c r="D154" s="705"/>
      <c r="E154" s="705"/>
      <c r="F154" s="705"/>
      <c r="G154" s="705"/>
    </row>
    <row r="155" spans="1:7" ht="12.75" customHeight="1">
      <c r="A155" s="705" t="s">
        <v>1021</v>
      </c>
      <c r="B155" s="705"/>
      <c r="C155" s="705"/>
      <c r="D155" s="705"/>
      <c r="E155" s="705"/>
      <c r="F155" s="705"/>
      <c r="G155" s="705"/>
    </row>
    <row r="156" spans="1:7" ht="12.75" customHeight="1">
      <c r="A156" s="705" t="s">
        <v>1022</v>
      </c>
      <c r="B156" s="705"/>
      <c r="C156" s="705"/>
      <c r="D156" s="705"/>
      <c r="E156" s="705"/>
      <c r="F156" s="705"/>
      <c r="G156" s="705"/>
    </row>
    <row r="157" spans="1:7" ht="12.75" customHeight="1">
      <c r="A157" s="62"/>
      <c r="B157" s="62"/>
      <c r="C157" s="62"/>
      <c r="D157" s="62"/>
    </row>
    <row r="158" spans="1:7" ht="12.75" customHeight="1">
      <c r="A158" s="62"/>
      <c r="B158" s="62"/>
      <c r="C158" s="62"/>
      <c r="D158" s="62"/>
    </row>
    <row r="159" spans="1:7" ht="12.75" customHeight="1">
      <c r="A159" s="62"/>
      <c r="B159" s="62"/>
      <c r="C159" s="62"/>
      <c r="D159" s="62"/>
    </row>
    <row r="160" spans="1:7" ht="12.75" customHeight="1">
      <c r="A160" s="62"/>
      <c r="B160" s="62"/>
      <c r="C160" s="62"/>
      <c r="D160" s="62"/>
    </row>
    <row r="161" spans="1:4" ht="12.75" customHeight="1">
      <c r="A161" s="15"/>
      <c r="B161" s="62"/>
      <c r="C161" s="62"/>
      <c r="D161" s="62"/>
    </row>
    <row r="162" spans="1:4" ht="12.75" customHeight="1">
      <c r="A162" s="62"/>
      <c r="B162" s="62"/>
      <c r="C162" s="62"/>
      <c r="D162" s="62"/>
    </row>
    <row r="163" spans="1:4" ht="12.75" customHeight="1">
      <c r="A163" s="62"/>
      <c r="B163" s="62"/>
      <c r="C163" s="62"/>
      <c r="D163" s="62"/>
    </row>
    <row r="164" spans="1:4" ht="12.75" customHeight="1">
      <c r="A164" s="62"/>
      <c r="B164" s="62"/>
      <c r="C164" s="62"/>
      <c r="D164" s="62"/>
    </row>
    <row r="165" spans="1:4" ht="12.75" customHeight="1">
      <c r="A165" s="62"/>
      <c r="B165" s="62"/>
      <c r="C165" s="62"/>
      <c r="D165" s="62"/>
    </row>
    <row r="166" spans="1:4" ht="12.75" customHeight="1">
      <c r="A166" s="62"/>
      <c r="B166" s="62"/>
      <c r="C166" s="62"/>
      <c r="D166" s="62"/>
    </row>
    <row r="167" spans="1:4" ht="12.75" customHeight="1"/>
    <row r="168" spans="1:4" ht="12.75" customHeight="1"/>
    <row r="169" spans="1:4" ht="12.75" customHeight="1"/>
    <row r="170" spans="1:4" ht="12.75" customHeight="1"/>
    <row r="171" spans="1:4" ht="12.75" customHeight="1"/>
    <row r="172" spans="1:4" ht="12.75" customHeight="1"/>
    <row r="173" spans="1:4" ht="12.75" customHeight="1"/>
    <row r="174" spans="1:4" ht="12.75" customHeight="1"/>
    <row r="175" spans="1:4" ht="12.75" customHeight="1"/>
    <row r="176" spans="1:4"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row r="2078" ht="12.75" customHeight="1"/>
    <row r="2079" ht="12.75" customHeight="1"/>
    <row r="2080" ht="12.75" customHeight="1"/>
    <row r="2081" ht="12.75" customHeight="1"/>
    <row r="2082" ht="12.75" customHeight="1"/>
    <row r="2083" ht="12.75" customHeight="1"/>
    <row r="2084" ht="12.75" customHeight="1"/>
    <row r="2085" ht="12.75" customHeight="1"/>
    <row r="2086" ht="12.75" customHeight="1"/>
    <row r="2087" ht="12.75" customHeight="1"/>
    <row r="2088" ht="12.75" customHeight="1"/>
    <row r="2089" ht="12.75" customHeight="1"/>
    <row r="2090" ht="12.75" customHeight="1"/>
    <row r="2091" ht="12.75" customHeight="1"/>
    <row r="2092" ht="12.75" customHeight="1"/>
    <row r="2093" ht="12.75" customHeight="1"/>
    <row r="2094" ht="12.75" customHeight="1"/>
    <row r="2095" ht="12.75" customHeight="1"/>
    <row r="2096" ht="12.75" customHeight="1"/>
    <row r="2097" ht="12.75" customHeight="1"/>
    <row r="2098" ht="12.75" customHeight="1"/>
    <row r="2099" ht="12.75" customHeight="1"/>
    <row r="2100" ht="12.75" customHeight="1"/>
    <row r="2101" ht="12.75" customHeight="1"/>
    <row r="2102" ht="12.75" customHeight="1"/>
    <row r="2103" ht="12.75" customHeight="1"/>
    <row r="2104" ht="12.75" customHeight="1"/>
    <row r="2105" ht="12.75" customHeight="1"/>
    <row r="2106" ht="12.75" customHeight="1"/>
    <row r="2107" ht="12.75" customHeight="1"/>
    <row r="2108" ht="12.75" customHeight="1"/>
    <row r="2109" ht="12.75" customHeight="1"/>
    <row r="2110" ht="12.75" customHeight="1"/>
    <row r="2111" ht="12.75" customHeight="1"/>
    <row r="2112" ht="12.75" customHeight="1"/>
    <row r="2113" ht="12.75" customHeight="1"/>
    <row r="2114" ht="12.75" customHeight="1"/>
    <row r="2115" ht="12.75" customHeight="1"/>
    <row r="2116" ht="12.75" customHeight="1"/>
    <row r="2117" ht="12.75" customHeight="1"/>
    <row r="2118" ht="12.75" customHeight="1"/>
    <row r="2119" ht="12.75" customHeight="1"/>
    <row r="2120" ht="12.75" customHeight="1"/>
    <row r="2121" ht="12.75" customHeight="1"/>
    <row r="2122" ht="12.75" customHeight="1"/>
    <row r="2123" ht="12.75" customHeight="1"/>
    <row r="2124" ht="12.75" customHeight="1"/>
    <row r="2125" ht="12.75" customHeight="1"/>
    <row r="2126" ht="12.75" customHeight="1"/>
    <row r="2127" ht="12.75" customHeight="1"/>
    <row r="2128" ht="12.75" customHeight="1"/>
    <row r="2129" ht="12.75" customHeight="1"/>
    <row r="2130" ht="12.75" customHeight="1"/>
    <row r="2131" ht="12.75" customHeight="1"/>
    <row r="2132" ht="12.75" customHeight="1"/>
    <row r="2133" ht="12.75" customHeight="1"/>
    <row r="2134" ht="12.75" customHeight="1"/>
    <row r="2135" ht="12.75" customHeight="1"/>
    <row r="2136" ht="12.75" customHeight="1"/>
    <row r="2137" ht="12.75" customHeight="1"/>
    <row r="2138" ht="12.75" customHeight="1"/>
    <row r="2139" ht="12.75" customHeight="1"/>
    <row r="2140" ht="12.75" customHeight="1"/>
    <row r="2141" ht="12.75" customHeight="1"/>
    <row r="2142" ht="12.75" customHeight="1"/>
    <row r="2143" ht="12.75" customHeight="1"/>
    <row r="2144" ht="12.75" customHeight="1"/>
    <row r="2145" ht="12.75" customHeight="1"/>
    <row r="2146" ht="12.75" customHeight="1"/>
    <row r="2147" ht="12.75" customHeight="1"/>
    <row r="2148" ht="12.75" customHeight="1"/>
    <row r="2149" ht="12.75" customHeight="1"/>
    <row r="2150" ht="12.75" customHeight="1"/>
    <row r="2151" ht="12.75" customHeight="1"/>
    <row r="2152" ht="12.75" customHeight="1"/>
    <row r="2153" ht="12.75" customHeight="1"/>
    <row r="2154" ht="12.75" customHeight="1"/>
    <row r="2155" ht="12.75" customHeight="1"/>
    <row r="2156" ht="12.75" customHeight="1"/>
    <row r="2157" ht="12.75" customHeight="1"/>
    <row r="2158" ht="12.75" customHeight="1"/>
    <row r="2159" ht="12.75" customHeight="1"/>
    <row r="2160" ht="12.75" customHeight="1"/>
    <row r="2161" ht="12.75" customHeight="1"/>
    <row r="2162" ht="12.75" customHeight="1"/>
    <row r="2163" ht="12.75" customHeight="1"/>
    <row r="2164" ht="12.75" customHeight="1"/>
    <row r="2165" ht="12.75" customHeight="1"/>
    <row r="2166" ht="12.75" customHeight="1"/>
    <row r="2167" ht="12.75" customHeight="1"/>
    <row r="2168" ht="12.75" customHeight="1"/>
    <row r="2169" ht="12.75" customHeight="1"/>
    <row r="2170" ht="12.75" customHeight="1"/>
    <row r="2171" ht="12.75" customHeight="1"/>
    <row r="2172" ht="12.75" customHeight="1"/>
    <row r="2173" ht="12.75" customHeight="1"/>
    <row r="2174" ht="12.75" customHeight="1"/>
    <row r="2175" ht="12.75" customHeight="1"/>
    <row r="2176" ht="12.75" customHeight="1"/>
    <row r="2177" ht="12.75" customHeight="1"/>
    <row r="2178" ht="12.75" customHeight="1"/>
    <row r="2179" ht="12.75" customHeight="1"/>
    <row r="2180" ht="12.75" customHeight="1"/>
    <row r="2181" ht="12.75" customHeight="1"/>
    <row r="2182" ht="12.75" customHeight="1"/>
    <row r="2183" ht="12.75" customHeight="1"/>
    <row r="2184" ht="12.75" customHeight="1"/>
    <row r="2185" ht="12.75" customHeight="1"/>
    <row r="2186" ht="12.75" customHeight="1"/>
    <row r="2187" ht="12.75" customHeight="1"/>
    <row r="2188" ht="12.75" customHeight="1"/>
    <row r="2189" ht="12.75" customHeight="1"/>
    <row r="2190" ht="12.75" customHeight="1"/>
    <row r="2191" ht="12.75" customHeight="1"/>
    <row r="2192" ht="12.75" customHeight="1"/>
    <row r="2193" ht="12.75" customHeight="1"/>
    <row r="2194" ht="12.75" customHeight="1"/>
    <row r="2195" ht="12.75" customHeight="1"/>
    <row r="2196" ht="12.75" customHeight="1"/>
    <row r="2197" ht="12.75" customHeight="1"/>
    <row r="2198" ht="12.75" customHeight="1"/>
    <row r="2199" ht="12.75" customHeight="1"/>
    <row r="2200" ht="12.75" customHeight="1"/>
    <row r="2201" ht="12.75" customHeight="1"/>
    <row r="2202" ht="12.75" customHeight="1"/>
    <row r="2203" ht="12.75" customHeight="1"/>
    <row r="2204" ht="12.75" customHeight="1"/>
    <row r="2205" ht="12.75" customHeight="1"/>
    <row r="2206" ht="12.75" customHeight="1"/>
    <row r="2207" ht="12.75" customHeight="1"/>
    <row r="2208" ht="12.75" customHeight="1"/>
    <row r="2209" ht="12.75" customHeight="1"/>
    <row r="2210" ht="12.75" customHeight="1"/>
    <row r="2211" ht="12.75" customHeight="1"/>
    <row r="2212" ht="12.75" customHeight="1"/>
    <row r="2213" ht="12.75" customHeight="1"/>
    <row r="2214" ht="12.75" customHeight="1"/>
    <row r="2215" ht="12.75" customHeight="1"/>
    <row r="2216" ht="12.75" customHeight="1"/>
    <row r="2217" ht="12.75" customHeight="1"/>
    <row r="2218" ht="12.75" customHeight="1"/>
    <row r="2219" ht="12.75" customHeight="1"/>
    <row r="2220" ht="12.75" customHeight="1"/>
    <row r="2221" ht="12.75" customHeight="1"/>
    <row r="2222" ht="12.75" customHeight="1"/>
    <row r="2223" ht="12.75" customHeight="1"/>
    <row r="2224" ht="12.75" customHeight="1"/>
    <row r="2225" ht="12.75" customHeight="1"/>
    <row r="2226" ht="12.75" customHeight="1"/>
    <row r="2227" ht="12.75" customHeight="1"/>
    <row r="2228" ht="12.75" customHeight="1"/>
    <row r="2229" ht="12.75" customHeight="1"/>
    <row r="2230" ht="12.75" customHeight="1"/>
    <row r="2231" ht="12.75" customHeight="1"/>
    <row r="2232" ht="12.75" customHeight="1"/>
    <row r="2233" ht="12.75" customHeight="1"/>
    <row r="2234" ht="12.75" customHeight="1"/>
    <row r="2235" ht="12.75" customHeight="1"/>
    <row r="2236" ht="12.75" customHeight="1"/>
    <row r="2237" ht="12.75" customHeight="1"/>
    <row r="2238" ht="12.75" customHeight="1"/>
    <row r="2239" ht="12.75" customHeight="1"/>
    <row r="2240" ht="12.75" customHeight="1"/>
    <row r="2241" ht="12.75" customHeight="1"/>
    <row r="2242" ht="12.75" customHeight="1"/>
    <row r="2243" ht="12.75" customHeight="1"/>
    <row r="2244" ht="12.75" customHeight="1"/>
    <row r="2245" ht="12.75" customHeight="1"/>
    <row r="2246" ht="12.75" customHeight="1"/>
    <row r="2247" ht="12.75" customHeight="1"/>
    <row r="2248" ht="12.75" customHeight="1"/>
    <row r="2249" ht="12.75" customHeight="1"/>
    <row r="2250" ht="12.75" customHeight="1"/>
    <row r="2251" ht="12.75" customHeight="1"/>
    <row r="2252" ht="12.75" customHeight="1"/>
    <row r="2253" ht="12.75" customHeight="1"/>
    <row r="2254" ht="12.75" customHeight="1"/>
    <row r="2255" ht="12.75" customHeight="1"/>
    <row r="2256" ht="12.75" customHeight="1"/>
    <row r="2257" ht="12.75" customHeight="1"/>
    <row r="2258" ht="12.75" customHeight="1"/>
    <row r="2259" ht="12.75" customHeight="1"/>
    <row r="2260" ht="12.75" customHeight="1"/>
    <row r="2261" ht="12.75" customHeight="1"/>
    <row r="2262" ht="12.75" customHeight="1"/>
    <row r="2263" ht="12.75" customHeight="1"/>
    <row r="2264" ht="12.75" customHeight="1"/>
    <row r="2265" ht="12.75" customHeight="1"/>
    <row r="2266" ht="12.75" customHeight="1"/>
    <row r="2267" ht="12.75" customHeight="1"/>
    <row r="2268" ht="12.75" customHeight="1"/>
    <row r="2269" ht="12.75" customHeight="1"/>
    <row r="2270" ht="12.75" customHeight="1"/>
    <row r="2271" ht="12.75" customHeight="1"/>
    <row r="2272" ht="12.75" customHeight="1"/>
    <row r="2273" ht="12.75" customHeight="1"/>
    <row r="2274" ht="12.75" customHeight="1"/>
    <row r="2275" ht="12.75" customHeight="1"/>
    <row r="2276" ht="12.75" customHeight="1"/>
    <row r="2277" ht="12.75" customHeight="1"/>
    <row r="2278" ht="12.75" customHeight="1"/>
    <row r="2279" ht="12.75" customHeight="1"/>
    <row r="2280" ht="12.75" customHeight="1"/>
    <row r="2281" ht="12.75" customHeight="1"/>
    <row r="2282" ht="12.75" customHeight="1"/>
    <row r="2283" ht="12.75" customHeight="1"/>
    <row r="2284" ht="12.75" customHeight="1"/>
    <row r="2285" ht="12.75" customHeight="1"/>
    <row r="2286" ht="12.75" customHeight="1"/>
    <row r="2287" ht="12.75" customHeight="1"/>
    <row r="2288" ht="12.75" customHeight="1"/>
    <row r="2289" ht="12.75" customHeight="1"/>
    <row r="2290" ht="12.75" customHeight="1"/>
    <row r="2291" ht="12.75" customHeight="1"/>
    <row r="2292" ht="12.75" customHeight="1"/>
    <row r="2293" ht="12.75" customHeight="1"/>
    <row r="2294" ht="12.75" customHeight="1"/>
    <row r="2295" ht="12.75" customHeight="1"/>
    <row r="2296" ht="12.75" customHeight="1"/>
    <row r="2297" ht="12.75" customHeight="1"/>
    <row r="2298" ht="12.75" customHeight="1"/>
    <row r="2299" ht="12.75" customHeight="1"/>
    <row r="2300" ht="12.75" customHeight="1"/>
    <row r="2301" ht="12.75" customHeight="1"/>
    <row r="2302" ht="12.75" customHeight="1"/>
    <row r="2303" ht="12.75" customHeight="1"/>
    <row r="2304" ht="12.75" customHeight="1"/>
    <row r="2305" ht="12.75" customHeight="1"/>
    <row r="2306" ht="12.75" customHeight="1"/>
    <row r="2307" ht="12.75" customHeight="1"/>
    <row r="2308" ht="12.75" customHeight="1"/>
    <row r="2309" ht="12.75" customHeight="1"/>
    <row r="2310" ht="12.75" customHeight="1"/>
    <row r="2311" ht="12.75" customHeight="1"/>
    <row r="2312" ht="12.75" customHeight="1"/>
    <row r="2313" ht="12.75" customHeight="1"/>
    <row r="2314" ht="12.75" customHeight="1"/>
    <row r="2315" ht="12.75" customHeight="1"/>
    <row r="2316" ht="12.75" customHeight="1"/>
    <row r="2317" ht="12.75" customHeight="1"/>
    <row r="2318" ht="12.75" customHeight="1"/>
    <row r="2319" ht="12.75" customHeight="1"/>
    <row r="2320"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sheetData>
  <mergeCells count="8">
    <mergeCell ref="F20:F22"/>
    <mergeCell ref="G20:G22"/>
    <mergeCell ref="A1:B1"/>
    <mergeCell ref="A20:A22"/>
    <mergeCell ref="B20:B22"/>
    <mergeCell ref="C20:C22"/>
    <mergeCell ref="D20:D22"/>
    <mergeCell ref="E20:E22"/>
  </mergeCells>
  <hyperlinks>
    <hyperlink ref="D2" location="Kontaktpersoner!E9" display="kontaktperson"/>
    <hyperlink ref="E2" location="Indhold!A1" display="tilbage til forsiden"/>
    <hyperlink ref="C1" location="Indhold!A1" display="Tilbage til indholdsoversigten"/>
    <hyperlink ref="D1" location="Kontaktpersoner!B28:F28" display="Kontaktperson"/>
    <hyperlink ref="F1" location="Indhold!A1" display="Tilbage til indholdsoversigten"/>
    <hyperlink ref="E3" location="Kontaktpersoner!E9" display="kontaktperson"/>
    <hyperlink ref="F3" location="Indhold!A1" display="Tilbage til indholdsoversigten"/>
  </hyperlinks>
  <pageMargins left="0.75" right="0.75" top="1" bottom="1"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80" zoomScaleNormal="80" workbookViewId="0">
      <selection activeCell="A2" sqref="A2"/>
    </sheetView>
  </sheetViews>
  <sheetFormatPr defaultColWidth="9.140625" defaultRowHeight="17.649999999999999" customHeight="1"/>
  <cols>
    <col min="1" max="1" width="39.140625" style="533" customWidth="1"/>
    <col min="2" max="2" width="19.28515625" style="533" customWidth="1"/>
    <col min="3" max="3" width="14.7109375" style="533" customWidth="1"/>
    <col min="4" max="4" width="10.7109375" style="533" customWidth="1"/>
    <col min="5" max="5" width="21.42578125" style="533" customWidth="1"/>
    <col min="6" max="6" width="13.28515625" style="533" customWidth="1"/>
    <col min="7" max="7" width="13.7109375" style="533" customWidth="1"/>
    <col min="8" max="8" width="12.28515625" style="533" customWidth="1"/>
    <col min="9" max="9" width="10.7109375" style="533" customWidth="1"/>
    <col min="10" max="10" width="17.7109375" style="533" customWidth="1"/>
    <col min="11" max="11" width="21.5703125" style="533" customWidth="1"/>
    <col min="12" max="12" width="15.5703125" style="533" customWidth="1"/>
    <col min="13" max="13" width="19.28515625" style="533" customWidth="1"/>
    <col min="14" max="14" width="14.5703125" style="533" customWidth="1"/>
    <col min="15" max="15" width="13.42578125" style="533" customWidth="1"/>
    <col min="16" max="16" width="15.7109375" style="533" customWidth="1"/>
    <col min="17" max="16384" width="9.140625" style="533"/>
  </cols>
  <sheetData>
    <row r="1" spans="1:7" ht="17.649999999999999" customHeight="1" thickBot="1">
      <c r="A1" s="867" t="s">
        <v>1046</v>
      </c>
      <c r="B1" s="868"/>
      <c r="C1" s="4"/>
      <c r="D1" s="9" t="s">
        <v>179</v>
      </c>
      <c r="E1" s="9"/>
      <c r="F1" s="10" t="s">
        <v>117</v>
      </c>
    </row>
    <row r="2" spans="1:7" ht="12.75" customHeight="1">
      <c r="A2" s="61" t="s">
        <v>1049</v>
      </c>
      <c r="B2" s="705"/>
      <c r="C2" s="705"/>
      <c r="D2" s="705"/>
      <c r="E2" s="705"/>
      <c r="F2" s="705"/>
      <c r="G2" s="705"/>
    </row>
    <row r="3" spans="1:7" ht="12.75">
      <c r="A3" s="705" t="s">
        <v>1040</v>
      </c>
      <c r="B3" s="705"/>
      <c r="C3" s="705"/>
      <c r="D3" s="705"/>
      <c r="E3" s="705"/>
      <c r="F3" s="705"/>
      <c r="G3" s="705"/>
    </row>
    <row r="4" spans="1:7" ht="12.75">
      <c r="A4" s="705"/>
      <c r="B4" s="705"/>
      <c r="C4" s="705" t="s">
        <v>1039</v>
      </c>
      <c r="D4" s="705"/>
      <c r="E4" s="705" t="s">
        <v>1038</v>
      </c>
      <c r="F4" s="705"/>
      <c r="G4" s="705"/>
    </row>
    <row r="5" spans="1:7" ht="12.75">
      <c r="A5" s="705"/>
      <c r="B5" s="60" t="s">
        <v>1035</v>
      </c>
      <c r="C5" s="60" t="s">
        <v>1037</v>
      </c>
      <c r="D5" s="60" t="s">
        <v>1036</v>
      </c>
      <c r="E5" s="60" t="s">
        <v>1035</v>
      </c>
      <c r="F5" s="60" t="s">
        <v>1034</v>
      </c>
      <c r="G5" s="60" t="s">
        <v>509</v>
      </c>
    </row>
    <row r="6" spans="1:7" ht="12.75">
      <c r="A6" s="584" t="s">
        <v>1033</v>
      </c>
      <c r="B6" s="705"/>
      <c r="C6" s="705"/>
      <c r="D6" s="705"/>
      <c r="E6" s="705"/>
      <c r="F6" s="705"/>
      <c r="G6" s="705"/>
    </row>
    <row r="7" spans="1:7" ht="12.75">
      <c r="A7" s="60" t="s">
        <v>1032</v>
      </c>
      <c r="B7" s="705"/>
      <c r="C7" s="705"/>
      <c r="D7" s="705"/>
      <c r="E7" s="705"/>
      <c r="F7" s="705"/>
      <c r="G7" s="705"/>
    </row>
    <row r="8" spans="1:7" ht="12.75">
      <c r="A8" s="61" t="s">
        <v>1031</v>
      </c>
      <c r="B8" s="583">
        <v>11170</v>
      </c>
      <c r="C8" s="582">
        <v>0</v>
      </c>
      <c r="D8" s="576">
        <v>7480</v>
      </c>
      <c r="E8" s="582">
        <f>+B8*1.05</f>
        <v>11728.5</v>
      </c>
      <c r="F8" s="582">
        <v>0</v>
      </c>
      <c r="G8" s="576">
        <f>+D8*1.19</f>
        <v>8901.1999999999989</v>
      </c>
    </row>
    <row r="9" spans="1:7" ht="12.75" customHeight="1">
      <c r="A9" s="61" t="s">
        <v>991</v>
      </c>
      <c r="B9" s="581">
        <v>11170</v>
      </c>
      <c r="C9" s="580">
        <v>0</v>
      </c>
      <c r="D9" s="575">
        <v>7480</v>
      </c>
      <c r="E9" s="580">
        <f>+B8*1.07</f>
        <v>11951.900000000001</v>
      </c>
      <c r="F9" s="580">
        <v>0</v>
      </c>
      <c r="G9" s="575">
        <f>+D8*1.19</f>
        <v>8901.1999999999989</v>
      </c>
    </row>
    <row r="10" spans="1:7" ht="12.75" customHeight="1">
      <c r="A10" s="705" t="s">
        <v>1030</v>
      </c>
      <c r="B10" s="581"/>
      <c r="C10" s="580"/>
      <c r="D10" s="575"/>
      <c r="E10" s="580"/>
      <c r="F10" s="580"/>
      <c r="G10" s="575"/>
    </row>
    <row r="11" spans="1:7" ht="12.75" customHeight="1">
      <c r="A11" s="705" t="s">
        <v>1029</v>
      </c>
      <c r="B11" s="581"/>
      <c r="C11" s="580"/>
      <c r="D11" s="575"/>
      <c r="E11" s="580"/>
      <c r="F11" s="580"/>
      <c r="G11" s="575"/>
    </row>
    <row r="12" spans="1:7" ht="12.75">
      <c r="A12" s="705" t="s">
        <v>1028</v>
      </c>
      <c r="B12" s="581">
        <v>15070</v>
      </c>
      <c r="C12" s="580">
        <v>0</v>
      </c>
      <c r="D12" s="575">
        <v>4680</v>
      </c>
      <c r="E12" s="580">
        <f>+B12*1.06</f>
        <v>15974.2</v>
      </c>
      <c r="F12" s="580">
        <v>0</v>
      </c>
      <c r="G12" s="575">
        <f t="shared" ref="G12:G16" si="0">+D12*1.19</f>
        <v>5569.2</v>
      </c>
    </row>
    <row r="13" spans="1:7" ht="12.75">
      <c r="A13" s="705" t="s">
        <v>339</v>
      </c>
      <c r="B13" s="581">
        <v>21760</v>
      </c>
      <c r="C13" s="580">
        <v>0</v>
      </c>
      <c r="D13" s="575">
        <v>6900</v>
      </c>
      <c r="E13" s="580">
        <f t="shared" ref="E13:E19" si="1">+B13*1.07</f>
        <v>23283.200000000001</v>
      </c>
      <c r="F13" s="580">
        <v>0</v>
      </c>
      <c r="G13" s="575">
        <f t="shared" si="0"/>
        <v>8211</v>
      </c>
    </row>
    <row r="14" spans="1:7" ht="12.75">
      <c r="A14" s="705" t="s">
        <v>1027</v>
      </c>
      <c r="B14" s="581">
        <v>26670</v>
      </c>
      <c r="C14" s="580">
        <v>0</v>
      </c>
      <c r="D14" s="575">
        <v>7950</v>
      </c>
      <c r="E14" s="580">
        <f t="shared" si="1"/>
        <v>28536.9</v>
      </c>
      <c r="F14" s="580">
        <v>0</v>
      </c>
      <c r="G14" s="575">
        <f t="shared" si="0"/>
        <v>9460.5</v>
      </c>
    </row>
    <row r="15" spans="1:7" ht="12.75">
      <c r="A15" s="705" t="s">
        <v>1026</v>
      </c>
      <c r="B15" s="581">
        <v>48990</v>
      </c>
      <c r="C15" s="580">
        <v>0</v>
      </c>
      <c r="D15" s="575">
        <v>7950</v>
      </c>
      <c r="E15" s="580">
        <f t="shared" si="1"/>
        <v>52419.3</v>
      </c>
      <c r="F15" s="580">
        <v>0</v>
      </c>
      <c r="G15" s="575">
        <f t="shared" si="0"/>
        <v>9460.5</v>
      </c>
    </row>
    <row r="16" spans="1:7" ht="12.75">
      <c r="A16" s="705" t="s">
        <v>1025</v>
      </c>
      <c r="B16" s="581">
        <v>48990</v>
      </c>
      <c r="C16" s="580">
        <v>0</v>
      </c>
      <c r="D16" s="575">
        <v>7950</v>
      </c>
      <c r="E16" s="580">
        <f t="shared" si="1"/>
        <v>52419.3</v>
      </c>
      <c r="F16" s="580">
        <v>0</v>
      </c>
      <c r="G16" s="575">
        <f t="shared" si="0"/>
        <v>9460.5</v>
      </c>
    </row>
    <row r="17" spans="1:7" ht="12.75">
      <c r="A17" s="705" t="s">
        <v>372</v>
      </c>
      <c r="B17" s="581">
        <v>15850</v>
      </c>
      <c r="C17" s="580">
        <v>0</v>
      </c>
      <c r="D17" s="575">
        <v>3700</v>
      </c>
      <c r="E17" s="580">
        <f t="shared" si="1"/>
        <v>16959.5</v>
      </c>
      <c r="F17" s="580">
        <v>0</v>
      </c>
      <c r="G17" s="575">
        <f>+D17*1.19</f>
        <v>4403</v>
      </c>
    </row>
    <row r="18" spans="1:7" ht="12.75">
      <c r="A18" s="705" t="s">
        <v>1024</v>
      </c>
      <c r="B18" s="581">
        <v>24060</v>
      </c>
      <c r="C18" s="580">
        <v>0</v>
      </c>
      <c r="D18" s="575">
        <v>6420</v>
      </c>
      <c r="E18" s="580">
        <f t="shared" si="1"/>
        <v>25744.2</v>
      </c>
      <c r="F18" s="580">
        <v>0</v>
      </c>
      <c r="G18" s="575">
        <f>+D18*1.19</f>
        <v>7639.7999999999993</v>
      </c>
    </row>
    <row r="19" spans="1:7" ht="12.75" customHeight="1">
      <c r="A19" s="705" t="s">
        <v>1023</v>
      </c>
      <c r="B19" s="579">
        <v>73790</v>
      </c>
      <c r="C19" s="578">
        <v>7880</v>
      </c>
      <c r="D19" s="574">
        <v>6800</v>
      </c>
      <c r="E19" s="578">
        <f t="shared" si="1"/>
        <v>78955.3</v>
      </c>
      <c r="F19" s="578">
        <f>+C19*1.19</f>
        <v>9377.1999999999989</v>
      </c>
      <c r="G19" s="574">
        <f>+D19*1.19</f>
        <v>8092</v>
      </c>
    </row>
    <row r="20" spans="1:7" ht="12.75"/>
    <row r="21" spans="1:7" ht="12.75">
      <c r="A21" s="15"/>
      <c r="B21" s="62"/>
      <c r="C21" s="62"/>
    </row>
    <row r="22" spans="1:7" ht="12.75">
      <c r="A22" s="63"/>
      <c r="B22" s="63"/>
      <c r="C22" s="62"/>
    </row>
    <row r="23" spans="1:7" ht="12.75">
      <c r="A23" s="62"/>
      <c r="B23" s="62"/>
      <c r="C23" s="62"/>
    </row>
    <row r="24" spans="1:7" ht="12.75">
      <c r="A24" s="62"/>
      <c r="B24" s="62"/>
      <c r="C24" s="62"/>
    </row>
    <row r="25" spans="1:7" ht="12.75"/>
    <row r="26" spans="1:7" ht="12.75"/>
    <row r="27" spans="1:7" ht="12.75"/>
    <row r="28" spans="1:7" ht="12.75"/>
    <row r="29" spans="1:7" ht="12.75" customHeight="1"/>
    <row r="30" spans="1:7" ht="12.75"/>
    <row r="31" spans="1:7" ht="12.75"/>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row r="70" ht="12.75"/>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 ref="F3" location="Indhold!A1" display="tilbage til forsiden"/>
    <hyperlink ref="E3" location="Kontaktpersoner!E9" display="kontaktperson"/>
  </hyperlinks>
  <pageMargins left="0.74803149606299213" right="0.74803149606299213" top="0.98425196850393704" bottom="0.98425196850393704"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J13"/>
  <sheetViews>
    <sheetView zoomScale="80" zoomScaleNormal="80" workbookViewId="0">
      <selection activeCell="A2" sqref="A2"/>
    </sheetView>
  </sheetViews>
  <sheetFormatPr defaultRowHeight="12.75"/>
  <cols>
    <col min="1" max="1" width="48.5703125" customWidth="1"/>
    <col min="2" max="2" width="14.7109375" customWidth="1"/>
    <col min="3" max="3" width="13.7109375" customWidth="1"/>
    <col min="4" max="4" width="10.42578125" customWidth="1"/>
    <col min="5" max="5" width="11.28515625" customWidth="1"/>
    <col min="6" max="6" width="14.42578125" customWidth="1"/>
    <col min="7" max="7" width="14" customWidth="1"/>
    <col min="8" max="8" width="10.5703125" customWidth="1"/>
    <col min="9" max="9" width="11.7109375" customWidth="1"/>
  </cols>
  <sheetData>
    <row r="1" spans="1:10" ht="21" thickBot="1">
      <c r="A1" s="867" t="s">
        <v>1046</v>
      </c>
      <c r="B1" s="868"/>
      <c r="C1" s="4"/>
      <c r="D1" s="9" t="s">
        <v>179</v>
      </c>
      <c r="E1" s="9"/>
      <c r="F1" s="10" t="s">
        <v>117</v>
      </c>
      <c r="G1" s="1"/>
      <c r="H1" s="1"/>
      <c r="I1" s="1"/>
      <c r="J1" s="1"/>
    </row>
    <row r="2" spans="1:10" ht="12.75" customHeight="1"/>
    <row r="3" spans="1:10">
      <c r="A3" s="179" t="s">
        <v>121</v>
      </c>
      <c r="B3" s="180" t="s">
        <v>357</v>
      </c>
      <c r="C3" s="180"/>
      <c r="D3" s="173"/>
      <c r="E3" s="173"/>
      <c r="F3" s="173"/>
      <c r="G3" s="173"/>
      <c r="H3" s="173"/>
      <c r="I3" s="173"/>
    </row>
    <row r="4" spans="1:10">
      <c r="A4" s="173"/>
      <c r="B4" s="173"/>
      <c r="C4" s="173"/>
      <c r="D4" s="173"/>
      <c r="E4" s="173"/>
      <c r="F4" s="173"/>
      <c r="G4" s="173"/>
      <c r="H4" s="173"/>
      <c r="I4" s="173"/>
    </row>
    <row r="5" spans="1:10">
      <c r="A5" s="180" t="s">
        <v>63</v>
      </c>
      <c r="B5" s="181" t="s">
        <v>64</v>
      </c>
      <c r="C5" s="182"/>
      <c r="D5" s="182"/>
      <c r="E5" s="183"/>
      <c r="F5" s="181" t="s">
        <v>65</v>
      </c>
      <c r="G5" s="182"/>
      <c r="H5" s="182"/>
      <c r="I5" s="183"/>
    </row>
    <row r="6" spans="1:10">
      <c r="A6" s="173"/>
      <c r="B6" s="184" t="s">
        <v>14</v>
      </c>
      <c r="C6" s="185" t="s">
        <v>217</v>
      </c>
      <c r="D6" s="185" t="s">
        <v>13</v>
      </c>
      <c r="E6" s="186" t="s">
        <v>15</v>
      </c>
      <c r="F6" s="184" t="s">
        <v>14</v>
      </c>
      <c r="G6" s="185" t="s">
        <v>217</v>
      </c>
      <c r="H6" s="185" t="s">
        <v>13</v>
      </c>
      <c r="I6" s="186" t="s">
        <v>15</v>
      </c>
    </row>
    <row r="7" spans="1:10">
      <c r="A7" s="173"/>
      <c r="B7" s="184" t="s">
        <v>370</v>
      </c>
      <c r="C7" s="185" t="s">
        <v>371</v>
      </c>
      <c r="D7" s="185" t="s">
        <v>371</v>
      </c>
      <c r="E7" s="186" t="s">
        <v>371</v>
      </c>
      <c r="F7" s="184" t="s">
        <v>370</v>
      </c>
      <c r="G7" s="185" t="s">
        <v>371</v>
      </c>
      <c r="H7" s="185" t="s">
        <v>371</v>
      </c>
      <c r="I7" s="186" t="s">
        <v>371</v>
      </c>
    </row>
    <row r="8" spans="1:10">
      <c r="A8" s="173"/>
      <c r="B8" s="187"/>
      <c r="C8" s="188"/>
      <c r="D8" s="188"/>
      <c r="E8" s="189"/>
      <c r="F8" s="187"/>
      <c r="G8" s="188"/>
      <c r="H8" s="188"/>
      <c r="I8" s="189"/>
    </row>
    <row r="9" spans="1:10">
      <c r="A9" s="173"/>
      <c r="B9" s="190">
        <v>75410</v>
      </c>
      <c r="C9" s="191">
        <v>17720</v>
      </c>
      <c r="D9" s="191">
        <v>24780</v>
      </c>
      <c r="E9" s="192">
        <v>25870</v>
      </c>
      <c r="F9" s="190">
        <f>+B9*1.07</f>
        <v>80688.700000000012</v>
      </c>
      <c r="G9" s="190">
        <f>+C9*1.11</f>
        <v>19669.2</v>
      </c>
      <c r="H9" s="190">
        <f>+D9*1.19</f>
        <v>29488.199999999997</v>
      </c>
      <c r="I9" s="190">
        <f>E9*1.07</f>
        <v>27680.9</v>
      </c>
    </row>
    <row r="10" spans="1:10">
      <c r="A10" s="173"/>
      <c r="B10" s="174"/>
      <c r="C10" s="174"/>
      <c r="D10" s="174"/>
      <c r="E10" s="174"/>
      <c r="F10" s="174"/>
      <c r="G10" s="174"/>
      <c r="H10" s="174"/>
      <c r="I10" s="174"/>
    </row>
    <row r="11" spans="1:10">
      <c r="A11" s="180" t="s">
        <v>308</v>
      </c>
      <c r="B11" s="174"/>
      <c r="C11" s="174"/>
      <c r="D11" s="174"/>
      <c r="E11" s="174"/>
      <c r="F11" s="174"/>
      <c r="G11" s="174"/>
      <c r="H11" s="174"/>
      <c r="I11" s="174"/>
    </row>
    <row r="12" spans="1:10">
      <c r="A12" s="173"/>
      <c r="B12" s="174"/>
      <c r="C12" s="174"/>
      <c r="D12" s="174"/>
      <c r="E12" s="174"/>
      <c r="F12" s="174"/>
      <c r="G12" s="174"/>
      <c r="H12" s="174"/>
      <c r="I12" s="174"/>
    </row>
    <row r="13" spans="1:10">
      <c r="A13" s="180" t="s">
        <v>273</v>
      </c>
      <c r="B13" s="174">
        <v>1844740</v>
      </c>
      <c r="C13" s="174"/>
      <c r="D13" s="174"/>
      <c r="E13" s="174"/>
      <c r="F13" s="174"/>
      <c r="G13" s="174"/>
      <c r="H13" s="174"/>
      <c r="I13" s="174"/>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M83"/>
  <sheetViews>
    <sheetView zoomScale="80" zoomScaleNormal="80" workbookViewId="0">
      <selection sqref="A1:B1"/>
    </sheetView>
  </sheetViews>
  <sheetFormatPr defaultRowHeight="12.75"/>
  <cols>
    <col min="1" max="1" width="6.42578125" customWidth="1"/>
    <col min="2" max="2" width="34.28515625" customWidth="1"/>
    <col min="3" max="3" width="16.7109375" hidden="1" customWidth="1"/>
    <col min="4" max="4" width="24.285156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3" ht="23.65" customHeight="1" thickBot="1">
      <c r="A1" s="867" t="s">
        <v>1046</v>
      </c>
      <c r="B1" s="868"/>
      <c r="C1" s="4"/>
      <c r="D1" s="9" t="s">
        <v>179</v>
      </c>
      <c r="E1" s="9"/>
      <c r="F1" s="10" t="s">
        <v>117</v>
      </c>
      <c r="G1" s="1"/>
      <c r="H1" s="1"/>
      <c r="I1" s="1"/>
      <c r="J1" s="1"/>
    </row>
    <row r="2" spans="1:13" ht="13.5" thickBot="1"/>
    <row r="3" spans="1:13" ht="12.75" customHeight="1" thickBot="1">
      <c r="A3" s="793"/>
      <c r="B3" s="794" t="s">
        <v>268</v>
      </c>
      <c r="C3" s="793"/>
      <c r="D3" s="793"/>
      <c r="E3" s="795" t="s">
        <v>23</v>
      </c>
      <c r="F3" s="796"/>
      <c r="G3" s="793"/>
      <c r="H3" s="797"/>
      <c r="I3" s="798"/>
      <c r="J3" s="798"/>
      <c r="K3" s="798"/>
      <c r="L3" s="597"/>
      <c r="M3" s="776"/>
    </row>
    <row r="4" spans="1:13" ht="26.1" customHeight="1">
      <c r="A4" s="799"/>
      <c r="B4" s="799"/>
      <c r="C4" s="799"/>
      <c r="D4" s="799"/>
      <c r="E4" s="799"/>
      <c r="F4" s="799"/>
      <c r="G4" s="799"/>
      <c r="H4" s="799"/>
      <c r="I4" s="799"/>
      <c r="J4" s="799"/>
      <c r="K4" s="799"/>
      <c r="L4" s="61"/>
      <c r="M4" s="776"/>
    </row>
    <row r="5" spans="1:13">
      <c r="A5" s="800"/>
      <c r="B5" s="801"/>
      <c r="C5" s="801"/>
      <c r="D5" s="800"/>
      <c r="E5" s="802" t="s">
        <v>64</v>
      </c>
      <c r="F5" s="803"/>
      <c r="G5" s="803"/>
      <c r="H5" s="803"/>
      <c r="I5" s="804" t="s">
        <v>65</v>
      </c>
      <c r="J5" s="803"/>
      <c r="K5" s="803"/>
      <c r="L5" s="610"/>
      <c r="M5" s="776"/>
    </row>
    <row r="6" spans="1:13" ht="38.25">
      <c r="A6" s="805" t="s">
        <v>71</v>
      </c>
      <c r="B6" s="806" t="s">
        <v>368</v>
      </c>
      <c r="C6" s="806"/>
      <c r="D6" s="807"/>
      <c r="E6" s="807" t="s">
        <v>262</v>
      </c>
      <c r="F6" s="807" t="s">
        <v>263</v>
      </c>
      <c r="G6" s="807" t="s">
        <v>264</v>
      </c>
      <c r="H6" s="808"/>
      <c r="I6" s="807" t="s">
        <v>262</v>
      </c>
      <c r="J6" s="807" t="s">
        <v>263</v>
      </c>
      <c r="K6" s="807" t="s">
        <v>264</v>
      </c>
      <c r="L6" s="602"/>
      <c r="M6" s="776"/>
    </row>
    <row r="7" spans="1:13">
      <c r="A7" s="809"/>
      <c r="B7" s="801"/>
      <c r="C7" s="801"/>
      <c r="D7" s="801"/>
      <c r="E7" s="806" t="s">
        <v>370</v>
      </c>
      <c r="F7" s="806" t="s">
        <v>370</v>
      </c>
      <c r="G7" s="806" t="s">
        <v>371</v>
      </c>
      <c r="H7" s="810"/>
      <c r="I7" s="806" t="s">
        <v>370</v>
      </c>
      <c r="J7" s="806" t="s">
        <v>370</v>
      </c>
      <c r="K7" s="811" t="s">
        <v>371</v>
      </c>
      <c r="L7" s="60"/>
      <c r="M7" s="776"/>
    </row>
    <row r="8" spans="1:13" ht="19.5">
      <c r="A8" s="812"/>
      <c r="B8" s="813" t="s">
        <v>269</v>
      </c>
      <c r="C8" s="813"/>
      <c r="D8" s="814"/>
      <c r="E8" s="815"/>
      <c r="F8" s="815"/>
      <c r="G8" s="815"/>
      <c r="H8" s="816"/>
      <c r="I8" s="817"/>
      <c r="J8" s="814"/>
      <c r="K8" s="818"/>
      <c r="L8" s="53"/>
      <c r="M8" s="776"/>
    </row>
    <row r="9" spans="1:13" ht="15">
      <c r="A9" s="819">
        <v>3015</v>
      </c>
      <c r="B9" s="820" t="s">
        <v>447</v>
      </c>
      <c r="C9" s="820"/>
      <c r="D9" s="820" t="s">
        <v>421</v>
      </c>
      <c r="E9" s="314">
        <v>62950</v>
      </c>
      <c r="F9" s="315">
        <v>10210</v>
      </c>
      <c r="G9" s="315">
        <v>9440</v>
      </c>
      <c r="H9" s="821"/>
      <c r="I9" s="316">
        <f>+E9*1.05</f>
        <v>66097.5</v>
      </c>
      <c r="J9" s="317">
        <f>+F9*1.1</f>
        <v>11231</v>
      </c>
      <c r="K9" s="318">
        <f t="shared" ref="K9:K14" si="0">+G9*1.19</f>
        <v>11233.6</v>
      </c>
      <c r="L9" s="319"/>
      <c r="M9" s="776"/>
    </row>
    <row r="10" spans="1:13" ht="15">
      <c r="A10" s="819"/>
      <c r="B10" s="820"/>
      <c r="C10" s="820"/>
      <c r="D10" s="820" t="s">
        <v>86</v>
      </c>
      <c r="E10" s="315">
        <v>60730</v>
      </c>
      <c r="F10" s="315">
        <v>10210</v>
      </c>
      <c r="G10" s="315">
        <v>9440</v>
      </c>
      <c r="H10" s="821"/>
      <c r="I10" s="316">
        <f t="shared" ref="I10:I14" si="1">+E10*1.05</f>
        <v>63766.5</v>
      </c>
      <c r="J10" s="317">
        <f>+F10*1.1</f>
        <v>11231</v>
      </c>
      <c r="K10" s="318">
        <f t="shared" si="0"/>
        <v>11233.6</v>
      </c>
      <c r="L10" s="320"/>
      <c r="M10" s="776"/>
    </row>
    <row r="11" spans="1:13" ht="15">
      <c r="A11" s="820">
        <v>3016</v>
      </c>
      <c r="B11" s="820" t="s">
        <v>338</v>
      </c>
      <c r="C11" s="820"/>
      <c r="D11" s="820" t="s">
        <v>421</v>
      </c>
      <c r="E11" s="315">
        <v>59070</v>
      </c>
      <c r="F11" s="315">
        <v>10160</v>
      </c>
      <c r="G11" s="315">
        <v>9930</v>
      </c>
      <c r="H11" s="821"/>
      <c r="I11" s="316">
        <f t="shared" si="1"/>
        <v>62023.5</v>
      </c>
      <c r="J11" s="317">
        <f t="shared" ref="J11:J14" si="2">+F11*1.1</f>
        <v>11176</v>
      </c>
      <c r="K11" s="318">
        <f t="shared" si="0"/>
        <v>11816.699999999999</v>
      </c>
      <c r="L11" s="320"/>
      <c r="M11" s="776"/>
    </row>
    <row r="12" spans="1:13" ht="15">
      <c r="A12" s="820"/>
      <c r="B12" s="820"/>
      <c r="C12" s="820"/>
      <c r="D12" s="820" t="s">
        <v>422</v>
      </c>
      <c r="E12" s="315">
        <v>43290</v>
      </c>
      <c r="F12" s="315">
        <v>10160</v>
      </c>
      <c r="G12" s="315">
        <v>9930</v>
      </c>
      <c r="H12" s="821"/>
      <c r="I12" s="316">
        <f t="shared" si="1"/>
        <v>45454.5</v>
      </c>
      <c r="J12" s="317">
        <f>+F12*1.1</f>
        <v>11176</v>
      </c>
      <c r="K12" s="318">
        <f t="shared" si="0"/>
        <v>11816.699999999999</v>
      </c>
      <c r="L12" s="320"/>
      <c r="M12" s="776"/>
    </row>
    <row r="13" spans="1:13" ht="15">
      <c r="A13" s="820">
        <v>3018</v>
      </c>
      <c r="B13" s="820" t="s">
        <v>18</v>
      </c>
      <c r="C13" s="820"/>
      <c r="D13" s="820"/>
      <c r="E13" s="315">
        <v>66200</v>
      </c>
      <c r="F13" s="315">
        <v>8860</v>
      </c>
      <c r="G13" s="315">
        <v>10190</v>
      </c>
      <c r="H13" s="821"/>
      <c r="I13" s="316">
        <f t="shared" si="1"/>
        <v>69510</v>
      </c>
      <c r="J13" s="317">
        <f t="shared" si="2"/>
        <v>9746</v>
      </c>
      <c r="K13" s="318">
        <f t="shared" si="0"/>
        <v>12126.1</v>
      </c>
      <c r="L13" s="320"/>
      <c r="M13" s="776"/>
    </row>
    <row r="14" spans="1:13" ht="15">
      <c r="A14" s="820">
        <v>3019</v>
      </c>
      <c r="B14" s="820" t="s">
        <v>19</v>
      </c>
      <c r="C14" s="820"/>
      <c r="D14" s="820"/>
      <c r="E14" s="315">
        <v>172710</v>
      </c>
      <c r="F14" s="315">
        <v>16140</v>
      </c>
      <c r="G14" s="315">
        <v>23180</v>
      </c>
      <c r="H14" s="821"/>
      <c r="I14" s="316">
        <f t="shared" si="1"/>
        <v>181345.5</v>
      </c>
      <c r="J14" s="317">
        <f t="shared" si="2"/>
        <v>17754</v>
      </c>
      <c r="K14" s="318">
        <f t="shared" si="0"/>
        <v>27584.199999999997</v>
      </c>
      <c r="L14" s="320"/>
      <c r="M14" s="776"/>
    </row>
    <row r="15" spans="1:13">
      <c r="A15" s="820"/>
      <c r="B15" s="820"/>
      <c r="C15" s="820"/>
      <c r="D15" s="820"/>
      <c r="E15" s="822"/>
      <c r="F15" s="822"/>
      <c r="G15" s="822"/>
      <c r="H15" s="176"/>
      <c r="I15" s="823"/>
      <c r="J15" s="824"/>
      <c r="K15" s="825"/>
      <c r="L15" s="598"/>
      <c r="M15" s="776"/>
    </row>
    <row r="16" spans="1:13" ht="19.5">
      <c r="A16" s="799"/>
      <c r="B16" s="813" t="s">
        <v>456</v>
      </c>
      <c r="C16" s="820"/>
      <c r="D16" s="820"/>
      <c r="E16" s="826"/>
      <c r="F16" s="826"/>
      <c r="G16" s="826"/>
      <c r="H16" s="827"/>
      <c r="I16" s="826"/>
      <c r="J16" s="826"/>
      <c r="K16" s="826"/>
      <c r="L16" s="598"/>
      <c r="M16" s="776"/>
    </row>
    <row r="17" spans="1:13">
      <c r="A17" s="819">
        <v>3015</v>
      </c>
      <c r="B17" s="820" t="s">
        <v>447</v>
      </c>
      <c r="C17" s="820"/>
      <c r="D17" s="820" t="s">
        <v>421</v>
      </c>
      <c r="E17" s="323">
        <v>56760</v>
      </c>
      <c r="F17" s="315">
        <v>10210</v>
      </c>
      <c r="G17" s="315">
        <v>9440</v>
      </c>
      <c r="H17" s="828"/>
      <c r="I17" s="318">
        <f>+E17*1.05</f>
        <v>59598</v>
      </c>
      <c r="J17" s="176">
        <f>+F17*1.1</f>
        <v>11231</v>
      </c>
      <c r="K17" s="176">
        <f>+G17*1.19</f>
        <v>11233.6</v>
      </c>
      <c r="L17" s="598"/>
      <c r="M17" s="776"/>
    </row>
    <row r="18" spans="1:13">
      <c r="A18" s="819"/>
      <c r="B18" s="820"/>
      <c r="C18" s="820"/>
      <c r="D18" s="820" t="s">
        <v>86</v>
      </c>
      <c r="E18" s="323">
        <v>54530</v>
      </c>
      <c r="F18" s="315">
        <v>10210</v>
      </c>
      <c r="G18" s="315">
        <v>9440</v>
      </c>
      <c r="H18" s="828"/>
      <c r="I18" s="318">
        <f>+E18*1.05</f>
        <v>57256.5</v>
      </c>
      <c r="J18" s="176">
        <f>+F18*1.1</f>
        <v>11231</v>
      </c>
      <c r="K18" s="176">
        <f>+G18*1.19</f>
        <v>11233.6</v>
      </c>
      <c r="L18" s="598"/>
      <c r="M18" s="776"/>
    </row>
    <row r="19" spans="1:13">
      <c r="A19" s="820">
        <v>3016</v>
      </c>
      <c r="B19" s="820" t="s">
        <v>338</v>
      </c>
      <c r="C19" s="820"/>
      <c r="D19" s="820" t="s">
        <v>421</v>
      </c>
      <c r="E19" s="323">
        <v>48490</v>
      </c>
      <c r="F19" s="323">
        <v>10160</v>
      </c>
      <c r="G19" s="323">
        <v>9930</v>
      </c>
      <c r="H19" s="828"/>
      <c r="I19" s="318">
        <f>+E19*1.05</f>
        <v>50914.5</v>
      </c>
      <c r="J19" s="176">
        <f>+F19*1.1</f>
        <v>11176</v>
      </c>
      <c r="K19" s="176">
        <f>+G19*1.19</f>
        <v>11816.699999999999</v>
      </c>
      <c r="L19" s="63"/>
      <c r="M19" s="776"/>
    </row>
    <row r="20" spans="1:13">
      <c r="A20" s="820"/>
      <c r="B20" s="820"/>
      <c r="C20" s="820"/>
      <c r="D20" s="820" t="s">
        <v>422</v>
      </c>
      <c r="E20" s="323">
        <v>28700</v>
      </c>
      <c r="F20" s="323">
        <v>10160</v>
      </c>
      <c r="G20" s="323">
        <v>9930</v>
      </c>
      <c r="H20" s="828"/>
      <c r="I20" s="318">
        <f>+E20*1.05</f>
        <v>30135</v>
      </c>
      <c r="J20" s="176">
        <f>+F20*1.1</f>
        <v>11176</v>
      </c>
      <c r="K20" s="176">
        <f>+G20*1.19</f>
        <v>11816.699999999999</v>
      </c>
      <c r="L20" s="63"/>
      <c r="M20" s="776"/>
    </row>
    <row r="21" spans="1:13" ht="19.5">
      <c r="A21" s="812"/>
      <c r="B21" s="813" t="s">
        <v>331</v>
      </c>
      <c r="C21" s="813"/>
      <c r="D21" s="814"/>
      <c r="E21" s="323"/>
      <c r="F21" s="323"/>
      <c r="G21" s="323"/>
      <c r="H21" s="829"/>
      <c r="I21" s="818"/>
      <c r="J21" s="818"/>
      <c r="K21" s="818"/>
      <c r="L21" s="259"/>
      <c r="M21" s="776"/>
    </row>
    <row r="22" spans="1:13">
      <c r="A22" s="799">
        <v>3015</v>
      </c>
      <c r="B22" s="820" t="s">
        <v>270</v>
      </c>
      <c r="C22" s="820"/>
      <c r="D22" s="799" t="s">
        <v>424</v>
      </c>
      <c r="E22" s="323">
        <v>5510</v>
      </c>
      <c r="F22" s="496" t="s">
        <v>272</v>
      </c>
      <c r="G22" s="496" t="s">
        <v>272</v>
      </c>
      <c r="H22" s="830"/>
      <c r="I22" s="823">
        <f>+E22*1.05</f>
        <v>5785.5</v>
      </c>
      <c r="J22" s="830" t="s">
        <v>272</v>
      </c>
      <c r="K22" s="830" t="s">
        <v>272</v>
      </c>
      <c r="L22" s="63"/>
      <c r="M22" s="776"/>
    </row>
    <row r="23" spans="1:13">
      <c r="A23" s="799">
        <v>3015</v>
      </c>
      <c r="B23" s="820" t="s">
        <v>17</v>
      </c>
      <c r="C23" s="820"/>
      <c r="D23" s="799" t="s">
        <v>425</v>
      </c>
      <c r="E23" s="496" t="s">
        <v>272</v>
      </c>
      <c r="F23" s="323">
        <v>250</v>
      </c>
      <c r="G23" s="496" t="s">
        <v>272</v>
      </c>
      <c r="H23" s="830"/>
      <c r="I23" s="831" t="s">
        <v>272</v>
      </c>
      <c r="J23" s="176">
        <f>+F23*1.1</f>
        <v>275</v>
      </c>
      <c r="K23" s="830" t="s">
        <v>272</v>
      </c>
      <c r="L23" s="63"/>
      <c r="M23" s="776"/>
    </row>
    <row r="24" spans="1:13">
      <c r="A24" s="820">
        <v>3016</v>
      </c>
      <c r="B24" s="820" t="s">
        <v>419</v>
      </c>
      <c r="C24" s="820"/>
      <c r="D24" s="799" t="s">
        <v>425</v>
      </c>
      <c r="E24" s="496" t="s">
        <v>272</v>
      </c>
      <c r="F24" s="323">
        <v>260</v>
      </c>
      <c r="G24" s="496" t="s">
        <v>272</v>
      </c>
      <c r="H24" s="830"/>
      <c r="I24" s="831" t="s">
        <v>272</v>
      </c>
      <c r="J24" s="176">
        <f>+F24*1.1</f>
        <v>286</v>
      </c>
      <c r="K24" s="830" t="s">
        <v>272</v>
      </c>
      <c r="L24" s="63"/>
      <c r="M24" s="776"/>
    </row>
    <row r="25" spans="1:13">
      <c r="A25" s="820">
        <v>3018</v>
      </c>
      <c r="B25" s="820" t="s">
        <v>423</v>
      </c>
      <c r="C25" s="820"/>
      <c r="D25" s="799" t="s">
        <v>425</v>
      </c>
      <c r="E25" s="496" t="s">
        <v>272</v>
      </c>
      <c r="F25" s="323">
        <v>260</v>
      </c>
      <c r="G25" s="496" t="s">
        <v>272</v>
      </c>
      <c r="H25" s="830"/>
      <c r="I25" s="831" t="s">
        <v>272</v>
      </c>
      <c r="J25" s="176">
        <f>+F25*1.1</f>
        <v>286</v>
      </c>
      <c r="K25" s="830" t="s">
        <v>272</v>
      </c>
      <c r="L25" s="63"/>
      <c r="M25" s="776"/>
    </row>
    <row r="26" spans="1:13">
      <c r="A26" s="820">
        <v>3019</v>
      </c>
      <c r="B26" s="820" t="s">
        <v>426</v>
      </c>
      <c r="C26" s="820"/>
      <c r="D26" s="799" t="s">
        <v>425</v>
      </c>
      <c r="E26" s="496" t="s">
        <v>272</v>
      </c>
      <c r="F26" s="323">
        <v>430</v>
      </c>
      <c r="G26" s="496" t="s">
        <v>272</v>
      </c>
      <c r="H26" s="830"/>
      <c r="I26" s="831" t="s">
        <v>272</v>
      </c>
      <c r="J26" s="176">
        <f>+F26*1.1</f>
        <v>473.00000000000006</v>
      </c>
      <c r="K26" s="830" t="s">
        <v>272</v>
      </c>
      <c r="L26" s="63"/>
      <c r="M26" s="776"/>
    </row>
    <row r="27" spans="1:13">
      <c r="A27" s="799" t="s">
        <v>239</v>
      </c>
      <c r="B27" s="799" t="s">
        <v>427</v>
      </c>
      <c r="C27" s="799"/>
      <c r="D27" s="799"/>
      <c r="E27" s="832"/>
      <c r="F27" s="832"/>
      <c r="G27" s="833"/>
      <c r="H27" s="825"/>
      <c r="I27" s="834"/>
      <c r="J27" s="825"/>
      <c r="K27" s="825"/>
      <c r="L27" s="63"/>
      <c r="M27" s="776"/>
    </row>
    <row r="28" spans="1:13">
      <c r="A28" s="799" t="s">
        <v>240</v>
      </c>
      <c r="B28" s="799" t="s">
        <v>428</v>
      </c>
      <c r="C28" s="799"/>
      <c r="D28" s="799"/>
      <c r="E28" s="832"/>
      <c r="F28" s="832"/>
      <c r="G28" s="832"/>
      <c r="H28" s="825"/>
      <c r="I28" s="834"/>
      <c r="J28" s="825"/>
      <c r="K28" s="825"/>
      <c r="L28" s="63"/>
      <c r="M28" s="776"/>
    </row>
    <row r="29" spans="1:13">
      <c r="A29" s="799"/>
      <c r="B29" s="799"/>
      <c r="C29" s="799"/>
      <c r="D29" s="799"/>
      <c r="E29" s="832"/>
      <c r="F29" s="832"/>
      <c r="G29" s="832"/>
      <c r="H29" s="825"/>
      <c r="I29" s="825"/>
      <c r="J29" s="825"/>
      <c r="K29" s="825"/>
      <c r="L29" s="63"/>
      <c r="M29" s="776"/>
    </row>
    <row r="30" spans="1:13" ht="19.5">
      <c r="A30" s="812"/>
      <c r="B30" s="813" t="s">
        <v>241</v>
      </c>
      <c r="C30" s="813"/>
      <c r="D30" s="814"/>
      <c r="E30" s="835" t="s">
        <v>64</v>
      </c>
      <c r="F30" s="818"/>
      <c r="G30" s="836" t="s">
        <v>65</v>
      </c>
      <c r="H30" s="818"/>
      <c r="I30" s="818"/>
      <c r="J30" s="818"/>
      <c r="K30" s="817"/>
      <c r="L30" s="259"/>
      <c r="M30" s="776"/>
    </row>
    <row r="31" spans="1:13">
      <c r="A31" s="820">
        <v>3018</v>
      </c>
      <c r="B31" s="820" t="s">
        <v>429</v>
      </c>
      <c r="C31" s="820"/>
      <c r="D31" s="799" t="s">
        <v>473</v>
      </c>
      <c r="E31" s="315">
        <v>27900</v>
      </c>
      <c r="F31" s="830"/>
      <c r="G31" s="316">
        <f t="shared" ref="G31:G36" si="3">+E31*1.05</f>
        <v>29295</v>
      </c>
      <c r="H31" s="830"/>
      <c r="I31" s="830"/>
      <c r="J31" s="832"/>
      <c r="K31" s="799"/>
      <c r="L31" s="61"/>
      <c r="M31" s="776"/>
    </row>
    <row r="32" spans="1:13" ht="14.25" customHeight="1">
      <c r="A32" s="820">
        <v>3019</v>
      </c>
      <c r="B32" s="820" t="s">
        <v>426</v>
      </c>
      <c r="C32" s="820"/>
      <c r="D32" s="799" t="s">
        <v>430</v>
      </c>
      <c r="E32" s="315">
        <v>1270</v>
      </c>
      <c r="F32" s="830"/>
      <c r="G32" s="316">
        <f t="shared" si="3"/>
        <v>1333.5</v>
      </c>
      <c r="H32" s="830"/>
      <c r="I32" s="830"/>
      <c r="J32" s="832"/>
      <c r="K32" s="799"/>
      <c r="L32" s="61"/>
      <c r="M32" s="776"/>
    </row>
    <row r="33" spans="1:13" ht="16.149999999999999" customHeight="1">
      <c r="A33" s="820">
        <v>3019</v>
      </c>
      <c r="B33" s="820" t="s">
        <v>426</v>
      </c>
      <c r="C33" s="820"/>
      <c r="D33" s="799" t="s">
        <v>431</v>
      </c>
      <c r="E33" s="315">
        <v>3210</v>
      </c>
      <c r="F33" s="830"/>
      <c r="G33" s="316">
        <f t="shared" si="3"/>
        <v>3370.5</v>
      </c>
      <c r="H33" s="830"/>
      <c r="I33" s="261"/>
      <c r="J33" s="261"/>
      <c r="K33" s="262"/>
      <c r="L33" s="63"/>
      <c r="M33" s="776"/>
    </row>
    <row r="34" spans="1:13" ht="12.75" customHeight="1">
      <c r="A34" s="820">
        <v>3019</v>
      </c>
      <c r="B34" s="837" t="s">
        <v>733</v>
      </c>
      <c r="C34" s="799"/>
      <c r="D34" s="799" t="s">
        <v>734</v>
      </c>
      <c r="E34" s="315">
        <v>83810</v>
      </c>
      <c r="F34" s="838"/>
      <c r="G34" s="314">
        <f t="shared" si="3"/>
        <v>88000.5</v>
      </c>
      <c r="H34" s="830"/>
      <c r="I34" s="261"/>
      <c r="J34" s="261"/>
      <c r="K34" s="262"/>
      <c r="L34" s="63"/>
      <c r="M34" s="776"/>
    </row>
    <row r="35" spans="1:13" ht="12.75" customHeight="1">
      <c r="A35" s="264">
        <v>3018</v>
      </c>
      <c r="B35" s="264" t="s">
        <v>684</v>
      </c>
      <c r="C35" s="264"/>
      <c r="D35" s="324" t="s">
        <v>685</v>
      </c>
      <c r="E35" s="323">
        <v>480</v>
      </c>
      <c r="F35" s="838"/>
      <c r="G35" s="325">
        <f t="shared" si="3"/>
        <v>504</v>
      </c>
      <c r="H35" s="830"/>
      <c r="I35" s="261"/>
      <c r="J35" s="261"/>
      <c r="K35" s="262"/>
      <c r="L35" s="63"/>
      <c r="M35" s="776"/>
    </row>
    <row r="36" spans="1:13">
      <c r="A36" s="264">
        <v>3018</v>
      </c>
      <c r="B36" s="264" t="s">
        <v>686</v>
      </c>
      <c r="C36" s="264"/>
      <c r="D36" s="324" t="s">
        <v>685</v>
      </c>
      <c r="E36" s="323">
        <v>240</v>
      </c>
      <c r="F36" s="838"/>
      <c r="G36" s="325">
        <f t="shared" si="3"/>
        <v>252</v>
      </c>
      <c r="H36" s="830"/>
      <c r="I36" s="261"/>
      <c r="J36" s="261"/>
      <c r="K36" s="262"/>
      <c r="L36" s="63"/>
      <c r="M36" s="776"/>
    </row>
    <row r="37" spans="1:13">
      <c r="A37" s="799" t="s">
        <v>239</v>
      </c>
      <c r="B37" s="799" t="s">
        <v>427</v>
      </c>
      <c r="C37" s="799"/>
      <c r="D37" s="799"/>
      <c r="E37" s="825"/>
      <c r="F37" s="825"/>
      <c r="G37" s="834"/>
      <c r="H37" s="825"/>
      <c r="I37" s="261"/>
      <c r="J37" s="261"/>
      <c r="K37" s="262"/>
      <c r="L37" s="262"/>
      <c r="M37" s="776"/>
    </row>
    <row r="38" spans="1:13" ht="16.149999999999999" customHeight="1">
      <c r="A38" s="799" t="s">
        <v>240</v>
      </c>
      <c r="B38" s="799" t="s">
        <v>428</v>
      </c>
      <c r="C38" s="799"/>
      <c r="D38" s="799"/>
      <c r="E38" s="832"/>
      <c r="F38" s="825"/>
      <c r="G38" s="825"/>
      <c r="H38" s="825"/>
      <c r="I38" s="261"/>
      <c r="J38" s="261"/>
      <c r="K38" s="262"/>
      <c r="L38" s="262"/>
      <c r="M38" s="776"/>
    </row>
    <row r="39" spans="1:13" ht="16.149999999999999" customHeight="1">
      <c r="A39" s="799"/>
      <c r="B39" s="799"/>
      <c r="C39" s="799"/>
      <c r="D39" s="799"/>
      <c r="E39" s="832"/>
      <c r="F39" s="825"/>
      <c r="G39" s="825"/>
      <c r="H39" s="825"/>
      <c r="I39" s="839"/>
      <c r="J39" s="840"/>
      <c r="K39" s="801"/>
      <c r="L39" s="776"/>
      <c r="M39" s="776"/>
    </row>
    <row r="40" spans="1:13" ht="16.149999999999999" customHeight="1">
      <c r="A40" s="811"/>
      <c r="B40" s="813" t="s">
        <v>24</v>
      </c>
      <c r="C40" s="813"/>
      <c r="D40" s="801"/>
      <c r="E40" s="835" t="s">
        <v>337</v>
      </c>
      <c r="F40" s="839"/>
      <c r="G40" s="835" t="s">
        <v>65</v>
      </c>
      <c r="H40" s="839"/>
      <c r="I40" s="818"/>
      <c r="J40" s="841"/>
      <c r="K40" s="814"/>
      <c r="L40" s="53"/>
      <c r="M40" s="776"/>
    </row>
    <row r="41" spans="1:13">
      <c r="A41" s="799">
        <v>3015</v>
      </c>
      <c r="B41" s="820" t="s">
        <v>25</v>
      </c>
      <c r="C41" s="820"/>
      <c r="D41" s="832" t="s">
        <v>24</v>
      </c>
      <c r="E41" s="323">
        <v>93460</v>
      </c>
      <c r="F41" s="825"/>
      <c r="G41" s="263">
        <f>E41*1.05</f>
        <v>98133</v>
      </c>
      <c r="H41" s="818"/>
      <c r="I41" s="841"/>
      <c r="J41" s="841"/>
      <c r="K41" s="814"/>
      <c r="L41" s="53"/>
      <c r="M41" s="776"/>
    </row>
    <row r="42" spans="1:13">
      <c r="A42" s="820">
        <v>3016</v>
      </c>
      <c r="B42" s="820" t="s">
        <v>338</v>
      </c>
      <c r="C42" s="820"/>
      <c r="D42" s="832" t="s">
        <v>24</v>
      </c>
      <c r="E42" s="323">
        <v>87790</v>
      </c>
      <c r="F42" s="825"/>
      <c r="G42" s="263">
        <f>E42*1.05</f>
        <v>92179.5</v>
      </c>
      <c r="H42" s="818"/>
      <c r="I42" s="261"/>
      <c r="J42" s="261"/>
      <c r="K42" s="262"/>
      <c r="L42" s="262"/>
      <c r="M42" s="776"/>
    </row>
    <row r="43" spans="1:13" ht="19.5" customHeight="1">
      <c r="A43" s="799"/>
      <c r="B43" s="799"/>
      <c r="C43" s="799"/>
      <c r="D43" s="799"/>
      <c r="E43" s="832"/>
      <c r="F43" s="832"/>
      <c r="G43" s="834"/>
      <c r="H43" s="825"/>
      <c r="I43" s="261"/>
      <c r="J43" s="261"/>
      <c r="K43" s="262"/>
      <c r="L43" s="262"/>
      <c r="M43" s="776"/>
    </row>
    <row r="44" spans="1:13">
      <c r="A44" s="799"/>
      <c r="B44" s="799"/>
      <c r="C44" s="799"/>
      <c r="D44" s="799"/>
      <c r="E44" s="801"/>
      <c r="F44" s="832"/>
      <c r="G44" s="836"/>
      <c r="H44" s="825"/>
      <c r="I44" s="261"/>
      <c r="J44" s="261"/>
      <c r="K44" s="262"/>
      <c r="L44" s="262"/>
      <c r="M44" s="776"/>
    </row>
    <row r="45" spans="1:13" ht="19.5" customHeight="1">
      <c r="A45" s="799"/>
      <c r="B45" s="893" t="s">
        <v>623</v>
      </c>
      <c r="C45" s="893"/>
      <c r="D45" s="893"/>
      <c r="E45" s="893"/>
      <c r="F45" s="894"/>
      <c r="G45" s="842"/>
      <c r="H45" s="843"/>
      <c r="I45" s="261"/>
      <c r="J45" s="261"/>
      <c r="K45" s="262"/>
      <c r="L45" s="262"/>
      <c r="M45" s="776"/>
    </row>
    <row r="46" spans="1:13">
      <c r="A46" s="799">
        <v>3016</v>
      </c>
      <c r="B46" s="799"/>
      <c r="C46" s="799"/>
      <c r="D46" s="799" t="s">
        <v>20</v>
      </c>
      <c r="E46" s="844"/>
      <c r="F46" s="832"/>
      <c r="G46" s="834"/>
      <c r="H46" s="832"/>
      <c r="I46" s="832"/>
      <c r="J46" s="832"/>
      <c r="K46" s="799"/>
      <c r="L46" s="61"/>
      <c r="M46" s="776"/>
    </row>
    <row r="47" spans="1:13">
      <c r="A47" s="799"/>
      <c r="B47" s="799"/>
      <c r="C47" s="799"/>
      <c r="D47" s="799" t="s">
        <v>21</v>
      </c>
      <c r="E47" s="830"/>
      <c r="F47" s="832"/>
      <c r="G47" s="834"/>
      <c r="H47" s="832"/>
      <c r="I47" s="832"/>
      <c r="J47" s="832"/>
      <c r="K47" s="799"/>
      <c r="L47" s="61"/>
      <c r="M47" s="776"/>
    </row>
    <row r="48" spans="1:13">
      <c r="A48" s="799"/>
      <c r="B48" s="799"/>
      <c r="C48" s="799"/>
      <c r="D48" s="799" t="s">
        <v>22</v>
      </c>
      <c r="E48" s="323">
        <v>80850</v>
      </c>
      <c r="F48" s="832"/>
      <c r="G48" s="326">
        <f>E48*1.05</f>
        <v>84892.5</v>
      </c>
      <c r="H48" s="832"/>
      <c r="I48" s="832"/>
      <c r="J48" s="832"/>
      <c r="K48" s="799"/>
      <c r="L48" s="61"/>
      <c r="M48" s="776"/>
    </row>
    <row r="49" spans="1:13">
      <c r="A49" s="799"/>
      <c r="B49" s="799"/>
      <c r="C49" s="799"/>
      <c r="D49" s="799"/>
      <c r="E49" s="323"/>
      <c r="F49" s="832"/>
      <c r="G49" s="327"/>
      <c r="H49" s="832"/>
      <c r="I49" s="832"/>
      <c r="J49" s="832"/>
      <c r="K49" s="799"/>
      <c r="L49" s="61"/>
      <c r="M49" s="776"/>
    </row>
    <row r="50" spans="1:13">
      <c r="A50" s="799"/>
      <c r="B50" s="799"/>
      <c r="C50" s="799"/>
      <c r="D50" s="799"/>
      <c r="E50" s="323"/>
      <c r="F50" s="832"/>
      <c r="G50" s="327"/>
      <c r="H50" s="832"/>
      <c r="I50" s="832"/>
      <c r="J50" s="832"/>
      <c r="K50" s="799"/>
      <c r="L50" s="61"/>
      <c r="M50" s="776"/>
    </row>
    <row r="51" spans="1:13" ht="19.5" customHeight="1">
      <c r="A51" s="799"/>
      <c r="B51" s="893" t="s">
        <v>687</v>
      </c>
      <c r="C51" s="893"/>
      <c r="D51" s="893"/>
      <c r="E51" s="893"/>
      <c r="F51" s="894"/>
      <c r="G51" s="327"/>
      <c r="H51" s="832"/>
      <c r="I51" s="832"/>
      <c r="J51" s="832"/>
      <c r="K51" s="799"/>
      <c r="L51" s="61"/>
      <c r="M51" s="776"/>
    </row>
    <row r="52" spans="1:13">
      <c r="A52" s="799"/>
      <c r="B52" s="799" t="s">
        <v>688</v>
      </c>
      <c r="C52" s="799"/>
      <c r="D52" s="799"/>
      <c r="E52" s="323"/>
      <c r="F52" s="832"/>
      <c r="G52" s="327"/>
      <c r="H52" s="832"/>
      <c r="I52" s="832"/>
      <c r="J52" s="832"/>
      <c r="K52" s="799"/>
      <c r="L52" s="61"/>
      <c r="M52" s="776"/>
    </row>
    <row r="53" spans="1:13">
      <c r="A53" s="799"/>
      <c r="B53" s="799" t="s">
        <v>1364</v>
      </c>
      <c r="C53" s="799"/>
      <c r="D53" s="799"/>
      <c r="E53" s="323"/>
      <c r="F53" s="832"/>
      <c r="G53" s="327"/>
      <c r="H53" s="832"/>
      <c r="I53" s="832"/>
      <c r="J53" s="832"/>
      <c r="K53" s="799"/>
      <c r="L53" s="61"/>
      <c r="M53" s="776"/>
    </row>
    <row r="54" spans="1:13">
      <c r="A54" s="820">
        <v>3018</v>
      </c>
      <c r="B54" s="799" t="s">
        <v>689</v>
      </c>
      <c r="C54" s="799"/>
      <c r="D54" s="845">
        <v>210</v>
      </c>
      <c r="E54" s="323"/>
      <c r="F54" s="846"/>
      <c r="G54" s="327"/>
      <c r="H54" s="832"/>
      <c r="I54" s="832"/>
      <c r="J54" s="832"/>
      <c r="K54" s="799"/>
      <c r="L54" s="61"/>
      <c r="M54" s="776"/>
    </row>
    <row r="55" spans="1:13">
      <c r="A55" s="815">
        <v>3019</v>
      </c>
      <c r="B55" s="815" t="s">
        <v>690</v>
      </c>
      <c r="C55" s="815"/>
      <c r="D55" s="825">
        <v>430</v>
      </c>
      <c r="E55" s="815"/>
      <c r="F55" s="815"/>
      <c r="G55" s="815"/>
      <c r="H55" s="815"/>
      <c r="I55" s="815"/>
      <c r="J55" s="815"/>
      <c r="K55" s="815"/>
      <c r="L55" s="63"/>
      <c r="M55" s="776"/>
    </row>
    <row r="56" spans="1:13">
      <c r="A56" s="815"/>
      <c r="B56" s="815"/>
      <c r="C56" s="815"/>
      <c r="D56" s="815"/>
      <c r="E56" s="815"/>
      <c r="F56" s="815"/>
      <c r="G56" s="815"/>
      <c r="H56" s="815"/>
      <c r="I56" s="815"/>
      <c r="J56" s="815"/>
      <c r="K56" s="815"/>
      <c r="L56" s="63"/>
      <c r="M56" s="776"/>
    </row>
    <row r="57" spans="1:13" ht="19.5">
      <c r="A57" s="825"/>
      <c r="B57" s="895" t="s">
        <v>937</v>
      </c>
      <c r="C57" s="895"/>
      <c r="D57" s="895"/>
      <c r="E57" s="895"/>
      <c r="F57" s="896"/>
      <c r="G57" s="825"/>
      <c r="H57" s="825"/>
      <c r="I57" s="825"/>
      <c r="J57" s="825"/>
      <c r="K57" s="825"/>
      <c r="L57" s="56"/>
      <c r="M57" s="776"/>
    </row>
    <row r="58" spans="1:13">
      <c r="A58" s="825"/>
      <c r="B58" s="840" t="s">
        <v>938</v>
      </c>
      <c r="C58" s="825"/>
      <c r="D58" s="825"/>
      <c r="E58" s="825"/>
      <c r="F58" s="825"/>
      <c r="G58" s="825"/>
      <c r="H58" s="825"/>
      <c r="I58" s="825"/>
      <c r="J58" s="825"/>
      <c r="K58" s="825"/>
      <c r="L58" s="56"/>
      <c r="M58" s="776"/>
    </row>
    <row r="59" spans="1:13">
      <c r="A59" s="815"/>
      <c r="B59" s="815"/>
      <c r="C59" s="815"/>
      <c r="D59" s="815"/>
      <c r="E59" s="815"/>
      <c r="F59" s="815"/>
      <c r="G59" s="815"/>
      <c r="H59" s="815"/>
      <c r="I59" s="815"/>
      <c r="J59" s="815"/>
      <c r="K59" s="815"/>
      <c r="L59" s="63"/>
      <c r="M59" s="776"/>
    </row>
    <row r="60" spans="1:13" ht="13.5" thickBot="1">
      <c r="A60" s="801"/>
      <c r="B60" s="801"/>
      <c r="C60" s="801"/>
      <c r="D60" s="801"/>
      <c r="E60" s="801"/>
      <c r="F60" s="801"/>
      <c r="G60" s="801"/>
      <c r="H60" s="801"/>
      <c r="I60" s="801"/>
      <c r="J60" s="801"/>
      <c r="K60" s="801"/>
      <c r="L60" s="776"/>
      <c r="M60" s="776"/>
    </row>
    <row r="61" spans="1:13" ht="13.5" thickBot="1">
      <c r="A61" s="793"/>
      <c r="B61" s="794" t="s">
        <v>624</v>
      </c>
      <c r="C61" s="793"/>
      <c r="D61" s="793"/>
      <c r="E61" s="795" t="s">
        <v>625</v>
      </c>
      <c r="F61" s="796"/>
      <c r="G61" s="793"/>
      <c r="H61" s="797"/>
      <c r="I61" s="798"/>
      <c r="J61" s="798"/>
      <c r="K61" s="798"/>
      <c r="L61" s="597"/>
      <c r="M61" s="776"/>
    </row>
    <row r="62" spans="1:13" ht="12.75" customHeight="1">
      <c r="A62" s="801"/>
      <c r="B62" s="801"/>
      <c r="C62" s="801"/>
      <c r="D62" s="801"/>
      <c r="E62" s="801"/>
      <c r="F62" s="801"/>
      <c r="G62" s="801"/>
      <c r="H62" s="801"/>
      <c r="I62" s="801"/>
      <c r="J62" s="801"/>
      <c r="K62" s="801"/>
      <c r="L62" s="776"/>
      <c r="M62" s="776"/>
    </row>
    <row r="63" spans="1:13" ht="19.5">
      <c r="A63" s="801"/>
      <c r="B63" s="813" t="s">
        <v>626</v>
      </c>
      <c r="C63" s="801"/>
      <c r="D63" s="801"/>
      <c r="E63" s="801"/>
      <c r="F63" s="801"/>
      <c r="G63" s="801"/>
      <c r="H63" s="801"/>
      <c r="I63" s="801"/>
      <c r="J63" s="801"/>
      <c r="K63" s="801"/>
      <c r="L63" s="776"/>
      <c r="M63" s="776"/>
    </row>
    <row r="64" spans="1:13">
      <c r="A64" s="801"/>
      <c r="B64" s="799" t="s">
        <v>556</v>
      </c>
      <c r="C64" s="847"/>
      <c r="D64" s="337">
        <v>1000000</v>
      </c>
      <c r="E64" s="847"/>
      <c r="F64" s="847"/>
      <c r="G64" s="847"/>
      <c r="H64" s="801"/>
      <c r="I64" s="801"/>
      <c r="J64" s="801"/>
      <c r="K64" s="801"/>
      <c r="L64" s="776"/>
      <c r="M64" s="776"/>
    </row>
    <row r="65" spans="1:13">
      <c r="A65" s="801"/>
      <c r="B65" s="847" t="s">
        <v>627</v>
      </c>
      <c r="C65" s="847"/>
      <c r="D65" s="337">
        <v>691770</v>
      </c>
      <c r="E65" s="847"/>
      <c r="F65" s="847"/>
      <c r="G65" s="847"/>
      <c r="H65" s="801"/>
      <c r="I65" s="801"/>
      <c r="J65" s="801"/>
      <c r="K65" s="801"/>
      <c r="L65" s="776"/>
      <c r="M65" s="776"/>
    </row>
    <row r="66" spans="1:13">
      <c r="A66" s="801"/>
      <c r="B66" s="847" t="s">
        <v>628</v>
      </c>
      <c r="C66" s="847"/>
      <c r="D66" s="337">
        <v>92240</v>
      </c>
      <c r="E66" s="847"/>
      <c r="F66" s="847"/>
      <c r="G66" s="847"/>
      <c r="H66" s="801"/>
      <c r="I66" s="801"/>
      <c r="J66" s="801"/>
      <c r="K66" s="801"/>
      <c r="L66" s="776"/>
      <c r="M66" s="776"/>
    </row>
    <row r="67" spans="1:13">
      <c r="A67" s="801"/>
      <c r="B67" s="799" t="s">
        <v>629</v>
      </c>
      <c r="C67" s="847"/>
      <c r="D67" s="337">
        <v>55340</v>
      </c>
      <c r="E67" s="847"/>
      <c r="F67" s="847"/>
      <c r="G67" s="847"/>
      <c r="H67" s="801"/>
      <c r="I67" s="801"/>
      <c r="J67" s="801"/>
      <c r="K67" s="801"/>
      <c r="L67" s="776"/>
      <c r="M67" s="776"/>
    </row>
    <row r="68" spans="1:13">
      <c r="A68" s="801"/>
      <c r="B68" s="799" t="s">
        <v>630</v>
      </c>
      <c r="C68" s="847"/>
      <c r="D68" s="337">
        <v>92240</v>
      </c>
      <c r="E68" s="847"/>
      <c r="F68" s="847"/>
      <c r="G68" s="847"/>
      <c r="H68" s="801"/>
      <c r="I68" s="801"/>
      <c r="J68" s="801"/>
      <c r="K68" s="801"/>
      <c r="L68" s="776"/>
      <c r="M68" s="776"/>
    </row>
    <row r="69" spans="1:13" ht="12.75" customHeight="1">
      <c r="A69" s="801"/>
      <c r="B69" s="847" t="s">
        <v>631</v>
      </c>
      <c r="C69" s="847"/>
      <c r="D69" s="337">
        <v>55340</v>
      </c>
      <c r="E69" s="847"/>
      <c r="F69" s="847"/>
      <c r="G69" s="847"/>
      <c r="H69" s="801"/>
      <c r="I69" s="801"/>
      <c r="J69" s="801"/>
      <c r="K69" s="801"/>
      <c r="L69" s="776"/>
      <c r="M69" s="776"/>
    </row>
    <row r="70" spans="1:13" ht="12.75" customHeight="1">
      <c r="A70" s="801"/>
      <c r="B70" s="847" t="s">
        <v>632</v>
      </c>
      <c r="C70" s="847"/>
      <c r="D70" s="337">
        <v>597</v>
      </c>
      <c r="E70" s="847"/>
      <c r="F70" s="847"/>
      <c r="G70" s="847"/>
      <c r="H70" s="801"/>
      <c r="I70" s="801"/>
      <c r="J70" s="801"/>
      <c r="K70" s="801"/>
      <c r="L70" s="776"/>
      <c r="M70" s="776"/>
    </row>
    <row r="71" spans="1:13" ht="12.75" customHeight="1">
      <c r="A71" s="801"/>
      <c r="B71" s="847" t="s">
        <v>633</v>
      </c>
      <c r="C71" s="847"/>
      <c r="D71" s="337">
        <v>184470</v>
      </c>
      <c r="E71" s="847"/>
      <c r="F71" s="847"/>
      <c r="G71" s="847"/>
      <c r="H71" s="801"/>
      <c r="I71" s="801"/>
      <c r="J71" s="801"/>
      <c r="K71" s="801"/>
      <c r="L71" s="776"/>
      <c r="M71" s="776"/>
    </row>
    <row r="72" spans="1:13">
      <c r="A72" s="801"/>
      <c r="B72" s="847"/>
      <c r="C72" s="847"/>
      <c r="D72" s="847"/>
      <c r="E72" s="847"/>
      <c r="F72" s="847"/>
      <c r="G72" s="847"/>
      <c r="H72" s="801"/>
      <c r="I72" s="801"/>
      <c r="J72" s="801"/>
      <c r="K72" s="801"/>
      <c r="L72" s="776"/>
      <c r="M72" s="776"/>
    </row>
    <row r="73" spans="1:13">
      <c r="A73" s="801"/>
      <c r="B73" s="848" t="s">
        <v>691</v>
      </c>
      <c r="C73" s="848"/>
      <c r="D73" s="848"/>
      <c r="E73" s="848"/>
      <c r="F73" s="848"/>
      <c r="G73" s="847"/>
      <c r="H73" s="801"/>
      <c r="I73" s="801"/>
      <c r="J73" s="801"/>
      <c r="K73" s="801"/>
      <c r="L73" s="776"/>
      <c r="M73" s="776"/>
    </row>
    <row r="74" spans="1:13">
      <c r="A74" s="801"/>
      <c r="B74" s="849"/>
      <c r="C74" s="849"/>
      <c r="D74" s="849"/>
      <c r="E74" s="849"/>
      <c r="F74" s="849"/>
      <c r="G74" s="850"/>
      <c r="H74" s="801"/>
      <c r="I74" s="801"/>
      <c r="J74" s="801"/>
      <c r="K74" s="801"/>
      <c r="L74" s="776"/>
      <c r="M74" s="776"/>
    </row>
    <row r="75" spans="1:13" ht="12.75" customHeight="1">
      <c r="A75" s="801"/>
      <c r="B75" s="813" t="s">
        <v>634</v>
      </c>
      <c r="C75" s="801"/>
      <c r="D75" s="801"/>
      <c r="E75" s="801"/>
      <c r="F75" s="801"/>
      <c r="G75" s="801"/>
      <c r="H75" s="801"/>
      <c r="I75" s="801"/>
      <c r="J75" s="801"/>
      <c r="K75" s="801"/>
      <c r="L75" s="776"/>
      <c r="M75" s="776"/>
    </row>
    <row r="76" spans="1:13" ht="12.75" customHeight="1">
      <c r="A76" s="801"/>
      <c r="B76" s="851" t="s">
        <v>635</v>
      </c>
      <c r="C76" s="852"/>
      <c r="D76" s="852"/>
      <c r="E76" s="853" t="s">
        <v>636</v>
      </c>
      <c r="F76" s="853" t="s">
        <v>637</v>
      </c>
      <c r="G76" s="801"/>
      <c r="H76" s="801"/>
      <c r="I76" s="801"/>
      <c r="J76" s="801"/>
      <c r="K76" s="801"/>
      <c r="L76" s="776"/>
      <c r="M76" s="776"/>
    </row>
    <row r="77" spans="1:13" ht="12.75" customHeight="1">
      <c r="A77" s="801"/>
      <c r="B77" s="854" t="s">
        <v>1365</v>
      </c>
      <c r="C77" s="847"/>
      <c r="D77" s="847"/>
      <c r="E77" s="329"/>
      <c r="F77" s="587">
        <v>11060</v>
      </c>
      <c r="G77" s="801"/>
      <c r="H77" s="801"/>
      <c r="I77" s="801"/>
      <c r="J77" s="801"/>
      <c r="K77" s="801"/>
      <c r="L77" s="776"/>
      <c r="M77" s="776"/>
    </row>
    <row r="78" spans="1:13" ht="12.75" customHeight="1">
      <c r="A78" s="801"/>
      <c r="B78" s="855" t="s">
        <v>638</v>
      </c>
      <c r="C78" s="847"/>
      <c r="D78" s="847"/>
      <c r="E78" s="329"/>
      <c r="F78" s="587">
        <v>239820</v>
      </c>
      <c r="G78" s="801"/>
      <c r="H78" s="801"/>
      <c r="I78" s="801"/>
      <c r="J78" s="801"/>
      <c r="K78" s="801"/>
      <c r="L78" s="776"/>
      <c r="M78" s="776"/>
    </row>
    <row r="79" spans="1:13" ht="12.75" customHeight="1">
      <c r="A79" s="801"/>
      <c r="B79" s="892" t="s">
        <v>717</v>
      </c>
      <c r="C79" s="892"/>
      <c r="D79" s="892"/>
      <c r="E79" s="329">
        <v>2383550</v>
      </c>
      <c r="F79" s="587">
        <v>6497400</v>
      </c>
      <c r="G79" s="801"/>
      <c r="H79" s="801"/>
      <c r="I79" s="801"/>
      <c r="J79" s="801"/>
      <c r="K79" s="801"/>
      <c r="L79" s="776"/>
      <c r="M79" s="776"/>
    </row>
    <row r="80" spans="1:13" ht="12.75" customHeight="1">
      <c r="A80" s="801"/>
      <c r="B80" s="892" t="s">
        <v>692</v>
      </c>
      <c r="C80" s="892"/>
      <c r="D80" s="892"/>
      <c r="E80" s="329"/>
      <c r="F80" s="587">
        <v>16600</v>
      </c>
      <c r="G80" s="801"/>
      <c r="H80" s="801"/>
      <c r="I80" s="801"/>
      <c r="J80" s="801"/>
      <c r="K80" s="801"/>
      <c r="L80" s="776"/>
      <c r="M80" s="776"/>
    </row>
    <row r="81" spans="1:13" ht="12.75" customHeight="1">
      <c r="A81" s="801"/>
      <c r="B81" s="892" t="s">
        <v>639</v>
      </c>
      <c r="C81" s="892"/>
      <c r="D81" s="892"/>
      <c r="E81" s="328"/>
      <c r="F81" s="587">
        <v>8297860</v>
      </c>
      <c r="G81" s="801"/>
      <c r="H81" s="801"/>
      <c r="I81" s="801"/>
      <c r="J81" s="801"/>
      <c r="K81" s="801"/>
      <c r="L81" s="776"/>
      <c r="M81" s="776"/>
    </row>
    <row r="82" spans="1:13" ht="12.75" customHeight="1">
      <c r="A82" s="801"/>
      <c r="B82" s="892" t="s">
        <v>693</v>
      </c>
      <c r="C82" s="892"/>
      <c r="D82" s="892"/>
      <c r="E82" s="847"/>
      <c r="F82" s="587">
        <v>11060</v>
      </c>
      <c r="G82" s="801"/>
      <c r="H82" s="801"/>
      <c r="I82" s="801"/>
      <c r="J82" s="801"/>
      <c r="K82" s="801"/>
      <c r="L82" s="776"/>
      <c r="M82" s="776"/>
    </row>
    <row r="83" spans="1:13">
      <c r="A83" s="801"/>
      <c r="B83" s="847" t="s">
        <v>694</v>
      </c>
      <c r="C83" s="847"/>
      <c r="D83" s="847"/>
      <c r="E83" s="847"/>
      <c r="F83" s="587">
        <v>3689470</v>
      </c>
      <c r="G83" s="801"/>
      <c r="H83" s="801"/>
      <c r="I83" s="801"/>
      <c r="J83" s="801"/>
      <c r="K83" s="801"/>
      <c r="L83" s="776"/>
      <c r="M83" s="776"/>
    </row>
  </sheetData>
  <mergeCells count="8">
    <mergeCell ref="B79:D79"/>
    <mergeCell ref="B80:D80"/>
    <mergeCell ref="B81:D81"/>
    <mergeCell ref="B82:D82"/>
    <mergeCell ref="A1:B1"/>
    <mergeCell ref="B45:F45"/>
    <mergeCell ref="B51:F51"/>
    <mergeCell ref="B57:F57"/>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37" right="0.28000000000000003" top="0.31" bottom="0.38" header="0.19" footer="0.25"/>
  <pageSetup paperSize="9" scale="80"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theme="0"/>
  </sheetPr>
  <dimension ref="A1:IV39"/>
  <sheetViews>
    <sheetView zoomScale="80" zoomScaleNormal="80" workbookViewId="0">
      <selection sqref="A1:B1"/>
    </sheetView>
  </sheetViews>
  <sheetFormatPr defaultRowHeight="12.75"/>
  <cols>
    <col min="1" max="1" width="67.140625"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c r="A1" s="865" t="s">
        <v>1046</v>
      </c>
      <c r="B1" s="866"/>
      <c r="C1" s="17"/>
      <c r="D1" s="18" t="s">
        <v>179</v>
      </c>
      <c r="E1" s="19" t="s">
        <v>117</v>
      </c>
    </row>
    <row r="2" spans="1:256" ht="12.75" customHeight="1">
      <c r="A2" s="861"/>
      <c r="B2" s="861"/>
      <c r="C2" s="861"/>
      <c r="D2" s="861"/>
    </row>
    <row r="3" spans="1:256" ht="13.5" thickBot="1">
      <c r="A3" s="861"/>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861"/>
      <c r="AS3" s="861"/>
      <c r="AT3" s="861"/>
      <c r="AU3" s="861"/>
      <c r="AV3" s="861"/>
      <c r="AW3" s="861"/>
      <c r="AX3" s="861"/>
      <c r="AY3" s="861"/>
      <c r="AZ3" s="861"/>
      <c r="BA3" s="861"/>
      <c r="BB3" s="861"/>
      <c r="BC3" s="861"/>
      <c r="BD3" s="861"/>
      <c r="BE3" s="861"/>
      <c r="BF3" s="861"/>
      <c r="BG3" s="861"/>
      <c r="BH3" s="861"/>
      <c r="BI3" s="861"/>
      <c r="BJ3" s="861"/>
      <c r="BK3" s="861"/>
      <c r="BL3" s="861"/>
      <c r="BM3" s="861"/>
      <c r="BN3" s="861"/>
      <c r="BO3" s="861"/>
      <c r="BP3" s="861"/>
      <c r="BQ3" s="861"/>
      <c r="BR3" s="861"/>
      <c r="BS3" s="861"/>
      <c r="BT3" s="861"/>
      <c r="BU3" s="861"/>
      <c r="BV3" s="861"/>
      <c r="BW3" s="861"/>
      <c r="BX3" s="861"/>
      <c r="BY3" s="861"/>
      <c r="BZ3" s="861"/>
      <c r="CA3" s="861"/>
      <c r="CB3" s="861"/>
      <c r="CC3" s="861"/>
      <c r="CD3" s="861"/>
      <c r="CE3" s="861"/>
      <c r="CF3" s="861"/>
      <c r="CG3" s="861"/>
      <c r="CH3" s="861"/>
      <c r="CI3" s="861"/>
      <c r="CJ3" s="861"/>
      <c r="CK3" s="861"/>
      <c r="CL3" s="861"/>
      <c r="CM3" s="861"/>
      <c r="CN3" s="861"/>
      <c r="CO3" s="861"/>
      <c r="CP3" s="861"/>
      <c r="CQ3" s="861"/>
      <c r="CR3" s="861"/>
      <c r="CS3" s="861"/>
      <c r="CT3" s="861"/>
      <c r="CU3" s="861"/>
      <c r="CV3" s="861"/>
      <c r="CW3" s="861"/>
      <c r="CX3" s="861"/>
      <c r="CY3" s="861"/>
      <c r="CZ3" s="861"/>
      <c r="DA3" s="861"/>
      <c r="DB3" s="861"/>
      <c r="DC3" s="861"/>
      <c r="DD3" s="861"/>
      <c r="DE3" s="861"/>
      <c r="DF3" s="861"/>
      <c r="DG3" s="861"/>
      <c r="DH3" s="861"/>
      <c r="DI3" s="861"/>
      <c r="DJ3" s="861"/>
      <c r="DK3" s="861"/>
      <c r="DL3" s="861"/>
      <c r="DM3" s="861"/>
      <c r="DN3" s="861"/>
      <c r="DO3" s="861"/>
      <c r="DP3" s="861"/>
      <c r="DQ3" s="861"/>
      <c r="DR3" s="861"/>
      <c r="DS3" s="861"/>
      <c r="DT3" s="861"/>
      <c r="DU3" s="861"/>
      <c r="DV3" s="861"/>
      <c r="DW3" s="861"/>
      <c r="DX3" s="861"/>
      <c r="DY3" s="861"/>
      <c r="DZ3" s="861"/>
      <c r="EA3" s="861"/>
      <c r="EB3" s="861"/>
      <c r="EC3" s="861"/>
      <c r="ED3" s="861"/>
      <c r="EE3" s="861"/>
      <c r="EF3" s="861"/>
      <c r="EG3" s="861"/>
      <c r="EH3" s="861"/>
      <c r="EI3" s="861"/>
      <c r="EJ3" s="861"/>
      <c r="EK3" s="861"/>
      <c r="EL3" s="861"/>
      <c r="EM3" s="861"/>
      <c r="EN3" s="861"/>
      <c r="EO3" s="861"/>
      <c r="EP3" s="861"/>
      <c r="EQ3" s="861"/>
      <c r="ER3" s="861"/>
      <c r="ES3" s="861"/>
      <c r="ET3" s="861"/>
      <c r="EU3" s="861"/>
      <c r="EV3" s="861"/>
      <c r="EW3" s="861"/>
      <c r="EX3" s="861"/>
      <c r="EY3" s="861"/>
      <c r="EZ3" s="861"/>
      <c r="FA3" s="861"/>
      <c r="FB3" s="861"/>
      <c r="FC3" s="861"/>
      <c r="FD3" s="861"/>
      <c r="FE3" s="861"/>
      <c r="FF3" s="861"/>
      <c r="FG3" s="861"/>
      <c r="FH3" s="861"/>
      <c r="FI3" s="861"/>
      <c r="FJ3" s="861"/>
      <c r="FK3" s="861"/>
      <c r="FL3" s="861"/>
      <c r="FM3" s="861"/>
      <c r="FN3" s="861"/>
      <c r="FO3" s="861"/>
      <c r="FP3" s="861"/>
      <c r="FQ3" s="861"/>
      <c r="FR3" s="861"/>
      <c r="FS3" s="861"/>
      <c r="FT3" s="861"/>
      <c r="FU3" s="861"/>
      <c r="FV3" s="861"/>
      <c r="FW3" s="861"/>
      <c r="FX3" s="861"/>
      <c r="FY3" s="861"/>
      <c r="FZ3" s="861"/>
      <c r="GA3" s="861"/>
      <c r="GB3" s="861"/>
      <c r="GC3" s="861"/>
      <c r="GD3" s="861"/>
      <c r="GE3" s="861"/>
      <c r="GF3" s="861"/>
      <c r="GG3" s="861"/>
      <c r="GH3" s="861"/>
      <c r="GI3" s="861"/>
      <c r="GJ3" s="861"/>
      <c r="GK3" s="861"/>
      <c r="GL3" s="861"/>
      <c r="GM3" s="861"/>
      <c r="GN3" s="861"/>
      <c r="GO3" s="861"/>
      <c r="GP3" s="861"/>
      <c r="GQ3" s="861"/>
      <c r="GR3" s="861"/>
      <c r="GS3" s="861"/>
      <c r="GT3" s="861"/>
      <c r="GU3" s="861"/>
      <c r="GV3" s="861"/>
      <c r="GW3" s="861"/>
      <c r="GX3" s="861"/>
      <c r="GY3" s="861"/>
      <c r="GZ3" s="861"/>
      <c r="HA3" s="861"/>
      <c r="HB3" s="861"/>
      <c r="HC3" s="861"/>
      <c r="HD3" s="861"/>
      <c r="HE3" s="861"/>
      <c r="HF3" s="861"/>
      <c r="HG3" s="861"/>
      <c r="HH3" s="861"/>
      <c r="HI3" s="861"/>
      <c r="HJ3" s="861"/>
      <c r="HK3" s="861"/>
      <c r="HL3" s="861"/>
      <c r="HM3" s="861"/>
      <c r="HN3" s="861"/>
      <c r="HO3" s="861"/>
      <c r="HP3" s="861"/>
      <c r="HQ3" s="861"/>
      <c r="HR3" s="861"/>
      <c r="HS3" s="861"/>
      <c r="HT3" s="861"/>
      <c r="HU3" s="861"/>
      <c r="HV3" s="861"/>
      <c r="HW3" s="861"/>
      <c r="HX3" s="861"/>
      <c r="HY3" s="861"/>
      <c r="HZ3" s="861"/>
      <c r="IA3" s="861"/>
      <c r="IB3" s="861"/>
      <c r="IC3" s="861"/>
      <c r="ID3" s="861"/>
      <c r="IE3" s="861"/>
      <c r="IF3" s="861"/>
      <c r="IG3" s="861"/>
      <c r="IH3" s="861"/>
      <c r="II3" s="861"/>
      <c r="IJ3" s="861"/>
      <c r="IK3" s="861"/>
      <c r="IL3" s="861"/>
      <c r="IM3" s="861"/>
      <c r="IN3" s="861"/>
      <c r="IO3" s="861"/>
      <c r="IP3" s="861"/>
      <c r="IQ3" s="861"/>
      <c r="IR3" s="861"/>
      <c r="IS3" s="861"/>
      <c r="IT3" s="861"/>
      <c r="IU3" s="861"/>
      <c r="IV3" s="861"/>
    </row>
    <row r="4" spans="1:256" ht="13.5" thickBot="1">
      <c r="A4" s="862" t="s">
        <v>459</v>
      </c>
      <c r="B4" s="863"/>
      <c r="C4" s="863"/>
      <c r="D4" s="864"/>
    </row>
    <row r="5" spans="1:256">
      <c r="A5" s="25" t="s">
        <v>385</v>
      </c>
      <c r="B5" s="598" t="s">
        <v>88</v>
      </c>
      <c r="C5" s="598"/>
      <c r="D5" s="32"/>
    </row>
    <row r="6" spans="1:256">
      <c r="A6" s="25"/>
      <c r="B6" s="598"/>
      <c r="C6" s="598"/>
      <c r="D6" s="32"/>
    </row>
    <row r="7" spans="1:256">
      <c r="A7" s="146"/>
      <c r="B7" s="598"/>
      <c r="C7" s="598"/>
      <c r="D7" s="147"/>
    </row>
    <row r="8" spans="1:256">
      <c r="A8" s="148" t="s">
        <v>273</v>
      </c>
      <c r="B8" s="598"/>
      <c r="C8" s="149"/>
      <c r="D8" s="150"/>
    </row>
    <row r="9" spans="1:256">
      <c r="A9" s="151" t="s">
        <v>11</v>
      </c>
      <c r="B9" s="152">
        <v>400000</v>
      </c>
      <c r="C9" s="149"/>
      <c r="D9" s="150"/>
    </row>
    <row r="10" spans="1:256">
      <c r="A10" s="29"/>
      <c r="B10" s="598"/>
      <c r="C10" s="149"/>
      <c r="D10" s="150"/>
    </row>
    <row r="11" spans="1:256">
      <c r="A11" s="153" t="s">
        <v>387</v>
      </c>
      <c r="B11" s="598"/>
      <c r="C11" s="149"/>
      <c r="D11" s="154"/>
    </row>
    <row r="12" spans="1:256">
      <c r="A12" s="155" t="s">
        <v>109</v>
      </c>
      <c r="B12" s="534">
        <v>37016</v>
      </c>
      <c r="C12" s="149"/>
      <c r="D12" s="150"/>
    </row>
    <row r="13" spans="1:256">
      <c r="A13" s="155" t="s">
        <v>110</v>
      </c>
      <c r="B13" s="535">
        <v>48861</v>
      </c>
      <c r="C13" s="149"/>
      <c r="D13" s="150"/>
    </row>
    <row r="14" spans="1:256">
      <c r="A14" s="155" t="s">
        <v>111</v>
      </c>
      <c r="B14" s="535">
        <v>47756</v>
      </c>
      <c r="C14" s="149"/>
      <c r="D14" s="150"/>
    </row>
    <row r="15" spans="1:256">
      <c r="A15" s="156"/>
      <c r="B15" s="536"/>
      <c r="C15" s="149"/>
      <c r="D15" s="150"/>
    </row>
    <row r="16" spans="1:256">
      <c r="A16" s="157" t="s">
        <v>386</v>
      </c>
      <c r="B16" s="536"/>
      <c r="C16" s="158"/>
      <c r="D16" s="159"/>
    </row>
    <row r="17" spans="1:4">
      <c r="A17" s="155" t="s">
        <v>112</v>
      </c>
      <c r="B17" s="537">
        <v>7049</v>
      </c>
      <c r="C17" s="160"/>
      <c r="D17" s="161"/>
    </row>
    <row r="18" spans="1:4">
      <c r="A18" s="155" t="s">
        <v>113</v>
      </c>
      <c r="B18" s="537">
        <v>2820</v>
      </c>
      <c r="C18" s="162"/>
      <c r="D18" s="161"/>
    </row>
    <row r="19" spans="1:4">
      <c r="A19" s="29"/>
      <c r="B19" s="538"/>
      <c r="C19" s="163"/>
      <c r="D19" s="164"/>
    </row>
    <row r="20" spans="1:4">
      <c r="A20" s="25" t="s">
        <v>196</v>
      </c>
      <c r="B20" s="539"/>
      <c r="C20" s="162"/>
      <c r="D20" s="161"/>
    </row>
    <row r="21" spans="1:4">
      <c r="A21" s="165" t="s">
        <v>388</v>
      </c>
      <c r="B21" s="540">
        <v>2243</v>
      </c>
      <c r="C21" s="162"/>
      <c r="D21" s="161"/>
    </row>
    <row r="22" spans="1:4">
      <c r="A22" s="25"/>
      <c r="B22" s="539"/>
      <c r="C22" s="163"/>
      <c r="D22" s="161"/>
    </row>
    <row r="23" spans="1:4">
      <c r="A23" s="25" t="s">
        <v>276</v>
      </c>
      <c r="B23" s="539"/>
      <c r="C23" s="162"/>
      <c r="D23" s="161"/>
    </row>
    <row r="24" spans="1:4">
      <c r="A24" s="165" t="s">
        <v>274</v>
      </c>
      <c r="B24" s="540">
        <v>51854</v>
      </c>
      <c r="C24" s="63"/>
      <c r="D24" s="159"/>
    </row>
    <row r="25" spans="1:4">
      <c r="A25" s="29"/>
      <c r="B25" s="448"/>
      <c r="C25" s="598"/>
      <c r="D25" s="32"/>
    </row>
    <row r="26" spans="1:4">
      <c r="A26" s="25" t="s">
        <v>275</v>
      </c>
      <c r="B26" s="56"/>
      <c r="C26" s="598"/>
      <c r="D26" s="32"/>
    </row>
    <row r="27" spans="1:4">
      <c r="A27" s="165" t="s">
        <v>55</v>
      </c>
      <c r="B27" s="541">
        <v>8027</v>
      </c>
      <c r="C27" s="598"/>
      <c r="D27" s="32"/>
    </row>
    <row r="28" spans="1:4">
      <c r="A28" s="29"/>
      <c r="B28" s="56"/>
      <c r="C28" s="598"/>
      <c r="D28" s="32"/>
    </row>
    <row r="29" spans="1:4">
      <c r="A29" s="166" t="s">
        <v>499</v>
      </c>
      <c r="B29" s="258"/>
      <c r="C29" s="598"/>
      <c r="D29" s="32"/>
    </row>
    <row r="30" spans="1:4">
      <c r="A30" s="155" t="s">
        <v>500</v>
      </c>
      <c r="B30" s="534">
        <v>120708</v>
      </c>
      <c r="C30" s="598"/>
      <c r="D30" s="32"/>
    </row>
    <row r="31" spans="1:4">
      <c r="A31" s="155" t="s">
        <v>501</v>
      </c>
      <c r="B31" s="535">
        <v>108637</v>
      </c>
      <c r="C31" s="598"/>
      <c r="D31" s="32"/>
    </row>
    <row r="32" spans="1:4">
      <c r="A32" s="155" t="s">
        <v>502</v>
      </c>
      <c r="B32" s="535">
        <v>72425</v>
      </c>
      <c r="C32" s="598"/>
      <c r="D32" s="32"/>
    </row>
    <row r="33" spans="1:4">
      <c r="A33" s="155" t="s">
        <v>1355</v>
      </c>
      <c r="B33" s="542">
        <v>43085</v>
      </c>
      <c r="C33" s="598"/>
      <c r="D33" s="32"/>
    </row>
    <row r="34" spans="1:4">
      <c r="A34" s="167"/>
      <c r="B34" s="258"/>
      <c r="C34" s="598"/>
      <c r="D34" s="32"/>
    </row>
    <row r="35" spans="1:4">
      <c r="A35" s="166" t="s">
        <v>612</v>
      </c>
      <c r="B35" s="258"/>
      <c r="C35" s="598"/>
      <c r="D35" s="32"/>
    </row>
    <row r="36" spans="1:4">
      <c r="A36" s="168" t="s">
        <v>613</v>
      </c>
      <c r="B36" s="542">
        <v>136559</v>
      </c>
      <c r="C36" s="598"/>
      <c r="D36" s="32"/>
    </row>
    <row r="37" spans="1:4">
      <c r="A37" s="168" t="s">
        <v>614</v>
      </c>
      <c r="B37" s="542">
        <v>129731</v>
      </c>
      <c r="C37" s="598"/>
      <c r="D37" s="32"/>
    </row>
    <row r="38" spans="1:4">
      <c r="A38" s="168" t="s">
        <v>615</v>
      </c>
      <c r="B38" s="542">
        <v>122903</v>
      </c>
      <c r="C38" s="598"/>
      <c r="D38" s="32"/>
    </row>
    <row r="39" spans="1:4" ht="13.5" thickBot="1">
      <c r="A39" s="169" t="s">
        <v>616</v>
      </c>
      <c r="B39" s="543">
        <v>116075</v>
      </c>
      <c r="C39" s="3"/>
      <c r="D39" s="170"/>
    </row>
  </sheetData>
  <mergeCells count="67">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 ref="U3:X3"/>
    <mergeCell ref="A1:B1"/>
    <mergeCell ref="A2:D2"/>
    <mergeCell ref="E3:H3"/>
    <mergeCell ref="I3:L3"/>
    <mergeCell ref="M3:P3"/>
    <mergeCell ref="Q3:T3"/>
    <mergeCell ref="A3:D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DA3:DD3"/>
    <mergeCell ref="DE3:DH3"/>
    <mergeCell ref="DI3:DL3"/>
    <mergeCell ref="BQ3:BT3"/>
    <mergeCell ref="AK3:AN3"/>
    <mergeCell ref="AO3:AR3"/>
    <mergeCell ref="IC3:IF3"/>
    <mergeCell ref="IG3:IJ3"/>
    <mergeCell ref="IK3:IN3"/>
    <mergeCell ref="IO3:IR3"/>
    <mergeCell ref="IS3:IV3"/>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7"/>
  <sheetViews>
    <sheetView workbookViewId="0">
      <selection activeCell="A2" sqref="A2"/>
    </sheetView>
  </sheetViews>
  <sheetFormatPr defaultColWidth="9.140625" defaultRowHeight="15"/>
  <cols>
    <col min="1" max="1" width="9.140625" style="497"/>
    <col min="2" max="2" width="32.7109375" style="497" customWidth="1"/>
    <col min="3" max="5" width="9.140625" style="497"/>
    <col min="6" max="6" width="31.5703125" style="497" customWidth="1"/>
    <col min="7" max="16384" width="9.140625" style="497"/>
  </cols>
  <sheetData>
    <row r="1" spans="1:17" ht="21" thickBot="1">
      <c r="A1" s="897" t="s">
        <v>1046</v>
      </c>
      <c r="B1" s="898"/>
      <c r="C1" s="898"/>
      <c r="D1" s="510" t="s">
        <v>179</v>
      </c>
      <c r="E1" s="510"/>
      <c r="F1" s="509" t="s">
        <v>117</v>
      </c>
      <c r="G1" s="508"/>
      <c r="H1" s="507"/>
      <c r="I1" s="507"/>
      <c r="J1" s="507"/>
      <c r="K1" s="507"/>
    </row>
    <row r="2" spans="1:17" ht="15.75" thickBot="1"/>
    <row r="3" spans="1:17" ht="15.75" thickBot="1">
      <c r="A3" s="503"/>
      <c r="B3" s="506" t="s">
        <v>268</v>
      </c>
      <c r="C3" s="503"/>
      <c r="D3" s="503"/>
      <c r="E3" s="505" t="s">
        <v>23</v>
      </c>
      <c r="F3" s="504"/>
      <c r="G3" s="503"/>
      <c r="H3" s="502"/>
      <c r="I3" s="502"/>
      <c r="J3" s="502"/>
      <c r="K3" s="502"/>
    </row>
    <row r="5" spans="1:17">
      <c r="A5" s="499" t="s">
        <v>931</v>
      </c>
      <c r="B5" s="497" t="s">
        <v>930</v>
      </c>
      <c r="C5" s="497" t="s">
        <v>929</v>
      </c>
      <c r="D5" s="497" t="s">
        <v>928</v>
      </c>
      <c r="E5" s="497" t="s">
        <v>927</v>
      </c>
      <c r="F5" s="497" t="s">
        <v>926</v>
      </c>
      <c r="G5" s="497" t="s">
        <v>925</v>
      </c>
      <c r="H5" s="498" t="s">
        <v>924</v>
      </c>
      <c r="I5" s="498" t="s">
        <v>923</v>
      </c>
      <c r="J5" s="498" t="s">
        <v>922</v>
      </c>
      <c r="K5" s="498" t="s">
        <v>921</v>
      </c>
      <c r="L5" s="500" t="s">
        <v>920</v>
      </c>
      <c r="M5" s="498" t="s">
        <v>919</v>
      </c>
      <c r="N5" s="498" t="s">
        <v>918</v>
      </c>
      <c r="O5" s="498" t="s">
        <v>917</v>
      </c>
      <c r="P5" s="498" t="s">
        <v>916</v>
      </c>
      <c r="Q5" s="498" t="s">
        <v>915</v>
      </c>
    </row>
    <row r="6" spans="1:17">
      <c r="A6" s="770">
        <v>3015</v>
      </c>
      <c r="B6" s="772" t="s">
        <v>819</v>
      </c>
      <c r="C6" s="772" t="s">
        <v>737</v>
      </c>
      <c r="D6" s="770">
        <v>1257</v>
      </c>
      <c r="E6" s="772" t="s">
        <v>820</v>
      </c>
      <c r="F6" s="772" t="s">
        <v>824</v>
      </c>
      <c r="G6" s="770">
        <v>240</v>
      </c>
      <c r="H6" s="770">
        <v>550</v>
      </c>
      <c r="I6" s="770">
        <v>62950</v>
      </c>
      <c r="J6" s="770">
        <v>56760</v>
      </c>
      <c r="K6" s="770">
        <v>250</v>
      </c>
      <c r="L6" s="770">
        <v>9440</v>
      </c>
      <c r="M6" s="770">
        <v>10210</v>
      </c>
      <c r="N6" s="770">
        <v>0</v>
      </c>
      <c r="O6" s="772" t="s">
        <v>640</v>
      </c>
      <c r="P6" s="772" t="s">
        <v>640</v>
      </c>
      <c r="Q6" s="772" t="s">
        <v>640</v>
      </c>
    </row>
    <row r="7" spans="1:17">
      <c r="A7" s="770">
        <v>3015</v>
      </c>
      <c r="B7" s="772" t="s">
        <v>819</v>
      </c>
      <c r="C7" s="772" t="s">
        <v>737</v>
      </c>
      <c r="D7" s="770">
        <v>1269</v>
      </c>
      <c r="E7" s="772" t="s">
        <v>818</v>
      </c>
      <c r="F7" s="772" t="s">
        <v>822</v>
      </c>
      <c r="G7" s="770">
        <v>210</v>
      </c>
      <c r="H7" s="770">
        <v>550</v>
      </c>
      <c r="I7" s="770">
        <v>62950</v>
      </c>
      <c r="J7" s="770">
        <v>56760</v>
      </c>
      <c r="K7" s="770">
        <v>250</v>
      </c>
      <c r="L7" s="770">
        <v>9440</v>
      </c>
      <c r="M7" s="770">
        <v>10210</v>
      </c>
      <c r="N7" s="770">
        <v>0</v>
      </c>
      <c r="O7" s="772" t="s">
        <v>640</v>
      </c>
      <c r="P7" s="772" t="s">
        <v>640</v>
      </c>
      <c r="Q7" s="772" t="s">
        <v>640</v>
      </c>
    </row>
    <row r="8" spans="1:17">
      <c r="A8" s="770">
        <v>3015</v>
      </c>
      <c r="B8" s="772" t="s">
        <v>819</v>
      </c>
      <c r="C8" s="772" t="s">
        <v>737</v>
      </c>
      <c r="D8" s="770">
        <v>3168</v>
      </c>
      <c r="E8" s="772" t="s">
        <v>820</v>
      </c>
      <c r="F8" s="772" t="s">
        <v>822</v>
      </c>
      <c r="G8" s="770">
        <v>335</v>
      </c>
      <c r="H8" s="770">
        <v>550</v>
      </c>
      <c r="I8" s="770">
        <v>62950</v>
      </c>
      <c r="J8" s="770">
        <v>56760</v>
      </c>
      <c r="K8" s="770">
        <v>250</v>
      </c>
      <c r="L8" s="770">
        <v>9440</v>
      </c>
      <c r="M8" s="770">
        <v>10210</v>
      </c>
      <c r="N8" s="770">
        <v>0</v>
      </c>
      <c r="O8" s="772" t="s">
        <v>640</v>
      </c>
      <c r="P8" s="772" t="s">
        <v>640</v>
      </c>
      <c r="Q8" s="772" t="s">
        <v>640</v>
      </c>
    </row>
    <row r="9" spans="1:17">
      <c r="A9" s="770">
        <v>3015</v>
      </c>
      <c r="B9" s="772" t="s">
        <v>819</v>
      </c>
      <c r="C9" s="772" t="s">
        <v>737</v>
      </c>
      <c r="D9" s="770">
        <v>3196</v>
      </c>
      <c r="E9" s="772" t="s">
        <v>823</v>
      </c>
      <c r="F9" s="772" t="s">
        <v>870</v>
      </c>
      <c r="G9" s="770">
        <v>75</v>
      </c>
      <c r="H9" s="770">
        <v>1400</v>
      </c>
      <c r="I9" s="770">
        <v>60730</v>
      </c>
      <c r="J9" s="770">
        <v>54530</v>
      </c>
      <c r="K9" s="770">
        <v>250</v>
      </c>
      <c r="L9" s="770">
        <v>9440</v>
      </c>
      <c r="M9" s="770">
        <v>10210</v>
      </c>
      <c r="N9" s="770">
        <v>0</v>
      </c>
      <c r="O9" s="772" t="s">
        <v>640</v>
      </c>
      <c r="P9" s="772" t="s">
        <v>640</v>
      </c>
      <c r="Q9" s="772" t="s">
        <v>640</v>
      </c>
    </row>
    <row r="10" spans="1:17">
      <c r="A10" s="770">
        <v>3015</v>
      </c>
      <c r="B10" s="772" t="s">
        <v>819</v>
      </c>
      <c r="C10" s="772" t="s">
        <v>737</v>
      </c>
      <c r="D10" s="770">
        <v>3198</v>
      </c>
      <c r="E10" s="772" t="s">
        <v>823</v>
      </c>
      <c r="F10" s="772" t="s">
        <v>830</v>
      </c>
      <c r="G10" s="770">
        <v>75</v>
      </c>
      <c r="H10" s="770">
        <v>1400</v>
      </c>
      <c r="I10" s="770">
        <v>60730</v>
      </c>
      <c r="J10" s="770">
        <v>54530</v>
      </c>
      <c r="K10" s="770">
        <v>250</v>
      </c>
      <c r="L10" s="770">
        <v>9440</v>
      </c>
      <c r="M10" s="770">
        <v>10210</v>
      </c>
      <c r="N10" s="770">
        <v>0</v>
      </c>
      <c r="O10" s="772" t="s">
        <v>640</v>
      </c>
      <c r="P10" s="772" t="s">
        <v>640</v>
      </c>
      <c r="Q10" s="772" t="s">
        <v>640</v>
      </c>
    </row>
    <row r="11" spans="1:17">
      <c r="A11" s="770">
        <v>3015</v>
      </c>
      <c r="B11" s="772" t="s">
        <v>819</v>
      </c>
      <c r="C11" s="772" t="s">
        <v>737</v>
      </c>
      <c r="D11" s="770">
        <v>3202</v>
      </c>
      <c r="E11" s="772" t="s">
        <v>820</v>
      </c>
      <c r="F11" s="772" t="s">
        <v>858</v>
      </c>
      <c r="G11" s="772" t="s">
        <v>640</v>
      </c>
      <c r="H11" s="770">
        <v>1400</v>
      </c>
      <c r="I11" s="770">
        <v>60730</v>
      </c>
      <c r="J11" s="770">
        <v>54530</v>
      </c>
      <c r="K11" s="770">
        <v>250</v>
      </c>
      <c r="L11" s="770">
        <v>9440</v>
      </c>
      <c r="M11" s="770">
        <v>10210</v>
      </c>
      <c r="N11" s="770">
        <v>0</v>
      </c>
      <c r="O11" s="772" t="s">
        <v>640</v>
      </c>
      <c r="P11" s="772" t="s">
        <v>640</v>
      </c>
      <c r="Q11" s="772" t="s">
        <v>640</v>
      </c>
    </row>
    <row r="12" spans="1:17">
      <c r="A12" s="770">
        <v>3015</v>
      </c>
      <c r="B12" s="772" t="s">
        <v>819</v>
      </c>
      <c r="C12" s="772" t="s">
        <v>737</v>
      </c>
      <c r="D12" s="770">
        <v>3202</v>
      </c>
      <c r="E12" s="772" t="s">
        <v>818</v>
      </c>
      <c r="F12" s="772" t="s">
        <v>858</v>
      </c>
      <c r="G12" s="772" t="s">
        <v>640</v>
      </c>
      <c r="H12" s="770">
        <v>1400</v>
      </c>
      <c r="I12" s="770">
        <v>60730</v>
      </c>
      <c r="J12" s="770">
        <v>54530</v>
      </c>
      <c r="K12" s="770">
        <v>250</v>
      </c>
      <c r="L12" s="770">
        <v>9440</v>
      </c>
      <c r="M12" s="770">
        <v>10210</v>
      </c>
      <c r="N12" s="770">
        <v>0</v>
      </c>
      <c r="O12" s="772" t="s">
        <v>640</v>
      </c>
      <c r="P12" s="772" t="s">
        <v>640</v>
      </c>
      <c r="Q12" s="772" t="s">
        <v>640</v>
      </c>
    </row>
    <row r="13" spans="1:17">
      <c r="A13" s="770">
        <v>3015</v>
      </c>
      <c r="B13" s="772" t="s">
        <v>819</v>
      </c>
      <c r="C13" s="772" t="s">
        <v>737</v>
      </c>
      <c r="D13" s="770">
        <v>3205</v>
      </c>
      <c r="E13" s="772" t="s">
        <v>820</v>
      </c>
      <c r="F13" s="772" t="s">
        <v>892</v>
      </c>
      <c r="G13" s="770">
        <v>325</v>
      </c>
      <c r="H13" s="770">
        <v>1400</v>
      </c>
      <c r="I13" s="770">
        <v>60730</v>
      </c>
      <c r="J13" s="770">
        <v>54530</v>
      </c>
      <c r="K13" s="770">
        <v>250</v>
      </c>
      <c r="L13" s="770">
        <v>9440</v>
      </c>
      <c r="M13" s="770">
        <v>10210</v>
      </c>
      <c r="N13" s="770">
        <v>5510</v>
      </c>
      <c r="O13" s="772" t="s">
        <v>640</v>
      </c>
      <c r="P13" s="772" t="s">
        <v>640</v>
      </c>
      <c r="Q13" s="772" t="s">
        <v>640</v>
      </c>
    </row>
    <row r="14" spans="1:17">
      <c r="A14" s="770">
        <v>3015</v>
      </c>
      <c r="B14" s="772" t="s">
        <v>819</v>
      </c>
      <c r="C14" s="772" t="s">
        <v>737</v>
      </c>
      <c r="D14" s="770">
        <v>3207</v>
      </c>
      <c r="E14" s="772" t="s">
        <v>818</v>
      </c>
      <c r="F14" s="772" t="s">
        <v>829</v>
      </c>
      <c r="G14" s="770">
        <v>200</v>
      </c>
      <c r="H14" s="770">
        <v>550</v>
      </c>
      <c r="I14" s="770">
        <v>62950</v>
      </c>
      <c r="J14" s="770">
        <v>56760</v>
      </c>
      <c r="K14" s="770">
        <v>250</v>
      </c>
      <c r="L14" s="770">
        <v>9440</v>
      </c>
      <c r="M14" s="770">
        <v>10210</v>
      </c>
      <c r="N14" s="770">
        <v>0</v>
      </c>
      <c r="O14" s="772" t="s">
        <v>640</v>
      </c>
      <c r="P14" s="772" t="s">
        <v>640</v>
      </c>
      <c r="Q14" s="772" t="s">
        <v>640</v>
      </c>
    </row>
    <row r="15" spans="1:17">
      <c r="A15" s="770">
        <v>3015</v>
      </c>
      <c r="B15" s="772" t="s">
        <v>819</v>
      </c>
      <c r="C15" s="772" t="s">
        <v>737</v>
      </c>
      <c r="D15" s="770">
        <v>3209</v>
      </c>
      <c r="E15" s="772" t="s">
        <v>818</v>
      </c>
      <c r="F15" s="772" t="s">
        <v>835</v>
      </c>
      <c r="G15" s="770">
        <v>200</v>
      </c>
      <c r="H15" s="770">
        <v>550</v>
      </c>
      <c r="I15" s="770">
        <v>62950</v>
      </c>
      <c r="J15" s="770">
        <v>56760</v>
      </c>
      <c r="K15" s="770">
        <v>250</v>
      </c>
      <c r="L15" s="770">
        <v>9440</v>
      </c>
      <c r="M15" s="770">
        <v>10210</v>
      </c>
      <c r="N15" s="770">
        <v>0</v>
      </c>
      <c r="O15" s="772" t="s">
        <v>640</v>
      </c>
      <c r="P15" s="772" t="s">
        <v>640</v>
      </c>
      <c r="Q15" s="772" t="s">
        <v>640</v>
      </c>
    </row>
    <row r="16" spans="1:17">
      <c r="A16" s="770">
        <v>3015</v>
      </c>
      <c r="B16" s="772" t="s">
        <v>819</v>
      </c>
      <c r="C16" s="772" t="s">
        <v>737</v>
      </c>
      <c r="D16" s="770">
        <v>3263</v>
      </c>
      <c r="E16" s="772" t="s">
        <v>823</v>
      </c>
      <c r="F16" s="772" t="s">
        <v>851</v>
      </c>
      <c r="G16" s="770">
        <v>75</v>
      </c>
      <c r="H16" s="770">
        <v>1400</v>
      </c>
      <c r="I16" s="770">
        <v>60730</v>
      </c>
      <c r="J16" s="770">
        <v>54530</v>
      </c>
      <c r="K16" s="770">
        <v>250</v>
      </c>
      <c r="L16" s="770">
        <v>9440</v>
      </c>
      <c r="M16" s="770">
        <v>10210</v>
      </c>
      <c r="N16" s="770">
        <v>0</v>
      </c>
      <c r="O16" s="772" t="s">
        <v>640</v>
      </c>
      <c r="P16" s="772" t="s">
        <v>640</v>
      </c>
      <c r="Q16" s="772" t="s">
        <v>640</v>
      </c>
    </row>
    <row r="17" spans="1:17">
      <c r="A17" s="770">
        <v>3015</v>
      </c>
      <c r="B17" s="772" t="s">
        <v>819</v>
      </c>
      <c r="C17" s="772" t="s">
        <v>737</v>
      </c>
      <c r="D17" s="770">
        <v>3402</v>
      </c>
      <c r="E17" s="772" t="s">
        <v>820</v>
      </c>
      <c r="F17" s="772" t="s">
        <v>837</v>
      </c>
      <c r="G17" s="770">
        <v>350</v>
      </c>
      <c r="H17" s="770">
        <v>1400</v>
      </c>
      <c r="I17" s="770">
        <v>60730</v>
      </c>
      <c r="J17" s="770">
        <v>54530</v>
      </c>
      <c r="K17" s="770">
        <v>250</v>
      </c>
      <c r="L17" s="770">
        <v>9440</v>
      </c>
      <c r="M17" s="770">
        <v>10210</v>
      </c>
      <c r="N17" s="770">
        <v>0</v>
      </c>
      <c r="O17" s="772" t="s">
        <v>640</v>
      </c>
      <c r="P17" s="772" t="s">
        <v>640</v>
      </c>
      <c r="Q17" s="772" t="s">
        <v>640</v>
      </c>
    </row>
    <row r="18" spans="1:17">
      <c r="A18" s="770">
        <v>3015</v>
      </c>
      <c r="B18" s="772" t="s">
        <v>819</v>
      </c>
      <c r="C18" s="772" t="s">
        <v>737</v>
      </c>
      <c r="D18" s="770">
        <v>3402</v>
      </c>
      <c r="E18" s="772" t="s">
        <v>818</v>
      </c>
      <c r="F18" s="772" t="s">
        <v>837</v>
      </c>
      <c r="G18" s="770">
        <v>225</v>
      </c>
      <c r="H18" s="770">
        <v>1400</v>
      </c>
      <c r="I18" s="770">
        <v>60730</v>
      </c>
      <c r="J18" s="770">
        <v>54530</v>
      </c>
      <c r="K18" s="770">
        <v>250</v>
      </c>
      <c r="L18" s="770">
        <v>9440</v>
      </c>
      <c r="M18" s="770">
        <v>10210</v>
      </c>
      <c r="N18" s="770">
        <v>0</v>
      </c>
      <c r="O18" s="772" t="s">
        <v>640</v>
      </c>
      <c r="P18" s="772" t="s">
        <v>640</v>
      </c>
      <c r="Q18" s="772" t="s">
        <v>640</v>
      </c>
    </row>
    <row r="19" spans="1:17">
      <c r="A19" s="770">
        <v>3015</v>
      </c>
      <c r="B19" s="772" t="s">
        <v>819</v>
      </c>
      <c r="C19" s="772" t="s">
        <v>737</v>
      </c>
      <c r="D19" s="770">
        <v>3460</v>
      </c>
      <c r="E19" s="772" t="s">
        <v>823</v>
      </c>
      <c r="F19" s="772" t="s">
        <v>907</v>
      </c>
      <c r="G19" s="770">
        <v>75</v>
      </c>
      <c r="H19" s="770">
        <v>1400</v>
      </c>
      <c r="I19" s="770">
        <v>60730</v>
      </c>
      <c r="J19" s="770">
        <v>54530</v>
      </c>
      <c r="K19" s="770">
        <v>250</v>
      </c>
      <c r="L19" s="770">
        <v>9440</v>
      </c>
      <c r="M19" s="770">
        <v>10210</v>
      </c>
      <c r="N19" s="770">
        <v>0</v>
      </c>
      <c r="O19" s="772" t="s">
        <v>640</v>
      </c>
      <c r="P19" s="772" t="s">
        <v>640</v>
      </c>
      <c r="Q19" s="772" t="s">
        <v>640</v>
      </c>
    </row>
    <row r="20" spans="1:17">
      <c r="A20" s="770">
        <v>3015</v>
      </c>
      <c r="B20" s="772" t="s">
        <v>819</v>
      </c>
      <c r="C20" s="772" t="s">
        <v>737</v>
      </c>
      <c r="D20" s="770">
        <v>3465</v>
      </c>
      <c r="E20" s="772" t="s">
        <v>820</v>
      </c>
      <c r="F20" s="772" t="s">
        <v>897</v>
      </c>
      <c r="G20" s="770">
        <v>335</v>
      </c>
      <c r="H20" s="770">
        <v>550</v>
      </c>
      <c r="I20" s="770">
        <v>62950</v>
      </c>
      <c r="J20" s="770">
        <v>56760</v>
      </c>
      <c r="K20" s="770">
        <v>250</v>
      </c>
      <c r="L20" s="770">
        <v>9440</v>
      </c>
      <c r="M20" s="770">
        <v>10210</v>
      </c>
      <c r="N20" s="770">
        <v>0</v>
      </c>
      <c r="O20" s="772" t="s">
        <v>640</v>
      </c>
      <c r="P20" s="772" t="s">
        <v>640</v>
      </c>
      <c r="Q20" s="772" t="s">
        <v>640</v>
      </c>
    </row>
    <row r="21" spans="1:17">
      <c r="A21" s="770">
        <v>3015</v>
      </c>
      <c r="B21" s="772" t="s">
        <v>819</v>
      </c>
      <c r="C21" s="772" t="s">
        <v>737</v>
      </c>
      <c r="D21" s="770">
        <v>3467</v>
      </c>
      <c r="E21" s="772" t="s">
        <v>820</v>
      </c>
      <c r="F21" s="772" t="s">
        <v>888</v>
      </c>
      <c r="G21" s="770">
        <v>335</v>
      </c>
      <c r="H21" s="770">
        <v>1400</v>
      </c>
      <c r="I21" s="770">
        <v>60730</v>
      </c>
      <c r="J21" s="770">
        <v>54530</v>
      </c>
      <c r="K21" s="770">
        <v>250</v>
      </c>
      <c r="L21" s="770">
        <v>9440</v>
      </c>
      <c r="M21" s="770">
        <v>10210</v>
      </c>
      <c r="N21" s="770">
        <v>0</v>
      </c>
      <c r="O21" s="772" t="s">
        <v>640</v>
      </c>
      <c r="P21" s="772" t="s">
        <v>640</v>
      </c>
      <c r="Q21" s="772" t="s">
        <v>640</v>
      </c>
    </row>
    <row r="22" spans="1:17">
      <c r="A22" s="770">
        <v>3015</v>
      </c>
      <c r="B22" s="772" t="s">
        <v>819</v>
      </c>
      <c r="C22" s="772" t="s">
        <v>737</v>
      </c>
      <c r="D22" s="770">
        <v>3508</v>
      </c>
      <c r="E22" s="772" t="s">
        <v>820</v>
      </c>
      <c r="F22" s="772" t="s">
        <v>897</v>
      </c>
      <c r="G22" s="770">
        <v>81.400000000000006</v>
      </c>
      <c r="H22" s="770">
        <v>550</v>
      </c>
      <c r="I22" s="770">
        <v>62950</v>
      </c>
      <c r="J22" s="770">
        <v>56760</v>
      </c>
      <c r="K22" s="770">
        <v>250</v>
      </c>
      <c r="L22" s="770">
        <v>9440</v>
      </c>
      <c r="M22" s="770">
        <v>10210</v>
      </c>
      <c r="N22" s="770">
        <v>0</v>
      </c>
      <c r="O22" s="772" t="s">
        <v>640</v>
      </c>
      <c r="P22" s="772" t="s">
        <v>640</v>
      </c>
      <c r="Q22" s="772" t="s">
        <v>640</v>
      </c>
    </row>
    <row r="23" spans="1:17">
      <c r="A23" s="770">
        <v>3015</v>
      </c>
      <c r="B23" s="772" t="s">
        <v>819</v>
      </c>
      <c r="C23" s="772" t="s">
        <v>737</v>
      </c>
      <c r="D23" s="770">
        <v>3510</v>
      </c>
      <c r="E23" s="772" t="s">
        <v>820</v>
      </c>
      <c r="F23" s="772" t="s">
        <v>888</v>
      </c>
      <c r="G23" s="772" t="s">
        <v>640</v>
      </c>
      <c r="H23" s="770">
        <v>1400</v>
      </c>
      <c r="I23" s="770">
        <v>60730</v>
      </c>
      <c r="J23" s="770">
        <v>54530</v>
      </c>
      <c r="K23" s="770">
        <v>250</v>
      </c>
      <c r="L23" s="770">
        <v>9440</v>
      </c>
      <c r="M23" s="770">
        <v>10210</v>
      </c>
      <c r="N23" s="770">
        <v>0</v>
      </c>
      <c r="O23" s="772" t="s">
        <v>640</v>
      </c>
      <c r="P23" s="772" t="s">
        <v>640</v>
      </c>
      <c r="Q23" s="772" t="s">
        <v>640</v>
      </c>
    </row>
    <row r="24" spans="1:17">
      <c r="A24" s="770">
        <v>3015</v>
      </c>
      <c r="B24" s="772" t="s">
        <v>819</v>
      </c>
      <c r="C24" s="772" t="s">
        <v>737</v>
      </c>
      <c r="D24" s="770">
        <v>4476</v>
      </c>
      <c r="E24" s="772" t="s">
        <v>818</v>
      </c>
      <c r="F24" s="772" t="s">
        <v>846</v>
      </c>
      <c r="G24" s="770">
        <v>200</v>
      </c>
      <c r="H24" s="770">
        <v>550</v>
      </c>
      <c r="I24" s="770">
        <v>62950</v>
      </c>
      <c r="J24" s="770">
        <v>56760</v>
      </c>
      <c r="K24" s="770">
        <v>250</v>
      </c>
      <c r="L24" s="770">
        <v>9440</v>
      </c>
      <c r="M24" s="770">
        <v>10210</v>
      </c>
      <c r="N24" s="770">
        <v>0</v>
      </c>
      <c r="O24" s="772" t="s">
        <v>640</v>
      </c>
      <c r="P24" s="772" t="s">
        <v>640</v>
      </c>
      <c r="Q24" s="772" t="s">
        <v>640</v>
      </c>
    </row>
    <row r="25" spans="1:17">
      <c r="A25" s="770">
        <v>3015</v>
      </c>
      <c r="B25" s="772" t="s">
        <v>819</v>
      </c>
      <c r="C25" s="772" t="s">
        <v>737</v>
      </c>
      <c r="D25" s="770">
        <v>4624</v>
      </c>
      <c r="E25" s="772" t="s">
        <v>820</v>
      </c>
      <c r="F25" s="772" t="s">
        <v>359</v>
      </c>
      <c r="G25" s="770">
        <v>325</v>
      </c>
      <c r="H25" s="770">
        <v>550</v>
      </c>
      <c r="I25" s="770">
        <v>62950</v>
      </c>
      <c r="J25" s="770">
        <v>56760</v>
      </c>
      <c r="K25" s="770">
        <v>250</v>
      </c>
      <c r="L25" s="770">
        <v>9440</v>
      </c>
      <c r="M25" s="770">
        <v>10210</v>
      </c>
      <c r="N25" s="770">
        <v>5510</v>
      </c>
      <c r="O25" s="772" t="s">
        <v>640</v>
      </c>
      <c r="P25" s="772" t="s">
        <v>640</v>
      </c>
      <c r="Q25" s="772" t="s">
        <v>640</v>
      </c>
    </row>
    <row r="26" spans="1:17">
      <c r="A26" s="770">
        <v>3015</v>
      </c>
      <c r="B26" s="772" t="s">
        <v>819</v>
      </c>
      <c r="C26" s="772" t="s">
        <v>737</v>
      </c>
      <c r="D26" s="770">
        <v>4624</v>
      </c>
      <c r="E26" s="772" t="s">
        <v>818</v>
      </c>
      <c r="F26" s="772" t="s">
        <v>359</v>
      </c>
      <c r="G26" s="770">
        <v>200</v>
      </c>
      <c r="H26" s="770">
        <v>550</v>
      </c>
      <c r="I26" s="770">
        <v>62950</v>
      </c>
      <c r="J26" s="770">
        <v>56760</v>
      </c>
      <c r="K26" s="770">
        <v>250</v>
      </c>
      <c r="L26" s="770">
        <v>9440</v>
      </c>
      <c r="M26" s="770">
        <v>10210</v>
      </c>
      <c r="N26" s="770">
        <v>5510</v>
      </c>
      <c r="O26" s="772" t="s">
        <v>640</v>
      </c>
      <c r="P26" s="772" t="s">
        <v>640</v>
      </c>
      <c r="Q26" s="772" t="s">
        <v>640</v>
      </c>
    </row>
    <row r="27" spans="1:17">
      <c r="A27" s="770">
        <v>3015</v>
      </c>
      <c r="B27" s="772" t="s">
        <v>819</v>
      </c>
      <c r="C27" s="772" t="s">
        <v>737</v>
      </c>
      <c r="D27" s="770">
        <v>4624</v>
      </c>
      <c r="E27" s="772" t="s">
        <v>823</v>
      </c>
      <c r="F27" s="772" t="s">
        <v>359</v>
      </c>
      <c r="G27" s="770">
        <v>75</v>
      </c>
      <c r="H27" s="770">
        <v>550</v>
      </c>
      <c r="I27" s="770">
        <v>62950</v>
      </c>
      <c r="J27" s="770">
        <v>56760</v>
      </c>
      <c r="K27" s="770">
        <v>250</v>
      </c>
      <c r="L27" s="770">
        <v>9440</v>
      </c>
      <c r="M27" s="770">
        <v>10210</v>
      </c>
      <c r="N27" s="770">
        <v>5510</v>
      </c>
      <c r="O27" s="772" t="s">
        <v>640</v>
      </c>
      <c r="P27" s="772" t="s">
        <v>640</v>
      </c>
      <c r="Q27" s="772" t="s">
        <v>640</v>
      </c>
    </row>
    <row r="28" spans="1:17">
      <c r="A28" s="770">
        <v>3015</v>
      </c>
      <c r="B28" s="772" t="s">
        <v>819</v>
      </c>
      <c r="C28" s="772" t="s">
        <v>737</v>
      </c>
      <c r="D28" s="770">
        <v>4658</v>
      </c>
      <c r="E28" s="772" t="s">
        <v>820</v>
      </c>
      <c r="F28" s="772" t="s">
        <v>892</v>
      </c>
      <c r="G28" s="770">
        <v>325</v>
      </c>
      <c r="H28" s="770">
        <v>1400</v>
      </c>
      <c r="I28" s="770">
        <v>60730</v>
      </c>
      <c r="J28" s="770">
        <v>54530</v>
      </c>
      <c r="K28" s="770">
        <v>250</v>
      </c>
      <c r="L28" s="770">
        <v>9440</v>
      </c>
      <c r="M28" s="770">
        <v>10210</v>
      </c>
      <c r="N28" s="770">
        <v>5510</v>
      </c>
      <c r="O28" s="772" t="s">
        <v>640</v>
      </c>
      <c r="P28" s="772" t="s">
        <v>640</v>
      </c>
      <c r="Q28" s="772" t="s">
        <v>640</v>
      </c>
    </row>
    <row r="29" spans="1:17">
      <c r="A29" s="770">
        <v>3015</v>
      </c>
      <c r="B29" s="772" t="s">
        <v>819</v>
      </c>
      <c r="C29" s="772" t="s">
        <v>737</v>
      </c>
      <c r="D29" s="770">
        <v>4658</v>
      </c>
      <c r="E29" s="772" t="s">
        <v>818</v>
      </c>
      <c r="F29" s="772" t="s">
        <v>892</v>
      </c>
      <c r="G29" s="770">
        <v>200</v>
      </c>
      <c r="H29" s="770">
        <v>1400</v>
      </c>
      <c r="I29" s="770">
        <v>60730</v>
      </c>
      <c r="J29" s="770">
        <v>54530</v>
      </c>
      <c r="K29" s="770">
        <v>250</v>
      </c>
      <c r="L29" s="770">
        <v>9440</v>
      </c>
      <c r="M29" s="770">
        <v>10210</v>
      </c>
      <c r="N29" s="770">
        <v>5510</v>
      </c>
      <c r="O29" s="772" t="s">
        <v>640</v>
      </c>
      <c r="P29" s="772" t="s">
        <v>640</v>
      </c>
      <c r="Q29" s="772" t="s">
        <v>640</v>
      </c>
    </row>
    <row r="30" spans="1:17">
      <c r="A30" s="770">
        <v>3015</v>
      </c>
      <c r="B30" s="772" t="s">
        <v>819</v>
      </c>
      <c r="C30" s="772" t="s">
        <v>737</v>
      </c>
      <c r="D30" s="770">
        <v>4658</v>
      </c>
      <c r="E30" s="772" t="s">
        <v>823</v>
      </c>
      <c r="F30" s="772" t="s">
        <v>892</v>
      </c>
      <c r="G30" s="770">
        <v>75</v>
      </c>
      <c r="H30" s="770">
        <v>1400</v>
      </c>
      <c r="I30" s="770">
        <v>60730</v>
      </c>
      <c r="J30" s="770">
        <v>54530</v>
      </c>
      <c r="K30" s="770">
        <v>250</v>
      </c>
      <c r="L30" s="770">
        <v>9440</v>
      </c>
      <c r="M30" s="770">
        <v>10210</v>
      </c>
      <c r="N30" s="770">
        <v>5510</v>
      </c>
      <c r="O30" s="772" t="s">
        <v>640</v>
      </c>
      <c r="P30" s="772" t="s">
        <v>640</v>
      </c>
      <c r="Q30" s="772" t="s">
        <v>640</v>
      </c>
    </row>
    <row r="31" spans="1:17">
      <c r="A31" s="770">
        <v>3015</v>
      </c>
      <c r="B31" s="772" t="s">
        <v>819</v>
      </c>
      <c r="C31" s="772" t="s">
        <v>737</v>
      </c>
      <c r="D31" s="770">
        <v>4678</v>
      </c>
      <c r="E31" s="772" t="s">
        <v>820</v>
      </c>
      <c r="F31" s="772" t="s">
        <v>897</v>
      </c>
      <c r="G31" s="770">
        <v>325</v>
      </c>
      <c r="H31" s="770">
        <v>550</v>
      </c>
      <c r="I31" s="770">
        <v>62950</v>
      </c>
      <c r="J31" s="770">
        <v>56760</v>
      </c>
      <c r="K31" s="770">
        <v>250</v>
      </c>
      <c r="L31" s="770">
        <v>9440</v>
      </c>
      <c r="M31" s="770">
        <v>10210</v>
      </c>
      <c r="N31" s="770">
        <v>0</v>
      </c>
      <c r="O31" s="772" t="s">
        <v>640</v>
      </c>
      <c r="P31" s="772" t="s">
        <v>640</v>
      </c>
      <c r="Q31" s="772" t="s">
        <v>640</v>
      </c>
    </row>
    <row r="32" spans="1:17">
      <c r="A32" s="770">
        <v>3015</v>
      </c>
      <c r="B32" s="772" t="s">
        <v>819</v>
      </c>
      <c r="C32" s="772" t="s">
        <v>737</v>
      </c>
      <c r="D32" s="770">
        <v>4678</v>
      </c>
      <c r="E32" s="772" t="s">
        <v>818</v>
      </c>
      <c r="F32" s="772" t="s">
        <v>897</v>
      </c>
      <c r="G32" s="770">
        <v>200</v>
      </c>
      <c r="H32" s="770">
        <v>550</v>
      </c>
      <c r="I32" s="770">
        <v>62950</v>
      </c>
      <c r="J32" s="770">
        <v>56760</v>
      </c>
      <c r="K32" s="770">
        <v>250</v>
      </c>
      <c r="L32" s="770">
        <v>9440</v>
      </c>
      <c r="M32" s="770">
        <v>10210</v>
      </c>
      <c r="N32" s="770">
        <v>0</v>
      </c>
      <c r="O32" s="772" t="s">
        <v>640</v>
      </c>
      <c r="P32" s="772" t="s">
        <v>640</v>
      </c>
      <c r="Q32" s="772" t="s">
        <v>640</v>
      </c>
    </row>
    <row r="33" spans="1:17">
      <c r="A33" s="770">
        <v>3015</v>
      </c>
      <c r="B33" s="772" t="s">
        <v>819</v>
      </c>
      <c r="C33" s="772" t="s">
        <v>737</v>
      </c>
      <c r="D33" s="770">
        <v>4679</v>
      </c>
      <c r="E33" s="772" t="s">
        <v>820</v>
      </c>
      <c r="F33" s="772" t="s">
        <v>467</v>
      </c>
      <c r="G33" s="770">
        <v>400</v>
      </c>
      <c r="H33" s="770">
        <v>550</v>
      </c>
      <c r="I33" s="770">
        <v>62950</v>
      </c>
      <c r="J33" s="770">
        <v>56760</v>
      </c>
      <c r="K33" s="770">
        <v>250</v>
      </c>
      <c r="L33" s="770">
        <v>9440</v>
      </c>
      <c r="M33" s="770">
        <v>10210</v>
      </c>
      <c r="N33" s="770">
        <v>5510</v>
      </c>
      <c r="O33" s="772" t="s">
        <v>640</v>
      </c>
      <c r="P33" s="772" t="s">
        <v>640</v>
      </c>
      <c r="Q33" s="772" t="s">
        <v>640</v>
      </c>
    </row>
    <row r="34" spans="1:17">
      <c r="A34" s="770">
        <v>3015</v>
      </c>
      <c r="B34" s="772" t="s">
        <v>819</v>
      </c>
      <c r="C34" s="772" t="s">
        <v>737</v>
      </c>
      <c r="D34" s="770">
        <v>4682</v>
      </c>
      <c r="E34" s="772" t="s">
        <v>820</v>
      </c>
      <c r="F34" s="772" t="s">
        <v>362</v>
      </c>
      <c r="G34" s="770">
        <v>325</v>
      </c>
      <c r="H34" s="770">
        <v>550</v>
      </c>
      <c r="I34" s="770">
        <v>62950</v>
      </c>
      <c r="J34" s="770">
        <v>56760</v>
      </c>
      <c r="K34" s="770">
        <v>250</v>
      </c>
      <c r="L34" s="770">
        <v>9440</v>
      </c>
      <c r="M34" s="770">
        <v>10210</v>
      </c>
      <c r="N34" s="770">
        <v>5510</v>
      </c>
      <c r="O34" s="772" t="s">
        <v>640</v>
      </c>
      <c r="P34" s="772" t="s">
        <v>640</v>
      </c>
      <c r="Q34" s="772" t="s">
        <v>640</v>
      </c>
    </row>
    <row r="35" spans="1:17">
      <c r="A35" s="770">
        <v>3015</v>
      </c>
      <c r="B35" s="772" t="s">
        <v>819</v>
      </c>
      <c r="C35" s="772" t="s">
        <v>737</v>
      </c>
      <c r="D35" s="770">
        <v>4682</v>
      </c>
      <c r="E35" s="772" t="s">
        <v>818</v>
      </c>
      <c r="F35" s="772" t="s">
        <v>362</v>
      </c>
      <c r="G35" s="770">
        <v>200</v>
      </c>
      <c r="H35" s="770">
        <v>550</v>
      </c>
      <c r="I35" s="770">
        <v>62950</v>
      </c>
      <c r="J35" s="770">
        <v>56760</v>
      </c>
      <c r="K35" s="770">
        <v>250</v>
      </c>
      <c r="L35" s="770">
        <v>9440</v>
      </c>
      <c r="M35" s="770">
        <v>10210</v>
      </c>
      <c r="N35" s="770">
        <v>5510</v>
      </c>
      <c r="O35" s="772" t="s">
        <v>640</v>
      </c>
      <c r="P35" s="772" t="s">
        <v>640</v>
      </c>
      <c r="Q35" s="772" t="s">
        <v>640</v>
      </c>
    </row>
    <row r="36" spans="1:17">
      <c r="A36" s="770">
        <v>3015</v>
      </c>
      <c r="B36" s="772" t="s">
        <v>819</v>
      </c>
      <c r="C36" s="772" t="s">
        <v>737</v>
      </c>
      <c r="D36" s="770">
        <v>4682</v>
      </c>
      <c r="E36" s="772" t="s">
        <v>823</v>
      </c>
      <c r="F36" s="772" t="s">
        <v>362</v>
      </c>
      <c r="G36" s="770">
        <v>75</v>
      </c>
      <c r="H36" s="770">
        <v>550</v>
      </c>
      <c r="I36" s="770">
        <v>62950</v>
      </c>
      <c r="J36" s="770">
        <v>56760</v>
      </c>
      <c r="K36" s="770">
        <v>250</v>
      </c>
      <c r="L36" s="770">
        <v>9440</v>
      </c>
      <c r="M36" s="770">
        <v>10210</v>
      </c>
      <c r="N36" s="770">
        <v>0</v>
      </c>
      <c r="O36" s="772" t="s">
        <v>640</v>
      </c>
      <c r="P36" s="772" t="s">
        <v>640</v>
      </c>
      <c r="Q36" s="772" t="s">
        <v>640</v>
      </c>
    </row>
    <row r="37" spans="1:17">
      <c r="A37" s="770">
        <v>3015</v>
      </c>
      <c r="B37" s="772" t="s">
        <v>819</v>
      </c>
      <c r="C37" s="772" t="s">
        <v>737</v>
      </c>
      <c r="D37" s="770">
        <v>4686</v>
      </c>
      <c r="E37" s="772" t="s">
        <v>820</v>
      </c>
      <c r="F37" s="772" t="s">
        <v>847</v>
      </c>
      <c r="G37" s="772" t="s">
        <v>640</v>
      </c>
      <c r="H37" s="770">
        <v>550</v>
      </c>
      <c r="I37" s="770">
        <v>62950</v>
      </c>
      <c r="J37" s="770">
        <v>56760</v>
      </c>
      <c r="K37" s="770">
        <v>250</v>
      </c>
      <c r="L37" s="770">
        <v>9440</v>
      </c>
      <c r="M37" s="770">
        <v>10210</v>
      </c>
      <c r="N37" s="770">
        <v>0</v>
      </c>
      <c r="O37" s="772" t="s">
        <v>640</v>
      </c>
      <c r="P37" s="772" t="s">
        <v>640</v>
      </c>
      <c r="Q37" s="772" t="s">
        <v>640</v>
      </c>
    </row>
    <row r="38" spans="1:17">
      <c r="A38" s="770">
        <v>3015</v>
      </c>
      <c r="B38" s="772" t="s">
        <v>819</v>
      </c>
      <c r="C38" s="772" t="s">
        <v>737</v>
      </c>
      <c r="D38" s="770">
        <v>4686</v>
      </c>
      <c r="E38" s="772" t="s">
        <v>818</v>
      </c>
      <c r="F38" s="772" t="s">
        <v>847</v>
      </c>
      <c r="G38" s="770">
        <v>200</v>
      </c>
      <c r="H38" s="770">
        <v>550</v>
      </c>
      <c r="I38" s="770">
        <v>62950</v>
      </c>
      <c r="J38" s="770">
        <v>56760</v>
      </c>
      <c r="K38" s="770">
        <v>250</v>
      </c>
      <c r="L38" s="770">
        <v>9440</v>
      </c>
      <c r="M38" s="770">
        <v>10210</v>
      </c>
      <c r="N38" s="770">
        <v>0</v>
      </c>
      <c r="O38" s="772" t="s">
        <v>640</v>
      </c>
      <c r="P38" s="772" t="s">
        <v>640</v>
      </c>
      <c r="Q38" s="772" t="s">
        <v>640</v>
      </c>
    </row>
    <row r="39" spans="1:17">
      <c r="A39" s="770">
        <v>3015</v>
      </c>
      <c r="B39" s="772" t="s">
        <v>819</v>
      </c>
      <c r="C39" s="772" t="s">
        <v>737</v>
      </c>
      <c r="D39" s="770">
        <v>4686</v>
      </c>
      <c r="E39" s="772" t="s">
        <v>823</v>
      </c>
      <c r="F39" s="772" t="s">
        <v>847</v>
      </c>
      <c r="G39" s="770">
        <v>75</v>
      </c>
      <c r="H39" s="770">
        <v>550</v>
      </c>
      <c r="I39" s="770">
        <v>62950</v>
      </c>
      <c r="J39" s="770">
        <v>56760</v>
      </c>
      <c r="K39" s="770">
        <v>250</v>
      </c>
      <c r="L39" s="770">
        <v>9440</v>
      </c>
      <c r="M39" s="770">
        <v>10210</v>
      </c>
      <c r="N39" s="770">
        <v>0</v>
      </c>
      <c r="O39" s="772" t="s">
        <v>640</v>
      </c>
      <c r="P39" s="772" t="s">
        <v>640</v>
      </c>
      <c r="Q39" s="772" t="s">
        <v>640</v>
      </c>
    </row>
    <row r="40" spans="1:17">
      <c r="A40" s="770">
        <v>3015</v>
      </c>
      <c r="B40" s="772" t="s">
        <v>819</v>
      </c>
      <c r="C40" s="772" t="s">
        <v>737</v>
      </c>
      <c r="D40" s="770">
        <v>4687</v>
      </c>
      <c r="E40" s="772" t="s">
        <v>820</v>
      </c>
      <c r="F40" s="772" t="s">
        <v>914</v>
      </c>
      <c r="G40" s="770">
        <v>325</v>
      </c>
      <c r="H40" s="770">
        <v>550</v>
      </c>
      <c r="I40" s="770">
        <v>62950</v>
      </c>
      <c r="J40" s="770">
        <v>56760</v>
      </c>
      <c r="K40" s="770">
        <v>250</v>
      </c>
      <c r="L40" s="770">
        <v>9440</v>
      </c>
      <c r="M40" s="770">
        <v>10210</v>
      </c>
      <c r="N40" s="770">
        <v>0</v>
      </c>
      <c r="O40" s="772" t="s">
        <v>640</v>
      </c>
      <c r="P40" s="772" t="s">
        <v>640</v>
      </c>
      <c r="Q40" s="772" t="s">
        <v>640</v>
      </c>
    </row>
    <row r="41" spans="1:17">
      <c r="A41" s="770">
        <v>3015</v>
      </c>
      <c r="B41" s="772" t="s">
        <v>819</v>
      </c>
      <c r="C41" s="772" t="s">
        <v>737</v>
      </c>
      <c r="D41" s="770">
        <v>4687</v>
      </c>
      <c r="E41" s="772" t="s">
        <v>818</v>
      </c>
      <c r="F41" s="772" t="s">
        <v>914</v>
      </c>
      <c r="G41" s="770">
        <v>200</v>
      </c>
      <c r="H41" s="770">
        <v>550</v>
      </c>
      <c r="I41" s="770">
        <v>62950</v>
      </c>
      <c r="J41" s="770">
        <v>56760</v>
      </c>
      <c r="K41" s="770">
        <v>250</v>
      </c>
      <c r="L41" s="770">
        <v>9440</v>
      </c>
      <c r="M41" s="770">
        <v>10210</v>
      </c>
      <c r="N41" s="770">
        <v>0</v>
      </c>
      <c r="O41" s="772" t="s">
        <v>640</v>
      </c>
      <c r="P41" s="772" t="s">
        <v>640</v>
      </c>
      <c r="Q41" s="772" t="s">
        <v>640</v>
      </c>
    </row>
    <row r="42" spans="1:17">
      <c r="A42" s="770">
        <v>3015</v>
      </c>
      <c r="B42" s="772" t="s">
        <v>819</v>
      </c>
      <c r="C42" s="772" t="s">
        <v>737</v>
      </c>
      <c r="D42" s="770">
        <v>4687</v>
      </c>
      <c r="E42" s="772" t="s">
        <v>823</v>
      </c>
      <c r="F42" s="772" t="s">
        <v>914</v>
      </c>
      <c r="G42" s="770">
        <v>75</v>
      </c>
      <c r="H42" s="770">
        <v>550</v>
      </c>
      <c r="I42" s="770">
        <v>62950</v>
      </c>
      <c r="J42" s="770">
        <v>56760</v>
      </c>
      <c r="K42" s="770">
        <v>250</v>
      </c>
      <c r="L42" s="770">
        <v>9440</v>
      </c>
      <c r="M42" s="770">
        <v>10210</v>
      </c>
      <c r="N42" s="770">
        <v>0</v>
      </c>
      <c r="O42" s="772" t="s">
        <v>640</v>
      </c>
      <c r="P42" s="772" t="s">
        <v>640</v>
      </c>
      <c r="Q42" s="772" t="s">
        <v>640</v>
      </c>
    </row>
    <row r="43" spans="1:17">
      <c r="A43" s="770">
        <v>3015</v>
      </c>
      <c r="B43" s="772" t="s">
        <v>819</v>
      </c>
      <c r="C43" s="772" t="s">
        <v>737</v>
      </c>
      <c r="D43" s="770">
        <v>4693</v>
      </c>
      <c r="E43" s="772" t="s">
        <v>820</v>
      </c>
      <c r="F43" s="772" t="s">
        <v>895</v>
      </c>
      <c r="G43" s="770">
        <v>325</v>
      </c>
      <c r="H43" s="770">
        <v>1400</v>
      </c>
      <c r="I43" s="770">
        <v>60730</v>
      </c>
      <c r="J43" s="770">
        <v>54530</v>
      </c>
      <c r="K43" s="770">
        <v>250</v>
      </c>
      <c r="L43" s="770">
        <v>9440</v>
      </c>
      <c r="M43" s="770">
        <v>10210</v>
      </c>
      <c r="N43" s="770">
        <v>5510</v>
      </c>
      <c r="O43" s="772" t="s">
        <v>640</v>
      </c>
      <c r="P43" s="772" t="s">
        <v>640</v>
      </c>
      <c r="Q43" s="772" t="s">
        <v>640</v>
      </c>
    </row>
    <row r="44" spans="1:17">
      <c r="A44" s="770">
        <v>3015</v>
      </c>
      <c r="B44" s="772" t="s">
        <v>819</v>
      </c>
      <c r="C44" s="772" t="s">
        <v>737</v>
      </c>
      <c r="D44" s="770">
        <v>4693</v>
      </c>
      <c r="E44" s="772" t="s">
        <v>823</v>
      </c>
      <c r="F44" s="772" t="s">
        <v>895</v>
      </c>
      <c r="G44" s="770">
        <v>75</v>
      </c>
      <c r="H44" s="770">
        <v>1400</v>
      </c>
      <c r="I44" s="770">
        <v>60730</v>
      </c>
      <c r="J44" s="770">
        <v>54530</v>
      </c>
      <c r="K44" s="770">
        <v>250</v>
      </c>
      <c r="L44" s="770">
        <v>9440</v>
      </c>
      <c r="M44" s="770">
        <v>10210</v>
      </c>
      <c r="N44" s="770">
        <v>5510</v>
      </c>
      <c r="O44" s="772" t="s">
        <v>640</v>
      </c>
      <c r="P44" s="772" t="s">
        <v>640</v>
      </c>
      <c r="Q44" s="772" t="s">
        <v>640</v>
      </c>
    </row>
    <row r="45" spans="1:17">
      <c r="A45" s="770">
        <v>3015</v>
      </c>
      <c r="B45" s="772" t="s">
        <v>819</v>
      </c>
      <c r="C45" s="772" t="s">
        <v>737</v>
      </c>
      <c r="D45" s="770">
        <v>4748</v>
      </c>
      <c r="E45" s="772" t="s">
        <v>823</v>
      </c>
      <c r="F45" s="772" t="s">
        <v>890</v>
      </c>
      <c r="G45" s="770">
        <v>75</v>
      </c>
      <c r="H45" s="770">
        <v>1400</v>
      </c>
      <c r="I45" s="770">
        <v>60730</v>
      </c>
      <c r="J45" s="770">
        <v>54530</v>
      </c>
      <c r="K45" s="770">
        <v>250</v>
      </c>
      <c r="L45" s="770">
        <v>9440</v>
      </c>
      <c r="M45" s="770">
        <v>10210</v>
      </c>
      <c r="N45" s="770">
        <v>0</v>
      </c>
      <c r="O45" s="772" t="s">
        <v>640</v>
      </c>
      <c r="P45" s="772" t="s">
        <v>640</v>
      </c>
      <c r="Q45" s="772" t="s">
        <v>640</v>
      </c>
    </row>
    <row r="46" spans="1:17">
      <c r="A46" s="770">
        <v>3015</v>
      </c>
      <c r="B46" s="772" t="s">
        <v>819</v>
      </c>
      <c r="C46" s="772" t="s">
        <v>737</v>
      </c>
      <c r="D46" s="770">
        <v>4752</v>
      </c>
      <c r="E46" s="772" t="s">
        <v>818</v>
      </c>
      <c r="F46" s="772" t="s">
        <v>903</v>
      </c>
      <c r="G46" s="770">
        <v>200</v>
      </c>
      <c r="H46" s="770">
        <v>550</v>
      </c>
      <c r="I46" s="770">
        <v>62950</v>
      </c>
      <c r="J46" s="770">
        <v>56760</v>
      </c>
      <c r="K46" s="770">
        <v>250</v>
      </c>
      <c r="L46" s="770">
        <v>9440</v>
      </c>
      <c r="M46" s="770">
        <v>10210</v>
      </c>
      <c r="N46" s="770">
        <v>0</v>
      </c>
      <c r="O46" s="772" t="s">
        <v>640</v>
      </c>
      <c r="P46" s="772" t="s">
        <v>640</v>
      </c>
      <c r="Q46" s="772" t="s">
        <v>640</v>
      </c>
    </row>
    <row r="47" spans="1:17">
      <c r="A47" s="770">
        <v>3015</v>
      </c>
      <c r="B47" s="772" t="s">
        <v>819</v>
      </c>
      <c r="C47" s="772" t="s">
        <v>737</v>
      </c>
      <c r="D47" s="770">
        <v>4752</v>
      </c>
      <c r="E47" s="772" t="s">
        <v>823</v>
      </c>
      <c r="F47" s="772" t="s">
        <v>903</v>
      </c>
      <c r="G47" s="770">
        <v>75</v>
      </c>
      <c r="H47" s="770">
        <v>550</v>
      </c>
      <c r="I47" s="770">
        <v>62950</v>
      </c>
      <c r="J47" s="770">
        <v>56760</v>
      </c>
      <c r="K47" s="770">
        <v>250</v>
      </c>
      <c r="L47" s="770">
        <v>9440</v>
      </c>
      <c r="M47" s="770">
        <v>10210</v>
      </c>
      <c r="N47" s="770">
        <v>0</v>
      </c>
      <c r="O47" s="772" t="s">
        <v>640</v>
      </c>
      <c r="P47" s="772" t="s">
        <v>640</v>
      </c>
      <c r="Q47" s="772" t="s">
        <v>640</v>
      </c>
    </row>
    <row r="48" spans="1:17">
      <c r="A48" s="770">
        <v>3015</v>
      </c>
      <c r="B48" s="772" t="s">
        <v>819</v>
      </c>
      <c r="C48" s="772" t="s">
        <v>737</v>
      </c>
      <c r="D48" s="770">
        <v>4754</v>
      </c>
      <c r="E48" s="772" t="s">
        <v>820</v>
      </c>
      <c r="F48" s="772" t="s">
        <v>913</v>
      </c>
      <c r="G48" s="770">
        <v>325</v>
      </c>
      <c r="H48" s="770">
        <v>1400</v>
      </c>
      <c r="I48" s="770">
        <v>60730</v>
      </c>
      <c r="J48" s="770">
        <v>54530</v>
      </c>
      <c r="K48" s="770">
        <v>250</v>
      </c>
      <c r="L48" s="770">
        <v>9440</v>
      </c>
      <c r="M48" s="770">
        <v>10210</v>
      </c>
      <c r="N48" s="770">
        <v>0</v>
      </c>
      <c r="O48" s="772" t="s">
        <v>640</v>
      </c>
      <c r="P48" s="772" t="s">
        <v>640</v>
      </c>
      <c r="Q48" s="772" t="s">
        <v>640</v>
      </c>
    </row>
    <row r="49" spans="1:17">
      <c r="A49" s="770">
        <v>3015</v>
      </c>
      <c r="B49" s="772" t="s">
        <v>819</v>
      </c>
      <c r="C49" s="772" t="s">
        <v>737</v>
      </c>
      <c r="D49" s="770">
        <v>4772</v>
      </c>
      <c r="E49" s="772" t="s">
        <v>823</v>
      </c>
      <c r="F49" s="772" t="s">
        <v>891</v>
      </c>
      <c r="G49" s="770">
        <v>75</v>
      </c>
      <c r="H49" s="770">
        <v>1400</v>
      </c>
      <c r="I49" s="770">
        <v>60730</v>
      </c>
      <c r="J49" s="770">
        <v>54530</v>
      </c>
      <c r="K49" s="770">
        <v>250</v>
      </c>
      <c r="L49" s="770">
        <v>9440</v>
      </c>
      <c r="M49" s="770">
        <v>10210</v>
      </c>
      <c r="N49" s="770">
        <v>0</v>
      </c>
      <c r="O49" s="772" t="s">
        <v>640</v>
      </c>
      <c r="P49" s="772" t="s">
        <v>640</v>
      </c>
      <c r="Q49" s="772" t="s">
        <v>640</v>
      </c>
    </row>
    <row r="50" spans="1:17">
      <c r="A50" s="770">
        <v>3015</v>
      </c>
      <c r="B50" s="772" t="s">
        <v>819</v>
      </c>
      <c r="C50" s="772" t="s">
        <v>737</v>
      </c>
      <c r="D50" s="770">
        <v>4802</v>
      </c>
      <c r="E50" s="772" t="s">
        <v>818</v>
      </c>
      <c r="F50" s="772" t="s">
        <v>843</v>
      </c>
      <c r="G50" s="770">
        <v>200</v>
      </c>
      <c r="H50" s="770">
        <v>1400</v>
      </c>
      <c r="I50" s="770">
        <v>60730</v>
      </c>
      <c r="J50" s="770">
        <v>54530</v>
      </c>
      <c r="K50" s="770">
        <v>250</v>
      </c>
      <c r="L50" s="770">
        <v>9440</v>
      </c>
      <c r="M50" s="770">
        <v>10210</v>
      </c>
      <c r="N50" s="770">
        <v>0</v>
      </c>
      <c r="O50" s="772" t="s">
        <v>640</v>
      </c>
      <c r="P50" s="772" t="s">
        <v>640</v>
      </c>
      <c r="Q50" s="772" t="s">
        <v>640</v>
      </c>
    </row>
    <row r="51" spans="1:17">
      <c r="A51" s="770">
        <v>3015</v>
      </c>
      <c r="B51" s="772" t="s">
        <v>819</v>
      </c>
      <c r="C51" s="772" t="s">
        <v>737</v>
      </c>
      <c r="D51" s="770">
        <v>4805</v>
      </c>
      <c r="E51" s="772" t="s">
        <v>818</v>
      </c>
      <c r="F51" s="772" t="s">
        <v>894</v>
      </c>
      <c r="G51" s="770">
        <v>200</v>
      </c>
      <c r="H51" s="770">
        <v>1400</v>
      </c>
      <c r="I51" s="770">
        <v>60730</v>
      </c>
      <c r="J51" s="770">
        <v>54530</v>
      </c>
      <c r="K51" s="770">
        <v>250</v>
      </c>
      <c r="L51" s="770">
        <v>9440</v>
      </c>
      <c r="M51" s="770">
        <v>10210</v>
      </c>
      <c r="N51" s="770">
        <v>0</v>
      </c>
      <c r="O51" s="772" t="s">
        <v>640</v>
      </c>
      <c r="P51" s="772" t="s">
        <v>640</v>
      </c>
      <c r="Q51" s="772" t="s">
        <v>640</v>
      </c>
    </row>
    <row r="52" spans="1:17">
      <c r="A52" s="770">
        <v>3015</v>
      </c>
      <c r="B52" s="772" t="s">
        <v>819</v>
      </c>
      <c r="C52" s="772" t="s">
        <v>737</v>
      </c>
      <c r="D52" s="770">
        <v>4807</v>
      </c>
      <c r="E52" s="772" t="s">
        <v>820</v>
      </c>
      <c r="F52" s="772" t="s">
        <v>912</v>
      </c>
      <c r="G52" s="770">
        <v>285</v>
      </c>
      <c r="H52" s="770">
        <v>1400</v>
      </c>
      <c r="I52" s="770">
        <v>60730</v>
      </c>
      <c r="J52" s="770">
        <v>54530</v>
      </c>
      <c r="K52" s="770">
        <v>250</v>
      </c>
      <c r="L52" s="770">
        <v>9440</v>
      </c>
      <c r="M52" s="770">
        <v>10210</v>
      </c>
      <c r="N52" s="770">
        <v>0</v>
      </c>
      <c r="O52" s="772" t="s">
        <v>640</v>
      </c>
      <c r="P52" s="772" t="s">
        <v>640</v>
      </c>
      <c r="Q52" s="772" t="s">
        <v>640</v>
      </c>
    </row>
    <row r="53" spans="1:17">
      <c r="A53" s="770">
        <v>3015</v>
      </c>
      <c r="B53" s="772" t="s">
        <v>819</v>
      </c>
      <c r="C53" s="772" t="s">
        <v>737</v>
      </c>
      <c r="D53" s="770">
        <v>4807</v>
      </c>
      <c r="E53" s="772" t="s">
        <v>823</v>
      </c>
      <c r="F53" s="772" t="s">
        <v>912</v>
      </c>
      <c r="G53" s="770">
        <v>75</v>
      </c>
      <c r="H53" s="770">
        <v>1400</v>
      </c>
      <c r="I53" s="770">
        <v>60730</v>
      </c>
      <c r="J53" s="770">
        <v>54530</v>
      </c>
      <c r="K53" s="770">
        <v>250</v>
      </c>
      <c r="L53" s="770">
        <v>9440</v>
      </c>
      <c r="M53" s="770">
        <v>10210</v>
      </c>
      <c r="N53" s="770">
        <v>0</v>
      </c>
      <c r="O53" s="772" t="s">
        <v>640</v>
      </c>
      <c r="P53" s="772" t="s">
        <v>640</v>
      </c>
      <c r="Q53" s="772" t="s">
        <v>640</v>
      </c>
    </row>
    <row r="54" spans="1:17">
      <c r="A54" s="770">
        <v>3015</v>
      </c>
      <c r="B54" s="772" t="s">
        <v>819</v>
      </c>
      <c r="C54" s="772" t="s">
        <v>737</v>
      </c>
      <c r="D54" s="770">
        <v>4810</v>
      </c>
      <c r="E54" s="772" t="s">
        <v>820</v>
      </c>
      <c r="F54" s="772" t="s">
        <v>911</v>
      </c>
      <c r="G54" s="770">
        <v>295</v>
      </c>
      <c r="H54" s="770">
        <v>1400</v>
      </c>
      <c r="I54" s="770">
        <v>60730</v>
      </c>
      <c r="J54" s="770">
        <v>54530</v>
      </c>
      <c r="K54" s="770">
        <v>250</v>
      </c>
      <c r="L54" s="770">
        <v>9440</v>
      </c>
      <c r="M54" s="770">
        <v>10210</v>
      </c>
      <c r="N54" s="770">
        <v>0</v>
      </c>
      <c r="O54" s="772" t="s">
        <v>640</v>
      </c>
      <c r="P54" s="772" t="s">
        <v>640</v>
      </c>
      <c r="Q54" s="772" t="s">
        <v>640</v>
      </c>
    </row>
    <row r="55" spans="1:17">
      <c r="A55" s="770">
        <v>3015</v>
      </c>
      <c r="B55" s="772" t="s">
        <v>819</v>
      </c>
      <c r="C55" s="772" t="s">
        <v>737</v>
      </c>
      <c r="D55" s="770">
        <v>4811</v>
      </c>
      <c r="E55" s="772" t="s">
        <v>820</v>
      </c>
      <c r="F55" s="772" t="s">
        <v>910</v>
      </c>
      <c r="G55" s="770">
        <v>295</v>
      </c>
      <c r="H55" s="770">
        <v>1400</v>
      </c>
      <c r="I55" s="770">
        <v>60730</v>
      </c>
      <c r="J55" s="770">
        <v>54530</v>
      </c>
      <c r="K55" s="770">
        <v>250</v>
      </c>
      <c r="L55" s="770">
        <v>9440</v>
      </c>
      <c r="M55" s="770">
        <v>10210</v>
      </c>
      <c r="N55" s="770">
        <v>0</v>
      </c>
      <c r="O55" s="772" t="s">
        <v>640</v>
      </c>
      <c r="P55" s="772" t="s">
        <v>640</v>
      </c>
      <c r="Q55" s="772" t="s">
        <v>640</v>
      </c>
    </row>
    <row r="56" spans="1:17">
      <c r="A56" s="770">
        <v>3015</v>
      </c>
      <c r="B56" s="772" t="s">
        <v>819</v>
      </c>
      <c r="C56" s="772" t="s">
        <v>737</v>
      </c>
      <c r="D56" s="770">
        <v>4812</v>
      </c>
      <c r="E56" s="772" t="s">
        <v>820</v>
      </c>
      <c r="F56" s="772" t="s">
        <v>909</v>
      </c>
      <c r="G56" s="770">
        <v>295</v>
      </c>
      <c r="H56" s="770">
        <v>1400</v>
      </c>
      <c r="I56" s="770">
        <v>60730</v>
      </c>
      <c r="J56" s="770">
        <v>54530</v>
      </c>
      <c r="K56" s="770">
        <v>250</v>
      </c>
      <c r="L56" s="770">
        <v>9440</v>
      </c>
      <c r="M56" s="770">
        <v>10210</v>
      </c>
      <c r="N56" s="770">
        <v>0</v>
      </c>
      <c r="O56" s="772" t="s">
        <v>640</v>
      </c>
      <c r="P56" s="772" t="s">
        <v>640</v>
      </c>
      <c r="Q56" s="772" t="s">
        <v>640</v>
      </c>
    </row>
    <row r="57" spans="1:17">
      <c r="A57" s="770">
        <v>3015</v>
      </c>
      <c r="B57" s="772" t="s">
        <v>819</v>
      </c>
      <c r="C57" s="772" t="s">
        <v>737</v>
      </c>
      <c r="D57" s="770">
        <v>4813</v>
      </c>
      <c r="E57" s="772" t="s">
        <v>820</v>
      </c>
      <c r="F57" s="772" t="s">
        <v>851</v>
      </c>
      <c r="G57" s="770">
        <v>455</v>
      </c>
      <c r="H57" s="770">
        <v>1400</v>
      </c>
      <c r="I57" s="770">
        <v>60730</v>
      </c>
      <c r="J57" s="770">
        <v>54530</v>
      </c>
      <c r="K57" s="770">
        <v>250</v>
      </c>
      <c r="L57" s="770">
        <v>9440</v>
      </c>
      <c r="M57" s="770">
        <v>10210</v>
      </c>
      <c r="N57" s="770">
        <v>0</v>
      </c>
      <c r="O57" s="772" t="s">
        <v>640</v>
      </c>
      <c r="P57" s="772" t="s">
        <v>640</v>
      </c>
      <c r="Q57" s="772" t="s">
        <v>640</v>
      </c>
    </row>
    <row r="58" spans="1:17">
      <c r="A58" s="770">
        <v>3015</v>
      </c>
      <c r="B58" s="772" t="s">
        <v>819</v>
      </c>
      <c r="C58" s="772" t="s">
        <v>737</v>
      </c>
      <c r="D58" s="770">
        <v>4813</v>
      </c>
      <c r="E58" s="772" t="s">
        <v>818</v>
      </c>
      <c r="F58" s="772" t="s">
        <v>851</v>
      </c>
      <c r="G58" s="770">
        <v>330</v>
      </c>
      <c r="H58" s="770">
        <v>1400</v>
      </c>
      <c r="I58" s="770">
        <v>60730</v>
      </c>
      <c r="J58" s="770">
        <v>54530</v>
      </c>
      <c r="K58" s="770">
        <v>250</v>
      </c>
      <c r="L58" s="770">
        <v>9440</v>
      </c>
      <c r="M58" s="770">
        <v>10210</v>
      </c>
      <c r="N58" s="770">
        <v>0</v>
      </c>
      <c r="O58" s="772" t="s">
        <v>640</v>
      </c>
      <c r="P58" s="772" t="s">
        <v>640</v>
      </c>
      <c r="Q58" s="772" t="s">
        <v>640</v>
      </c>
    </row>
    <row r="59" spans="1:17">
      <c r="A59" s="770">
        <v>3015</v>
      </c>
      <c r="B59" s="772" t="s">
        <v>819</v>
      </c>
      <c r="C59" s="772" t="s">
        <v>737</v>
      </c>
      <c r="D59" s="770">
        <v>4814</v>
      </c>
      <c r="E59" s="772" t="s">
        <v>823</v>
      </c>
      <c r="F59" s="772" t="s">
        <v>908</v>
      </c>
      <c r="G59" s="770">
        <v>75</v>
      </c>
      <c r="H59" s="770">
        <v>1400</v>
      </c>
      <c r="I59" s="770">
        <v>60730</v>
      </c>
      <c r="J59" s="770">
        <v>54530</v>
      </c>
      <c r="K59" s="770">
        <v>250</v>
      </c>
      <c r="L59" s="770">
        <v>9440</v>
      </c>
      <c r="M59" s="770">
        <v>10210</v>
      </c>
      <c r="N59" s="770">
        <v>0</v>
      </c>
      <c r="O59" s="772" t="s">
        <v>640</v>
      </c>
      <c r="P59" s="772" t="s">
        <v>640</v>
      </c>
      <c r="Q59" s="772" t="s">
        <v>640</v>
      </c>
    </row>
    <row r="60" spans="1:17">
      <c r="A60" s="770">
        <v>3015</v>
      </c>
      <c r="B60" s="772" t="s">
        <v>819</v>
      </c>
      <c r="C60" s="772" t="s">
        <v>737</v>
      </c>
      <c r="D60" s="770">
        <v>4821</v>
      </c>
      <c r="E60" s="772" t="s">
        <v>820</v>
      </c>
      <c r="F60" s="772" t="s">
        <v>836</v>
      </c>
      <c r="G60" s="770">
        <v>350</v>
      </c>
      <c r="H60" s="770">
        <v>1400</v>
      </c>
      <c r="I60" s="770">
        <v>60730</v>
      </c>
      <c r="J60" s="770">
        <v>54530</v>
      </c>
      <c r="K60" s="770">
        <v>250</v>
      </c>
      <c r="L60" s="770">
        <v>9440</v>
      </c>
      <c r="M60" s="770">
        <v>10210</v>
      </c>
      <c r="N60" s="770">
        <v>0</v>
      </c>
      <c r="O60" s="772" t="s">
        <v>640</v>
      </c>
      <c r="P60" s="772" t="s">
        <v>640</v>
      </c>
      <c r="Q60" s="772" t="s">
        <v>640</v>
      </c>
    </row>
    <row r="61" spans="1:17">
      <c r="A61" s="770">
        <v>3015</v>
      </c>
      <c r="B61" s="772" t="s">
        <v>819</v>
      </c>
      <c r="C61" s="772" t="s">
        <v>737</v>
      </c>
      <c r="D61" s="770">
        <v>4821</v>
      </c>
      <c r="E61" s="772" t="s">
        <v>818</v>
      </c>
      <c r="F61" s="772" t="s">
        <v>836</v>
      </c>
      <c r="G61" s="770">
        <v>225</v>
      </c>
      <c r="H61" s="770">
        <v>1400</v>
      </c>
      <c r="I61" s="770">
        <v>60730</v>
      </c>
      <c r="J61" s="770">
        <v>54530</v>
      </c>
      <c r="K61" s="770">
        <v>250</v>
      </c>
      <c r="L61" s="770">
        <v>9440</v>
      </c>
      <c r="M61" s="770">
        <v>10210</v>
      </c>
      <c r="N61" s="770">
        <v>0</v>
      </c>
      <c r="O61" s="772" t="s">
        <v>640</v>
      </c>
      <c r="P61" s="772" t="s">
        <v>640</v>
      </c>
      <c r="Q61" s="772" t="s">
        <v>640</v>
      </c>
    </row>
    <row r="62" spans="1:17">
      <c r="A62" s="770">
        <v>3015</v>
      </c>
      <c r="B62" s="772" t="s">
        <v>819</v>
      </c>
      <c r="C62" s="772" t="s">
        <v>737</v>
      </c>
      <c r="D62" s="770">
        <v>4824</v>
      </c>
      <c r="E62" s="772" t="s">
        <v>823</v>
      </c>
      <c r="F62" s="772" t="s">
        <v>907</v>
      </c>
      <c r="G62" s="770">
        <v>75</v>
      </c>
      <c r="H62" s="770">
        <v>1400</v>
      </c>
      <c r="I62" s="770">
        <v>60730</v>
      </c>
      <c r="J62" s="770">
        <v>54530</v>
      </c>
      <c r="K62" s="770">
        <v>250</v>
      </c>
      <c r="L62" s="770">
        <v>9440</v>
      </c>
      <c r="M62" s="770">
        <v>10210</v>
      </c>
      <c r="N62" s="770">
        <v>0</v>
      </c>
      <c r="O62" s="772" t="s">
        <v>640</v>
      </c>
      <c r="P62" s="772" t="s">
        <v>640</v>
      </c>
      <c r="Q62" s="772" t="s">
        <v>640</v>
      </c>
    </row>
    <row r="63" spans="1:17">
      <c r="A63" s="770">
        <v>3015</v>
      </c>
      <c r="B63" s="772" t="s">
        <v>819</v>
      </c>
      <c r="C63" s="772" t="s">
        <v>737</v>
      </c>
      <c r="D63" s="770">
        <v>4827</v>
      </c>
      <c r="E63" s="772" t="s">
        <v>820</v>
      </c>
      <c r="F63" s="772" t="s">
        <v>858</v>
      </c>
      <c r="G63" s="770">
        <v>255</v>
      </c>
      <c r="H63" s="770">
        <v>1400</v>
      </c>
      <c r="I63" s="770">
        <v>60730</v>
      </c>
      <c r="J63" s="770">
        <v>54530</v>
      </c>
      <c r="K63" s="770">
        <v>250</v>
      </c>
      <c r="L63" s="770">
        <v>9440</v>
      </c>
      <c r="M63" s="770">
        <v>10210</v>
      </c>
      <c r="N63" s="770">
        <v>0</v>
      </c>
      <c r="O63" s="772" t="s">
        <v>640</v>
      </c>
      <c r="P63" s="772" t="s">
        <v>640</v>
      </c>
      <c r="Q63" s="772" t="s">
        <v>640</v>
      </c>
    </row>
    <row r="64" spans="1:17">
      <c r="A64" s="770">
        <v>3015</v>
      </c>
      <c r="B64" s="772" t="s">
        <v>819</v>
      </c>
      <c r="C64" s="772" t="s">
        <v>737</v>
      </c>
      <c r="D64" s="770">
        <v>4827</v>
      </c>
      <c r="E64" s="772" t="s">
        <v>818</v>
      </c>
      <c r="F64" s="772" t="s">
        <v>858</v>
      </c>
      <c r="G64" s="770">
        <v>130</v>
      </c>
      <c r="H64" s="770">
        <v>1400</v>
      </c>
      <c r="I64" s="770">
        <v>60730</v>
      </c>
      <c r="J64" s="770">
        <v>54530</v>
      </c>
      <c r="K64" s="770">
        <v>250</v>
      </c>
      <c r="L64" s="770">
        <v>9440</v>
      </c>
      <c r="M64" s="770">
        <v>10210</v>
      </c>
      <c r="N64" s="770">
        <v>0</v>
      </c>
      <c r="O64" s="772" t="s">
        <v>640</v>
      </c>
      <c r="P64" s="772" t="s">
        <v>640</v>
      </c>
      <c r="Q64" s="772" t="s">
        <v>640</v>
      </c>
    </row>
    <row r="65" spans="1:17">
      <c r="A65" s="770">
        <v>3015</v>
      </c>
      <c r="B65" s="772" t="s">
        <v>819</v>
      </c>
      <c r="C65" s="772" t="s">
        <v>737</v>
      </c>
      <c r="D65" s="770">
        <v>4831</v>
      </c>
      <c r="E65" s="772" t="s">
        <v>818</v>
      </c>
      <c r="F65" s="772" t="s">
        <v>906</v>
      </c>
      <c r="G65" s="770">
        <v>130</v>
      </c>
      <c r="H65" s="770">
        <v>1400</v>
      </c>
      <c r="I65" s="770">
        <v>60730</v>
      </c>
      <c r="J65" s="770">
        <v>54530</v>
      </c>
      <c r="K65" s="770">
        <v>250</v>
      </c>
      <c r="L65" s="770">
        <v>9440</v>
      </c>
      <c r="M65" s="770">
        <v>10210</v>
      </c>
      <c r="N65" s="770">
        <v>0</v>
      </c>
      <c r="O65" s="772" t="s">
        <v>640</v>
      </c>
      <c r="P65" s="772" t="s">
        <v>640</v>
      </c>
      <c r="Q65" s="772" t="s">
        <v>640</v>
      </c>
    </row>
    <row r="66" spans="1:17">
      <c r="A66" s="770">
        <v>3015</v>
      </c>
      <c r="B66" s="772" t="s">
        <v>819</v>
      </c>
      <c r="C66" s="772" t="s">
        <v>737</v>
      </c>
      <c r="D66" s="770">
        <v>4834</v>
      </c>
      <c r="E66" s="772" t="s">
        <v>272</v>
      </c>
      <c r="F66" s="772" t="s">
        <v>905</v>
      </c>
      <c r="G66" s="770">
        <v>50</v>
      </c>
      <c r="H66" s="770">
        <v>1400</v>
      </c>
      <c r="I66" s="770">
        <v>60730</v>
      </c>
      <c r="J66" s="770">
        <v>54530</v>
      </c>
      <c r="K66" s="770">
        <v>250</v>
      </c>
      <c r="L66" s="770">
        <v>9440</v>
      </c>
      <c r="M66" s="770">
        <v>10210</v>
      </c>
      <c r="N66" s="770">
        <v>0</v>
      </c>
      <c r="O66" s="772" t="s">
        <v>640</v>
      </c>
      <c r="P66" s="772" t="s">
        <v>640</v>
      </c>
      <c r="Q66" s="772" t="s">
        <v>640</v>
      </c>
    </row>
    <row r="67" spans="1:17">
      <c r="A67" s="770">
        <v>3015</v>
      </c>
      <c r="B67" s="772" t="s">
        <v>819</v>
      </c>
      <c r="C67" s="772" t="s">
        <v>737</v>
      </c>
      <c r="D67" s="770">
        <v>4835</v>
      </c>
      <c r="E67" s="772" t="s">
        <v>820</v>
      </c>
      <c r="F67" s="772" t="s">
        <v>837</v>
      </c>
      <c r="G67" s="770">
        <v>350</v>
      </c>
      <c r="H67" s="770">
        <v>1400</v>
      </c>
      <c r="I67" s="770">
        <v>60730</v>
      </c>
      <c r="J67" s="770">
        <v>54530</v>
      </c>
      <c r="K67" s="770">
        <v>250</v>
      </c>
      <c r="L67" s="770">
        <v>9440</v>
      </c>
      <c r="M67" s="770">
        <v>10210</v>
      </c>
      <c r="N67" s="770">
        <v>0</v>
      </c>
      <c r="O67" s="772" t="s">
        <v>640</v>
      </c>
      <c r="P67" s="772" t="s">
        <v>640</v>
      </c>
      <c r="Q67" s="772" t="s">
        <v>640</v>
      </c>
    </row>
    <row r="68" spans="1:17">
      <c r="A68" s="770">
        <v>3015</v>
      </c>
      <c r="B68" s="772" t="s">
        <v>819</v>
      </c>
      <c r="C68" s="772" t="s">
        <v>737</v>
      </c>
      <c r="D68" s="770">
        <v>4835</v>
      </c>
      <c r="E68" s="772" t="s">
        <v>818</v>
      </c>
      <c r="F68" s="772" t="s">
        <v>837</v>
      </c>
      <c r="G68" s="770">
        <v>225</v>
      </c>
      <c r="H68" s="770">
        <v>1400</v>
      </c>
      <c r="I68" s="770">
        <v>60730</v>
      </c>
      <c r="J68" s="770">
        <v>54530</v>
      </c>
      <c r="K68" s="770">
        <v>250</v>
      </c>
      <c r="L68" s="770">
        <v>9440</v>
      </c>
      <c r="M68" s="770">
        <v>10210</v>
      </c>
      <c r="N68" s="770">
        <v>0</v>
      </c>
      <c r="O68" s="772" t="s">
        <v>640</v>
      </c>
      <c r="P68" s="772" t="s">
        <v>640</v>
      </c>
      <c r="Q68" s="772" t="s">
        <v>640</v>
      </c>
    </row>
    <row r="69" spans="1:17">
      <c r="A69" s="770">
        <v>3015</v>
      </c>
      <c r="B69" s="772" t="s">
        <v>819</v>
      </c>
      <c r="C69" s="772" t="s">
        <v>737</v>
      </c>
      <c r="D69" s="770">
        <v>4840</v>
      </c>
      <c r="E69" s="772" t="s">
        <v>272</v>
      </c>
      <c r="F69" s="772" t="s">
        <v>904</v>
      </c>
      <c r="G69" s="770">
        <v>50</v>
      </c>
      <c r="H69" s="770">
        <v>1400</v>
      </c>
      <c r="I69" s="770">
        <v>60730</v>
      </c>
      <c r="J69" s="770">
        <v>54530</v>
      </c>
      <c r="K69" s="770">
        <v>250</v>
      </c>
      <c r="L69" s="770">
        <v>9440</v>
      </c>
      <c r="M69" s="770">
        <v>10210</v>
      </c>
      <c r="N69" s="770">
        <v>0</v>
      </c>
      <c r="O69" s="772" t="s">
        <v>640</v>
      </c>
      <c r="P69" s="772" t="s">
        <v>640</v>
      </c>
      <c r="Q69" s="772" t="s">
        <v>640</v>
      </c>
    </row>
    <row r="70" spans="1:17">
      <c r="A70" s="770">
        <v>3015</v>
      </c>
      <c r="B70" s="772" t="s">
        <v>819</v>
      </c>
      <c r="C70" s="772" t="s">
        <v>737</v>
      </c>
      <c r="D70" s="770">
        <v>4844</v>
      </c>
      <c r="E70" s="772" t="s">
        <v>818</v>
      </c>
      <c r="F70" s="772" t="s">
        <v>826</v>
      </c>
      <c r="G70" s="770">
        <v>200</v>
      </c>
      <c r="H70" s="770">
        <v>550</v>
      </c>
      <c r="I70" s="770">
        <v>62950</v>
      </c>
      <c r="J70" s="770">
        <v>56760</v>
      </c>
      <c r="K70" s="770">
        <v>250</v>
      </c>
      <c r="L70" s="770">
        <v>9440</v>
      </c>
      <c r="M70" s="770">
        <v>10210</v>
      </c>
      <c r="N70" s="770">
        <v>0</v>
      </c>
      <c r="O70" s="772" t="s">
        <v>640</v>
      </c>
      <c r="P70" s="772" t="s">
        <v>640</v>
      </c>
      <c r="Q70" s="772" t="s">
        <v>640</v>
      </c>
    </row>
    <row r="71" spans="1:17">
      <c r="A71" s="770">
        <v>3015</v>
      </c>
      <c r="B71" s="772" t="s">
        <v>819</v>
      </c>
      <c r="C71" s="772" t="s">
        <v>737</v>
      </c>
      <c r="D71" s="770">
        <v>4844</v>
      </c>
      <c r="E71" s="772" t="s">
        <v>823</v>
      </c>
      <c r="F71" s="772" t="s">
        <v>826</v>
      </c>
      <c r="G71" s="770">
        <v>75</v>
      </c>
      <c r="H71" s="770">
        <v>550</v>
      </c>
      <c r="I71" s="770">
        <v>62950</v>
      </c>
      <c r="J71" s="770">
        <v>56760</v>
      </c>
      <c r="K71" s="770">
        <v>250</v>
      </c>
      <c r="L71" s="770">
        <v>9440</v>
      </c>
      <c r="M71" s="770">
        <v>10210</v>
      </c>
      <c r="N71" s="770">
        <v>0</v>
      </c>
      <c r="O71" s="772" t="s">
        <v>640</v>
      </c>
      <c r="P71" s="772" t="s">
        <v>640</v>
      </c>
      <c r="Q71" s="772" t="s">
        <v>640</v>
      </c>
    </row>
    <row r="72" spans="1:17">
      <c r="A72" s="770">
        <v>3015</v>
      </c>
      <c r="B72" s="772" t="s">
        <v>819</v>
      </c>
      <c r="C72" s="772" t="s">
        <v>737</v>
      </c>
      <c r="D72" s="770">
        <v>4845</v>
      </c>
      <c r="E72" s="772" t="s">
        <v>820</v>
      </c>
      <c r="F72" s="772" t="s">
        <v>361</v>
      </c>
      <c r="G72" s="770">
        <v>325</v>
      </c>
      <c r="H72" s="770">
        <v>550</v>
      </c>
      <c r="I72" s="770">
        <v>62950</v>
      </c>
      <c r="J72" s="770">
        <v>56760</v>
      </c>
      <c r="K72" s="770">
        <v>250</v>
      </c>
      <c r="L72" s="770">
        <v>9440</v>
      </c>
      <c r="M72" s="770">
        <v>10210</v>
      </c>
      <c r="N72" s="770">
        <v>5510</v>
      </c>
      <c r="O72" s="772" t="s">
        <v>640</v>
      </c>
      <c r="P72" s="772" t="s">
        <v>640</v>
      </c>
      <c r="Q72" s="772" t="s">
        <v>640</v>
      </c>
    </row>
    <row r="73" spans="1:17">
      <c r="A73" s="770">
        <v>3015</v>
      </c>
      <c r="B73" s="772" t="s">
        <v>819</v>
      </c>
      <c r="C73" s="772" t="s">
        <v>737</v>
      </c>
      <c r="D73" s="770">
        <v>4845</v>
      </c>
      <c r="E73" s="772" t="s">
        <v>818</v>
      </c>
      <c r="F73" s="772" t="s">
        <v>361</v>
      </c>
      <c r="G73" s="770">
        <v>200</v>
      </c>
      <c r="H73" s="770">
        <v>550</v>
      </c>
      <c r="I73" s="770">
        <v>62950</v>
      </c>
      <c r="J73" s="770">
        <v>56760</v>
      </c>
      <c r="K73" s="770">
        <v>250</v>
      </c>
      <c r="L73" s="770">
        <v>9440</v>
      </c>
      <c r="M73" s="770">
        <v>10210</v>
      </c>
      <c r="N73" s="770">
        <v>5510</v>
      </c>
      <c r="O73" s="772" t="s">
        <v>640</v>
      </c>
      <c r="P73" s="772" t="s">
        <v>640</v>
      </c>
      <c r="Q73" s="772" t="s">
        <v>640</v>
      </c>
    </row>
    <row r="74" spans="1:17">
      <c r="A74" s="770">
        <v>3015</v>
      </c>
      <c r="B74" s="772" t="s">
        <v>819</v>
      </c>
      <c r="C74" s="772" t="s">
        <v>737</v>
      </c>
      <c r="D74" s="770">
        <v>4845</v>
      </c>
      <c r="E74" s="772" t="s">
        <v>823</v>
      </c>
      <c r="F74" s="772" t="s">
        <v>361</v>
      </c>
      <c r="G74" s="770">
        <v>75</v>
      </c>
      <c r="H74" s="770">
        <v>550</v>
      </c>
      <c r="I74" s="770">
        <v>62950</v>
      </c>
      <c r="J74" s="770">
        <v>56760</v>
      </c>
      <c r="K74" s="770">
        <v>250</v>
      </c>
      <c r="L74" s="770">
        <v>9440</v>
      </c>
      <c r="M74" s="770">
        <v>10210</v>
      </c>
      <c r="N74" s="770">
        <v>5510</v>
      </c>
      <c r="O74" s="772" t="s">
        <v>640</v>
      </c>
      <c r="P74" s="772" t="s">
        <v>640</v>
      </c>
      <c r="Q74" s="772" t="s">
        <v>640</v>
      </c>
    </row>
    <row r="75" spans="1:17">
      <c r="A75" s="770">
        <v>3015</v>
      </c>
      <c r="B75" s="772" t="s">
        <v>819</v>
      </c>
      <c r="C75" s="772" t="s">
        <v>737</v>
      </c>
      <c r="D75" s="770">
        <v>4846</v>
      </c>
      <c r="E75" s="772" t="s">
        <v>820</v>
      </c>
      <c r="F75" s="772" t="s">
        <v>824</v>
      </c>
      <c r="G75" s="770">
        <v>260</v>
      </c>
      <c r="H75" s="770">
        <v>550</v>
      </c>
      <c r="I75" s="770">
        <v>62950</v>
      </c>
      <c r="J75" s="770">
        <v>56760</v>
      </c>
      <c r="K75" s="770">
        <v>250</v>
      </c>
      <c r="L75" s="770">
        <v>9440</v>
      </c>
      <c r="M75" s="770">
        <v>10210</v>
      </c>
      <c r="N75" s="770">
        <v>0</v>
      </c>
      <c r="O75" s="772" t="s">
        <v>640</v>
      </c>
      <c r="P75" s="772" t="s">
        <v>640</v>
      </c>
      <c r="Q75" s="772" t="s">
        <v>640</v>
      </c>
    </row>
    <row r="76" spans="1:17">
      <c r="A76" s="770">
        <v>3015</v>
      </c>
      <c r="B76" s="772" t="s">
        <v>819</v>
      </c>
      <c r="C76" s="772" t="s">
        <v>737</v>
      </c>
      <c r="D76" s="770">
        <v>4847</v>
      </c>
      <c r="E76" s="772" t="s">
        <v>818</v>
      </c>
      <c r="F76" s="772" t="s">
        <v>825</v>
      </c>
      <c r="G76" s="770">
        <v>200</v>
      </c>
      <c r="H76" s="770">
        <v>550</v>
      </c>
      <c r="I76" s="770">
        <v>62950</v>
      </c>
      <c r="J76" s="770">
        <v>56760</v>
      </c>
      <c r="K76" s="770">
        <v>250</v>
      </c>
      <c r="L76" s="770">
        <v>9440</v>
      </c>
      <c r="M76" s="770">
        <v>10210</v>
      </c>
      <c r="N76" s="770">
        <v>0</v>
      </c>
      <c r="O76" s="772" t="s">
        <v>640</v>
      </c>
      <c r="P76" s="772" t="s">
        <v>640</v>
      </c>
      <c r="Q76" s="772" t="s">
        <v>640</v>
      </c>
    </row>
    <row r="77" spans="1:17">
      <c r="A77" s="770">
        <v>3015</v>
      </c>
      <c r="B77" s="772" t="s">
        <v>819</v>
      </c>
      <c r="C77" s="772" t="s">
        <v>737</v>
      </c>
      <c r="D77" s="770">
        <v>4847</v>
      </c>
      <c r="E77" s="772" t="s">
        <v>823</v>
      </c>
      <c r="F77" s="772" t="s">
        <v>825</v>
      </c>
      <c r="G77" s="770">
        <v>75</v>
      </c>
      <c r="H77" s="770">
        <v>550</v>
      </c>
      <c r="I77" s="770">
        <v>62950</v>
      </c>
      <c r="J77" s="770">
        <v>56760</v>
      </c>
      <c r="K77" s="770">
        <v>250</v>
      </c>
      <c r="L77" s="770">
        <v>9440</v>
      </c>
      <c r="M77" s="770">
        <v>10210</v>
      </c>
      <c r="N77" s="770">
        <v>0</v>
      </c>
      <c r="O77" s="772" t="s">
        <v>640</v>
      </c>
      <c r="P77" s="772" t="s">
        <v>640</v>
      </c>
      <c r="Q77" s="772" t="s">
        <v>640</v>
      </c>
    </row>
    <row r="78" spans="1:17">
      <c r="A78" s="770">
        <v>3015</v>
      </c>
      <c r="B78" s="772" t="s">
        <v>819</v>
      </c>
      <c r="C78" s="772" t="s">
        <v>737</v>
      </c>
      <c r="D78" s="770">
        <v>4848</v>
      </c>
      <c r="E78" s="772" t="s">
        <v>820</v>
      </c>
      <c r="F78" s="772" t="s">
        <v>822</v>
      </c>
      <c r="G78" s="770">
        <v>335</v>
      </c>
      <c r="H78" s="770">
        <v>550</v>
      </c>
      <c r="I78" s="770">
        <v>62950</v>
      </c>
      <c r="J78" s="770">
        <v>56760</v>
      </c>
      <c r="K78" s="770">
        <v>250</v>
      </c>
      <c r="L78" s="770">
        <v>9440</v>
      </c>
      <c r="M78" s="770">
        <v>10210</v>
      </c>
      <c r="N78" s="770">
        <v>0</v>
      </c>
      <c r="O78" s="772" t="s">
        <v>640</v>
      </c>
      <c r="P78" s="772" t="s">
        <v>640</v>
      </c>
      <c r="Q78" s="772" t="s">
        <v>640</v>
      </c>
    </row>
    <row r="79" spans="1:17">
      <c r="A79" s="770">
        <v>3015</v>
      </c>
      <c r="B79" s="772" t="s">
        <v>819</v>
      </c>
      <c r="C79" s="772" t="s">
        <v>737</v>
      </c>
      <c r="D79" s="770">
        <v>4848</v>
      </c>
      <c r="E79" s="772" t="s">
        <v>818</v>
      </c>
      <c r="F79" s="772" t="s">
        <v>822</v>
      </c>
      <c r="G79" s="770">
        <v>210</v>
      </c>
      <c r="H79" s="770">
        <v>550</v>
      </c>
      <c r="I79" s="770">
        <v>62950</v>
      </c>
      <c r="J79" s="770">
        <v>56760</v>
      </c>
      <c r="K79" s="770">
        <v>250</v>
      </c>
      <c r="L79" s="770">
        <v>9440</v>
      </c>
      <c r="M79" s="770">
        <v>10210</v>
      </c>
      <c r="N79" s="770">
        <v>0</v>
      </c>
      <c r="O79" s="772" t="s">
        <v>640</v>
      </c>
      <c r="P79" s="772" t="s">
        <v>640</v>
      </c>
      <c r="Q79" s="772" t="s">
        <v>640</v>
      </c>
    </row>
    <row r="80" spans="1:17">
      <c r="A80" s="770">
        <v>3015</v>
      </c>
      <c r="B80" s="772" t="s">
        <v>819</v>
      </c>
      <c r="C80" s="772" t="s">
        <v>737</v>
      </c>
      <c r="D80" s="770">
        <v>4849</v>
      </c>
      <c r="E80" s="772" t="s">
        <v>820</v>
      </c>
      <c r="F80" s="772" t="s">
        <v>897</v>
      </c>
      <c r="G80" s="770">
        <v>325</v>
      </c>
      <c r="H80" s="770">
        <v>550</v>
      </c>
      <c r="I80" s="770">
        <v>62950</v>
      </c>
      <c r="J80" s="770">
        <v>56760</v>
      </c>
      <c r="K80" s="770">
        <v>250</v>
      </c>
      <c r="L80" s="770">
        <v>9440</v>
      </c>
      <c r="M80" s="770">
        <v>10210</v>
      </c>
      <c r="N80" s="770">
        <v>0</v>
      </c>
      <c r="O80" s="772" t="s">
        <v>640</v>
      </c>
      <c r="P80" s="772" t="s">
        <v>640</v>
      </c>
      <c r="Q80" s="772" t="s">
        <v>640</v>
      </c>
    </row>
    <row r="81" spans="1:17">
      <c r="A81" s="770">
        <v>3015</v>
      </c>
      <c r="B81" s="772" t="s">
        <v>819</v>
      </c>
      <c r="C81" s="772" t="s">
        <v>737</v>
      </c>
      <c r="D81" s="770">
        <v>4850</v>
      </c>
      <c r="E81" s="772" t="s">
        <v>820</v>
      </c>
      <c r="F81" s="772" t="s">
        <v>896</v>
      </c>
      <c r="G81" s="770">
        <v>325</v>
      </c>
      <c r="H81" s="770">
        <v>550</v>
      </c>
      <c r="I81" s="770">
        <v>62950</v>
      </c>
      <c r="J81" s="770">
        <v>56760</v>
      </c>
      <c r="K81" s="770">
        <v>250</v>
      </c>
      <c r="L81" s="770">
        <v>9440</v>
      </c>
      <c r="M81" s="770">
        <v>10210</v>
      </c>
      <c r="N81" s="770">
        <v>0</v>
      </c>
      <c r="O81" s="772" t="s">
        <v>640</v>
      </c>
      <c r="P81" s="772" t="s">
        <v>640</v>
      </c>
      <c r="Q81" s="772" t="s">
        <v>640</v>
      </c>
    </row>
    <row r="82" spans="1:17">
      <c r="A82" s="770">
        <v>3015</v>
      </c>
      <c r="B82" s="772" t="s">
        <v>819</v>
      </c>
      <c r="C82" s="772" t="s">
        <v>737</v>
      </c>
      <c r="D82" s="770">
        <v>4850</v>
      </c>
      <c r="E82" s="772" t="s">
        <v>818</v>
      </c>
      <c r="F82" s="772" t="s">
        <v>896</v>
      </c>
      <c r="G82" s="770">
        <v>200</v>
      </c>
      <c r="H82" s="770">
        <v>550</v>
      </c>
      <c r="I82" s="770">
        <v>62950</v>
      </c>
      <c r="J82" s="770">
        <v>56760</v>
      </c>
      <c r="K82" s="770">
        <v>250</v>
      </c>
      <c r="L82" s="770">
        <v>9440</v>
      </c>
      <c r="M82" s="770">
        <v>10210</v>
      </c>
      <c r="N82" s="770">
        <v>0</v>
      </c>
      <c r="O82" s="772" t="s">
        <v>640</v>
      </c>
      <c r="P82" s="772" t="s">
        <v>640</v>
      </c>
      <c r="Q82" s="772" t="s">
        <v>640</v>
      </c>
    </row>
    <row r="83" spans="1:17">
      <c r="A83" s="770">
        <v>3015</v>
      </c>
      <c r="B83" s="772" t="s">
        <v>819</v>
      </c>
      <c r="C83" s="772" t="s">
        <v>737</v>
      </c>
      <c r="D83" s="770">
        <v>4851</v>
      </c>
      <c r="E83" s="772" t="s">
        <v>820</v>
      </c>
      <c r="F83" s="772" t="s">
        <v>359</v>
      </c>
      <c r="G83" s="770">
        <v>325</v>
      </c>
      <c r="H83" s="770">
        <v>550</v>
      </c>
      <c r="I83" s="770">
        <v>62950</v>
      </c>
      <c r="J83" s="770">
        <v>56760</v>
      </c>
      <c r="K83" s="770">
        <v>250</v>
      </c>
      <c r="L83" s="770">
        <v>9440</v>
      </c>
      <c r="M83" s="770">
        <v>10210</v>
      </c>
      <c r="N83" s="770">
        <v>5510</v>
      </c>
      <c r="O83" s="772" t="s">
        <v>640</v>
      </c>
      <c r="P83" s="772" t="s">
        <v>640</v>
      </c>
      <c r="Q83" s="772" t="s">
        <v>640</v>
      </c>
    </row>
    <row r="84" spans="1:17">
      <c r="A84" s="770">
        <v>3015</v>
      </c>
      <c r="B84" s="772" t="s">
        <v>819</v>
      </c>
      <c r="C84" s="772" t="s">
        <v>737</v>
      </c>
      <c r="D84" s="770">
        <v>4851</v>
      </c>
      <c r="E84" s="772" t="s">
        <v>818</v>
      </c>
      <c r="F84" s="772" t="s">
        <v>359</v>
      </c>
      <c r="G84" s="770">
        <v>200</v>
      </c>
      <c r="H84" s="770">
        <v>550</v>
      </c>
      <c r="I84" s="770">
        <v>62950</v>
      </c>
      <c r="J84" s="770">
        <v>56760</v>
      </c>
      <c r="K84" s="770">
        <v>250</v>
      </c>
      <c r="L84" s="770">
        <v>9440</v>
      </c>
      <c r="M84" s="770">
        <v>10210</v>
      </c>
      <c r="N84" s="770">
        <v>5510</v>
      </c>
      <c r="O84" s="772" t="s">
        <v>640</v>
      </c>
      <c r="P84" s="772" t="s">
        <v>640</v>
      </c>
      <c r="Q84" s="772" t="s">
        <v>640</v>
      </c>
    </row>
    <row r="85" spans="1:17">
      <c r="A85" s="770">
        <v>3015</v>
      </c>
      <c r="B85" s="772" t="s">
        <v>819</v>
      </c>
      <c r="C85" s="772" t="s">
        <v>737</v>
      </c>
      <c r="D85" s="770">
        <v>4851</v>
      </c>
      <c r="E85" s="772" t="s">
        <v>823</v>
      </c>
      <c r="F85" s="772" t="s">
        <v>359</v>
      </c>
      <c r="G85" s="770">
        <v>75</v>
      </c>
      <c r="H85" s="770">
        <v>550</v>
      </c>
      <c r="I85" s="770">
        <v>62950</v>
      </c>
      <c r="J85" s="770">
        <v>56760</v>
      </c>
      <c r="K85" s="770">
        <v>250</v>
      </c>
      <c r="L85" s="770">
        <v>9440</v>
      </c>
      <c r="M85" s="770">
        <v>10210</v>
      </c>
      <c r="N85" s="770">
        <v>5510</v>
      </c>
      <c r="O85" s="772" t="s">
        <v>640</v>
      </c>
      <c r="P85" s="772" t="s">
        <v>640</v>
      </c>
      <c r="Q85" s="772" t="s">
        <v>640</v>
      </c>
    </row>
    <row r="86" spans="1:17">
      <c r="A86" s="770">
        <v>3015</v>
      </c>
      <c r="B86" s="772" t="s">
        <v>819</v>
      </c>
      <c r="C86" s="772" t="s">
        <v>737</v>
      </c>
      <c r="D86" s="770">
        <v>4852</v>
      </c>
      <c r="E86" s="772" t="s">
        <v>820</v>
      </c>
      <c r="F86" s="772" t="s">
        <v>895</v>
      </c>
      <c r="G86" s="770">
        <v>325</v>
      </c>
      <c r="H86" s="770">
        <v>1400</v>
      </c>
      <c r="I86" s="770">
        <v>60730</v>
      </c>
      <c r="J86" s="770">
        <v>54530</v>
      </c>
      <c r="K86" s="770">
        <v>250</v>
      </c>
      <c r="L86" s="770">
        <v>9440</v>
      </c>
      <c r="M86" s="770">
        <v>10210</v>
      </c>
      <c r="N86" s="770">
        <v>5510</v>
      </c>
      <c r="O86" s="772" t="s">
        <v>640</v>
      </c>
      <c r="P86" s="772" t="s">
        <v>640</v>
      </c>
      <c r="Q86" s="772" t="s">
        <v>640</v>
      </c>
    </row>
    <row r="87" spans="1:17">
      <c r="A87" s="770">
        <v>3015</v>
      </c>
      <c r="B87" s="772" t="s">
        <v>819</v>
      </c>
      <c r="C87" s="772" t="s">
        <v>737</v>
      </c>
      <c r="D87" s="770">
        <v>4853</v>
      </c>
      <c r="E87" s="772" t="s">
        <v>820</v>
      </c>
      <c r="F87" s="772" t="s">
        <v>842</v>
      </c>
      <c r="G87" s="770">
        <v>190</v>
      </c>
      <c r="H87" s="770">
        <v>550</v>
      </c>
      <c r="I87" s="770">
        <v>62950</v>
      </c>
      <c r="J87" s="770">
        <v>56760</v>
      </c>
      <c r="K87" s="770">
        <v>250</v>
      </c>
      <c r="L87" s="770">
        <v>9440</v>
      </c>
      <c r="M87" s="770">
        <v>10210</v>
      </c>
      <c r="N87" s="770">
        <v>0</v>
      </c>
      <c r="O87" s="772" t="s">
        <v>640</v>
      </c>
      <c r="P87" s="772" t="s">
        <v>640</v>
      </c>
      <c r="Q87" s="772" t="s">
        <v>640</v>
      </c>
    </row>
    <row r="88" spans="1:17">
      <c r="A88" s="770">
        <v>3015</v>
      </c>
      <c r="B88" s="772" t="s">
        <v>819</v>
      </c>
      <c r="C88" s="772" t="s">
        <v>737</v>
      </c>
      <c r="D88" s="770">
        <v>4854</v>
      </c>
      <c r="E88" s="772" t="s">
        <v>823</v>
      </c>
      <c r="F88" s="772" t="s">
        <v>846</v>
      </c>
      <c r="G88" s="772" t="s">
        <v>640</v>
      </c>
      <c r="H88" s="770">
        <v>550</v>
      </c>
      <c r="I88" s="770">
        <v>62950</v>
      </c>
      <c r="J88" s="770">
        <v>56760</v>
      </c>
      <c r="K88" s="770">
        <v>250</v>
      </c>
      <c r="L88" s="770">
        <v>9440</v>
      </c>
      <c r="M88" s="770">
        <v>10210</v>
      </c>
      <c r="N88" s="770">
        <v>0</v>
      </c>
      <c r="O88" s="772" t="s">
        <v>640</v>
      </c>
      <c r="P88" s="772" t="s">
        <v>640</v>
      </c>
      <c r="Q88" s="772" t="s">
        <v>640</v>
      </c>
    </row>
    <row r="89" spans="1:17">
      <c r="A89" s="770">
        <v>3015</v>
      </c>
      <c r="B89" s="772" t="s">
        <v>819</v>
      </c>
      <c r="C89" s="772" t="s">
        <v>737</v>
      </c>
      <c r="D89" s="770">
        <v>4855</v>
      </c>
      <c r="E89" s="772" t="s">
        <v>820</v>
      </c>
      <c r="F89" s="772" t="s">
        <v>893</v>
      </c>
      <c r="G89" s="770">
        <v>325</v>
      </c>
      <c r="H89" s="770">
        <v>1400</v>
      </c>
      <c r="I89" s="770">
        <v>60730</v>
      </c>
      <c r="J89" s="770">
        <v>54530</v>
      </c>
      <c r="K89" s="770">
        <v>250</v>
      </c>
      <c r="L89" s="770">
        <v>9440</v>
      </c>
      <c r="M89" s="770">
        <v>10210</v>
      </c>
      <c r="N89" s="770">
        <v>0</v>
      </c>
      <c r="O89" s="772" t="s">
        <v>640</v>
      </c>
      <c r="P89" s="772" t="s">
        <v>640</v>
      </c>
      <c r="Q89" s="772" t="s">
        <v>640</v>
      </c>
    </row>
    <row r="90" spans="1:17">
      <c r="A90" s="770">
        <v>3015</v>
      </c>
      <c r="B90" s="772" t="s">
        <v>819</v>
      </c>
      <c r="C90" s="772" t="s">
        <v>737</v>
      </c>
      <c r="D90" s="770">
        <v>4856</v>
      </c>
      <c r="E90" s="772" t="s">
        <v>820</v>
      </c>
      <c r="F90" s="772" t="s">
        <v>360</v>
      </c>
      <c r="G90" s="770">
        <v>325</v>
      </c>
      <c r="H90" s="770">
        <v>550</v>
      </c>
      <c r="I90" s="770">
        <v>62950</v>
      </c>
      <c r="J90" s="770">
        <v>56760</v>
      </c>
      <c r="K90" s="770">
        <v>250</v>
      </c>
      <c r="L90" s="770">
        <v>9440</v>
      </c>
      <c r="M90" s="770">
        <v>10210</v>
      </c>
      <c r="N90" s="770">
        <v>5510</v>
      </c>
      <c r="O90" s="772" t="s">
        <v>640</v>
      </c>
      <c r="P90" s="772" t="s">
        <v>640</v>
      </c>
      <c r="Q90" s="772" t="s">
        <v>640</v>
      </c>
    </row>
    <row r="91" spans="1:17">
      <c r="A91" s="770">
        <v>3015</v>
      </c>
      <c r="B91" s="772" t="s">
        <v>819</v>
      </c>
      <c r="C91" s="772" t="s">
        <v>737</v>
      </c>
      <c r="D91" s="770">
        <v>4856</v>
      </c>
      <c r="E91" s="772" t="s">
        <v>818</v>
      </c>
      <c r="F91" s="772" t="s">
        <v>360</v>
      </c>
      <c r="G91" s="770">
        <v>200</v>
      </c>
      <c r="H91" s="770">
        <v>550</v>
      </c>
      <c r="I91" s="770">
        <v>62950</v>
      </c>
      <c r="J91" s="770">
        <v>56760</v>
      </c>
      <c r="K91" s="770">
        <v>250</v>
      </c>
      <c r="L91" s="770">
        <v>9440</v>
      </c>
      <c r="M91" s="770">
        <v>10210</v>
      </c>
      <c r="N91" s="770">
        <v>5510</v>
      </c>
      <c r="O91" s="772" t="s">
        <v>640</v>
      </c>
      <c r="P91" s="772" t="s">
        <v>640</v>
      </c>
      <c r="Q91" s="772" t="s">
        <v>640</v>
      </c>
    </row>
    <row r="92" spans="1:17">
      <c r="A92" s="770">
        <v>3015</v>
      </c>
      <c r="B92" s="772" t="s">
        <v>819</v>
      </c>
      <c r="C92" s="772" t="s">
        <v>737</v>
      </c>
      <c r="D92" s="770">
        <v>4856</v>
      </c>
      <c r="E92" s="772" t="s">
        <v>823</v>
      </c>
      <c r="F92" s="772" t="s">
        <v>360</v>
      </c>
      <c r="G92" s="770">
        <v>75</v>
      </c>
      <c r="H92" s="770">
        <v>550</v>
      </c>
      <c r="I92" s="770">
        <v>62950</v>
      </c>
      <c r="J92" s="770">
        <v>56760</v>
      </c>
      <c r="K92" s="770">
        <v>250</v>
      </c>
      <c r="L92" s="770">
        <v>9440</v>
      </c>
      <c r="M92" s="770">
        <v>10210</v>
      </c>
      <c r="N92" s="770">
        <v>5510</v>
      </c>
      <c r="O92" s="772" t="s">
        <v>640</v>
      </c>
      <c r="P92" s="772" t="s">
        <v>640</v>
      </c>
      <c r="Q92" s="772" t="s">
        <v>640</v>
      </c>
    </row>
    <row r="93" spans="1:17">
      <c r="A93" s="770">
        <v>3015</v>
      </c>
      <c r="B93" s="772" t="s">
        <v>819</v>
      </c>
      <c r="C93" s="772" t="s">
        <v>737</v>
      </c>
      <c r="D93" s="770">
        <v>4857</v>
      </c>
      <c r="E93" s="772" t="s">
        <v>820</v>
      </c>
      <c r="F93" s="772" t="s">
        <v>892</v>
      </c>
      <c r="G93" s="770">
        <v>325</v>
      </c>
      <c r="H93" s="770">
        <v>1400</v>
      </c>
      <c r="I93" s="770">
        <v>60730</v>
      </c>
      <c r="J93" s="770">
        <v>54530</v>
      </c>
      <c r="K93" s="770">
        <v>250</v>
      </c>
      <c r="L93" s="770">
        <v>9440</v>
      </c>
      <c r="M93" s="770">
        <v>10210</v>
      </c>
      <c r="N93" s="770">
        <v>5510</v>
      </c>
      <c r="O93" s="772" t="s">
        <v>640</v>
      </c>
      <c r="P93" s="772" t="s">
        <v>640</v>
      </c>
      <c r="Q93" s="772" t="s">
        <v>640</v>
      </c>
    </row>
    <row r="94" spans="1:17">
      <c r="A94" s="770">
        <v>3015</v>
      </c>
      <c r="B94" s="772" t="s">
        <v>819</v>
      </c>
      <c r="C94" s="772" t="s">
        <v>737</v>
      </c>
      <c r="D94" s="770">
        <v>4857</v>
      </c>
      <c r="E94" s="772" t="s">
        <v>818</v>
      </c>
      <c r="F94" s="772" t="s">
        <v>892</v>
      </c>
      <c r="G94" s="770">
        <v>200</v>
      </c>
      <c r="H94" s="770">
        <v>1400</v>
      </c>
      <c r="I94" s="770">
        <v>60730</v>
      </c>
      <c r="J94" s="770">
        <v>54530</v>
      </c>
      <c r="K94" s="770">
        <v>250</v>
      </c>
      <c r="L94" s="770">
        <v>9440</v>
      </c>
      <c r="M94" s="770">
        <v>10210</v>
      </c>
      <c r="N94" s="770">
        <v>5510</v>
      </c>
      <c r="O94" s="772" t="s">
        <v>640</v>
      </c>
      <c r="P94" s="772" t="s">
        <v>640</v>
      </c>
      <c r="Q94" s="772" t="s">
        <v>640</v>
      </c>
    </row>
    <row r="95" spans="1:17">
      <c r="A95" s="770">
        <v>3015</v>
      </c>
      <c r="B95" s="772" t="s">
        <v>819</v>
      </c>
      <c r="C95" s="772" t="s">
        <v>737</v>
      </c>
      <c r="D95" s="770">
        <v>4858</v>
      </c>
      <c r="E95" s="772" t="s">
        <v>820</v>
      </c>
      <c r="F95" s="772" t="s">
        <v>831</v>
      </c>
      <c r="G95" s="770">
        <v>375</v>
      </c>
      <c r="H95" s="770">
        <v>550</v>
      </c>
      <c r="I95" s="770">
        <v>62950</v>
      </c>
      <c r="J95" s="770">
        <v>56760</v>
      </c>
      <c r="K95" s="770">
        <v>250</v>
      </c>
      <c r="L95" s="770">
        <v>9440</v>
      </c>
      <c r="M95" s="770">
        <v>10210</v>
      </c>
      <c r="N95" s="770">
        <v>0</v>
      </c>
      <c r="O95" s="772" t="s">
        <v>640</v>
      </c>
      <c r="P95" s="772" t="s">
        <v>640</v>
      </c>
      <c r="Q95" s="772" t="s">
        <v>640</v>
      </c>
    </row>
    <row r="96" spans="1:17">
      <c r="A96" s="770">
        <v>3015</v>
      </c>
      <c r="B96" s="772" t="s">
        <v>819</v>
      </c>
      <c r="C96" s="772" t="s">
        <v>737</v>
      </c>
      <c r="D96" s="770">
        <v>4858</v>
      </c>
      <c r="E96" s="772" t="s">
        <v>818</v>
      </c>
      <c r="F96" s="772" t="s">
        <v>831</v>
      </c>
      <c r="G96" s="770">
        <v>250</v>
      </c>
      <c r="H96" s="770">
        <v>550</v>
      </c>
      <c r="I96" s="770">
        <v>62950</v>
      </c>
      <c r="J96" s="770">
        <v>56760</v>
      </c>
      <c r="K96" s="770">
        <v>250</v>
      </c>
      <c r="L96" s="770">
        <v>9440</v>
      </c>
      <c r="M96" s="770">
        <v>10210</v>
      </c>
      <c r="N96" s="770">
        <v>0</v>
      </c>
      <c r="O96" s="772" t="s">
        <v>640</v>
      </c>
      <c r="P96" s="772" t="s">
        <v>640</v>
      </c>
      <c r="Q96" s="772" t="s">
        <v>640</v>
      </c>
    </row>
    <row r="97" spans="1:17">
      <c r="A97" s="770">
        <v>3015</v>
      </c>
      <c r="B97" s="772" t="s">
        <v>819</v>
      </c>
      <c r="C97" s="772" t="s">
        <v>737</v>
      </c>
      <c r="D97" s="770">
        <v>4858</v>
      </c>
      <c r="E97" s="772" t="s">
        <v>823</v>
      </c>
      <c r="F97" s="772" t="s">
        <v>831</v>
      </c>
      <c r="G97" s="770">
        <v>125</v>
      </c>
      <c r="H97" s="770">
        <v>550</v>
      </c>
      <c r="I97" s="770">
        <v>62950</v>
      </c>
      <c r="J97" s="770">
        <v>56760</v>
      </c>
      <c r="K97" s="770">
        <v>250</v>
      </c>
      <c r="L97" s="770">
        <v>9440</v>
      </c>
      <c r="M97" s="770">
        <v>10210</v>
      </c>
      <c r="N97" s="770">
        <v>0</v>
      </c>
      <c r="O97" s="772" t="s">
        <v>640</v>
      </c>
      <c r="P97" s="772" t="s">
        <v>640</v>
      </c>
      <c r="Q97" s="772" t="s">
        <v>640</v>
      </c>
    </row>
    <row r="98" spans="1:17">
      <c r="A98" s="770">
        <v>3015</v>
      </c>
      <c r="B98" s="772" t="s">
        <v>819</v>
      </c>
      <c r="C98" s="772" t="s">
        <v>737</v>
      </c>
      <c r="D98" s="770">
        <v>4859</v>
      </c>
      <c r="E98" s="772" t="s">
        <v>818</v>
      </c>
      <c r="F98" s="772" t="s">
        <v>856</v>
      </c>
      <c r="G98" s="770">
        <v>200</v>
      </c>
      <c r="H98" s="770">
        <v>550</v>
      </c>
      <c r="I98" s="770">
        <v>62950</v>
      </c>
      <c r="J98" s="770">
        <v>56760</v>
      </c>
      <c r="K98" s="770">
        <v>250</v>
      </c>
      <c r="L98" s="770">
        <v>9440</v>
      </c>
      <c r="M98" s="770">
        <v>10210</v>
      </c>
      <c r="N98" s="770">
        <v>0</v>
      </c>
      <c r="O98" s="772" t="s">
        <v>640</v>
      </c>
      <c r="P98" s="772" t="s">
        <v>640</v>
      </c>
      <c r="Q98" s="772" t="s">
        <v>640</v>
      </c>
    </row>
    <row r="99" spans="1:17">
      <c r="A99" s="770">
        <v>3015</v>
      </c>
      <c r="B99" s="772" t="s">
        <v>819</v>
      </c>
      <c r="C99" s="772" t="s">
        <v>737</v>
      </c>
      <c r="D99" s="770">
        <v>4859</v>
      </c>
      <c r="E99" s="772" t="s">
        <v>823</v>
      </c>
      <c r="F99" s="772" t="s">
        <v>856</v>
      </c>
      <c r="G99" s="770">
        <v>75</v>
      </c>
      <c r="H99" s="770">
        <v>550</v>
      </c>
      <c r="I99" s="770">
        <v>62950</v>
      </c>
      <c r="J99" s="770">
        <v>56760</v>
      </c>
      <c r="K99" s="770">
        <v>250</v>
      </c>
      <c r="L99" s="770">
        <v>9440</v>
      </c>
      <c r="M99" s="770">
        <v>10210</v>
      </c>
      <c r="N99" s="770">
        <v>0</v>
      </c>
      <c r="O99" s="772" t="s">
        <v>640</v>
      </c>
      <c r="P99" s="772" t="s">
        <v>640</v>
      </c>
      <c r="Q99" s="772" t="s">
        <v>640</v>
      </c>
    </row>
    <row r="100" spans="1:17">
      <c r="A100" s="770">
        <v>3015</v>
      </c>
      <c r="B100" s="772" t="s">
        <v>819</v>
      </c>
      <c r="C100" s="772" t="s">
        <v>737</v>
      </c>
      <c r="D100" s="770">
        <v>4860</v>
      </c>
      <c r="E100" s="772" t="s">
        <v>820</v>
      </c>
      <c r="F100" s="772" t="s">
        <v>362</v>
      </c>
      <c r="G100" s="770">
        <v>325</v>
      </c>
      <c r="H100" s="770">
        <v>550</v>
      </c>
      <c r="I100" s="770">
        <v>62950</v>
      </c>
      <c r="J100" s="770">
        <v>56760</v>
      </c>
      <c r="K100" s="770">
        <v>250</v>
      </c>
      <c r="L100" s="770">
        <v>9440</v>
      </c>
      <c r="M100" s="770">
        <v>10210</v>
      </c>
      <c r="N100" s="770">
        <v>5510</v>
      </c>
      <c r="O100" s="772" t="s">
        <v>640</v>
      </c>
      <c r="P100" s="772" t="s">
        <v>640</v>
      </c>
      <c r="Q100" s="772" t="s">
        <v>640</v>
      </c>
    </row>
    <row r="101" spans="1:17">
      <c r="A101" s="770">
        <v>3015</v>
      </c>
      <c r="B101" s="772" t="s">
        <v>819</v>
      </c>
      <c r="C101" s="772" t="s">
        <v>737</v>
      </c>
      <c r="D101" s="770">
        <v>4860</v>
      </c>
      <c r="E101" s="772" t="s">
        <v>818</v>
      </c>
      <c r="F101" s="772" t="s">
        <v>362</v>
      </c>
      <c r="G101" s="770">
        <v>200</v>
      </c>
      <c r="H101" s="770">
        <v>550</v>
      </c>
      <c r="I101" s="770">
        <v>62950</v>
      </c>
      <c r="J101" s="770">
        <v>56760</v>
      </c>
      <c r="K101" s="770">
        <v>250</v>
      </c>
      <c r="L101" s="770">
        <v>9440</v>
      </c>
      <c r="M101" s="770">
        <v>10210</v>
      </c>
      <c r="N101" s="770">
        <v>5510</v>
      </c>
      <c r="O101" s="772" t="s">
        <v>640</v>
      </c>
      <c r="P101" s="772" t="s">
        <v>640</v>
      </c>
      <c r="Q101" s="772" t="s">
        <v>640</v>
      </c>
    </row>
    <row r="102" spans="1:17">
      <c r="A102" s="770">
        <v>3015</v>
      </c>
      <c r="B102" s="772" t="s">
        <v>819</v>
      </c>
      <c r="C102" s="772" t="s">
        <v>737</v>
      </c>
      <c r="D102" s="770">
        <v>4860</v>
      </c>
      <c r="E102" s="772" t="s">
        <v>823</v>
      </c>
      <c r="F102" s="772" t="s">
        <v>362</v>
      </c>
      <c r="G102" s="770">
        <v>75</v>
      </c>
      <c r="H102" s="770">
        <v>550</v>
      </c>
      <c r="I102" s="770">
        <v>62950</v>
      </c>
      <c r="J102" s="770">
        <v>56760</v>
      </c>
      <c r="K102" s="770">
        <v>250</v>
      </c>
      <c r="L102" s="770">
        <v>9440</v>
      </c>
      <c r="M102" s="770">
        <v>10210</v>
      </c>
      <c r="N102" s="770">
        <v>0</v>
      </c>
      <c r="O102" s="772" t="s">
        <v>640</v>
      </c>
      <c r="P102" s="772" t="s">
        <v>640</v>
      </c>
      <c r="Q102" s="772" t="s">
        <v>640</v>
      </c>
    </row>
    <row r="103" spans="1:17">
      <c r="A103" s="770">
        <v>3015</v>
      </c>
      <c r="B103" s="772" t="s">
        <v>819</v>
      </c>
      <c r="C103" s="772" t="s">
        <v>737</v>
      </c>
      <c r="D103" s="770">
        <v>4861</v>
      </c>
      <c r="E103" s="772" t="s">
        <v>818</v>
      </c>
      <c r="F103" s="772" t="s">
        <v>903</v>
      </c>
      <c r="G103" s="770">
        <v>200</v>
      </c>
      <c r="H103" s="770">
        <v>550</v>
      </c>
      <c r="I103" s="770">
        <v>62950</v>
      </c>
      <c r="J103" s="770">
        <v>56760</v>
      </c>
      <c r="K103" s="770">
        <v>250</v>
      </c>
      <c r="L103" s="770">
        <v>9440</v>
      </c>
      <c r="M103" s="770">
        <v>10210</v>
      </c>
      <c r="N103" s="770">
        <v>0</v>
      </c>
      <c r="O103" s="772" t="s">
        <v>640</v>
      </c>
      <c r="P103" s="772" t="s">
        <v>640</v>
      </c>
      <c r="Q103" s="772" t="s">
        <v>640</v>
      </c>
    </row>
    <row r="104" spans="1:17">
      <c r="A104" s="770">
        <v>3015</v>
      </c>
      <c r="B104" s="772" t="s">
        <v>819</v>
      </c>
      <c r="C104" s="772" t="s">
        <v>737</v>
      </c>
      <c r="D104" s="770">
        <v>4861</v>
      </c>
      <c r="E104" s="772" t="s">
        <v>823</v>
      </c>
      <c r="F104" s="772" t="s">
        <v>903</v>
      </c>
      <c r="G104" s="770">
        <v>75</v>
      </c>
      <c r="H104" s="770">
        <v>550</v>
      </c>
      <c r="I104" s="770">
        <v>62950</v>
      </c>
      <c r="J104" s="770">
        <v>56760</v>
      </c>
      <c r="K104" s="770">
        <v>250</v>
      </c>
      <c r="L104" s="770">
        <v>9440</v>
      </c>
      <c r="M104" s="770">
        <v>10210</v>
      </c>
      <c r="N104" s="770">
        <v>0</v>
      </c>
      <c r="O104" s="772" t="s">
        <v>640</v>
      </c>
      <c r="P104" s="772" t="s">
        <v>640</v>
      </c>
      <c r="Q104" s="772" t="s">
        <v>640</v>
      </c>
    </row>
    <row r="105" spans="1:17">
      <c r="A105" s="770">
        <v>3015</v>
      </c>
      <c r="B105" s="772" t="s">
        <v>819</v>
      </c>
      <c r="C105" s="772" t="s">
        <v>737</v>
      </c>
      <c r="D105" s="770">
        <v>4863</v>
      </c>
      <c r="E105" s="772" t="s">
        <v>823</v>
      </c>
      <c r="F105" s="772" t="s">
        <v>864</v>
      </c>
      <c r="G105" s="770">
        <v>75</v>
      </c>
      <c r="H105" s="770">
        <v>1400</v>
      </c>
      <c r="I105" s="770">
        <v>60730</v>
      </c>
      <c r="J105" s="770">
        <v>54530</v>
      </c>
      <c r="K105" s="770">
        <v>250</v>
      </c>
      <c r="L105" s="770">
        <v>9440</v>
      </c>
      <c r="M105" s="770">
        <v>10210</v>
      </c>
      <c r="N105" s="770">
        <v>0</v>
      </c>
      <c r="O105" s="772" t="s">
        <v>640</v>
      </c>
      <c r="P105" s="772" t="s">
        <v>640</v>
      </c>
      <c r="Q105" s="772" t="s">
        <v>640</v>
      </c>
    </row>
    <row r="106" spans="1:17">
      <c r="A106" s="770">
        <v>3015</v>
      </c>
      <c r="B106" s="772" t="s">
        <v>819</v>
      </c>
      <c r="C106" s="772" t="s">
        <v>737</v>
      </c>
      <c r="D106" s="770">
        <v>4864</v>
      </c>
      <c r="E106" s="772" t="s">
        <v>823</v>
      </c>
      <c r="F106" s="772" t="s">
        <v>844</v>
      </c>
      <c r="G106" s="770">
        <v>75</v>
      </c>
      <c r="H106" s="770">
        <v>550</v>
      </c>
      <c r="I106" s="770">
        <v>62950</v>
      </c>
      <c r="J106" s="770">
        <v>56760</v>
      </c>
      <c r="K106" s="770">
        <v>250</v>
      </c>
      <c r="L106" s="770">
        <v>9440</v>
      </c>
      <c r="M106" s="770">
        <v>10210</v>
      </c>
      <c r="N106" s="770">
        <v>0</v>
      </c>
      <c r="O106" s="772" t="s">
        <v>640</v>
      </c>
      <c r="P106" s="772" t="s">
        <v>640</v>
      </c>
      <c r="Q106" s="772" t="s">
        <v>640</v>
      </c>
    </row>
    <row r="107" spans="1:17">
      <c r="A107" s="770">
        <v>3015</v>
      </c>
      <c r="B107" s="772" t="s">
        <v>819</v>
      </c>
      <c r="C107" s="772" t="s">
        <v>737</v>
      </c>
      <c r="D107" s="770">
        <v>4865</v>
      </c>
      <c r="E107" s="772" t="s">
        <v>820</v>
      </c>
      <c r="F107" s="772" t="s">
        <v>853</v>
      </c>
      <c r="G107" s="770">
        <v>325</v>
      </c>
      <c r="H107" s="770">
        <v>1400</v>
      </c>
      <c r="I107" s="770">
        <v>60730</v>
      </c>
      <c r="J107" s="770">
        <v>54530</v>
      </c>
      <c r="K107" s="770">
        <v>250</v>
      </c>
      <c r="L107" s="770">
        <v>9440</v>
      </c>
      <c r="M107" s="770">
        <v>10210</v>
      </c>
      <c r="N107" s="770">
        <v>0</v>
      </c>
      <c r="O107" s="772" t="s">
        <v>640</v>
      </c>
      <c r="P107" s="772" t="s">
        <v>640</v>
      </c>
      <c r="Q107" s="772" t="s">
        <v>640</v>
      </c>
    </row>
    <row r="108" spans="1:17">
      <c r="A108" s="770">
        <v>3015</v>
      </c>
      <c r="B108" s="772" t="s">
        <v>819</v>
      </c>
      <c r="C108" s="772" t="s">
        <v>737</v>
      </c>
      <c r="D108" s="770">
        <v>4866</v>
      </c>
      <c r="E108" s="772" t="s">
        <v>820</v>
      </c>
      <c r="F108" s="772" t="s">
        <v>835</v>
      </c>
      <c r="G108" s="770">
        <v>325</v>
      </c>
      <c r="H108" s="770">
        <v>550</v>
      </c>
      <c r="I108" s="770">
        <v>62950</v>
      </c>
      <c r="J108" s="770">
        <v>56760</v>
      </c>
      <c r="K108" s="770">
        <v>250</v>
      </c>
      <c r="L108" s="770">
        <v>9440</v>
      </c>
      <c r="M108" s="770">
        <v>10210</v>
      </c>
      <c r="N108" s="770">
        <v>0</v>
      </c>
      <c r="O108" s="772" t="s">
        <v>640</v>
      </c>
      <c r="P108" s="772" t="s">
        <v>640</v>
      </c>
      <c r="Q108" s="772" t="s">
        <v>640</v>
      </c>
    </row>
    <row r="109" spans="1:17">
      <c r="A109" s="770">
        <v>3015</v>
      </c>
      <c r="B109" s="772" t="s">
        <v>819</v>
      </c>
      <c r="C109" s="772" t="s">
        <v>737</v>
      </c>
      <c r="D109" s="770">
        <v>4866</v>
      </c>
      <c r="E109" s="772" t="s">
        <v>818</v>
      </c>
      <c r="F109" s="772" t="s">
        <v>835</v>
      </c>
      <c r="G109" s="770">
        <v>200</v>
      </c>
      <c r="H109" s="770">
        <v>550</v>
      </c>
      <c r="I109" s="770">
        <v>62950</v>
      </c>
      <c r="J109" s="770">
        <v>56760</v>
      </c>
      <c r="K109" s="770">
        <v>250</v>
      </c>
      <c r="L109" s="770">
        <v>9440</v>
      </c>
      <c r="M109" s="770">
        <v>10210</v>
      </c>
      <c r="N109" s="770">
        <v>0</v>
      </c>
      <c r="O109" s="772" t="s">
        <v>640</v>
      </c>
      <c r="P109" s="772" t="s">
        <v>640</v>
      </c>
      <c r="Q109" s="772" t="s">
        <v>640</v>
      </c>
    </row>
    <row r="110" spans="1:17">
      <c r="A110" s="770">
        <v>3015</v>
      </c>
      <c r="B110" s="772" t="s">
        <v>819</v>
      </c>
      <c r="C110" s="772" t="s">
        <v>737</v>
      </c>
      <c r="D110" s="770">
        <v>4866</v>
      </c>
      <c r="E110" s="772" t="s">
        <v>823</v>
      </c>
      <c r="F110" s="772" t="s">
        <v>835</v>
      </c>
      <c r="G110" s="770">
        <v>75</v>
      </c>
      <c r="H110" s="770">
        <v>550</v>
      </c>
      <c r="I110" s="770">
        <v>62950</v>
      </c>
      <c r="J110" s="770">
        <v>56760</v>
      </c>
      <c r="K110" s="770">
        <v>250</v>
      </c>
      <c r="L110" s="770">
        <v>9440</v>
      </c>
      <c r="M110" s="770">
        <v>10210</v>
      </c>
      <c r="N110" s="770">
        <v>0</v>
      </c>
      <c r="O110" s="772" t="s">
        <v>640</v>
      </c>
      <c r="P110" s="772" t="s">
        <v>640</v>
      </c>
      <c r="Q110" s="772" t="s">
        <v>640</v>
      </c>
    </row>
    <row r="111" spans="1:17">
      <c r="A111" s="770">
        <v>3015</v>
      </c>
      <c r="B111" s="772" t="s">
        <v>819</v>
      </c>
      <c r="C111" s="772" t="s">
        <v>737</v>
      </c>
      <c r="D111" s="770">
        <v>4867</v>
      </c>
      <c r="E111" s="772" t="s">
        <v>820</v>
      </c>
      <c r="F111" s="772" t="s">
        <v>888</v>
      </c>
      <c r="G111" s="770">
        <v>325</v>
      </c>
      <c r="H111" s="770">
        <v>1400</v>
      </c>
      <c r="I111" s="770">
        <v>60730</v>
      </c>
      <c r="J111" s="770">
        <v>54530</v>
      </c>
      <c r="K111" s="770">
        <v>250</v>
      </c>
      <c r="L111" s="770">
        <v>9440</v>
      </c>
      <c r="M111" s="770">
        <v>10210</v>
      </c>
      <c r="N111" s="770">
        <v>0</v>
      </c>
      <c r="O111" s="772" t="s">
        <v>640</v>
      </c>
      <c r="P111" s="772" t="s">
        <v>640</v>
      </c>
      <c r="Q111" s="772" t="s">
        <v>640</v>
      </c>
    </row>
    <row r="112" spans="1:17">
      <c r="A112" s="770">
        <v>3015</v>
      </c>
      <c r="B112" s="772" t="s">
        <v>819</v>
      </c>
      <c r="C112" s="772" t="s">
        <v>737</v>
      </c>
      <c r="D112" s="770">
        <v>4868</v>
      </c>
      <c r="E112" s="772" t="s">
        <v>820</v>
      </c>
      <c r="F112" s="772" t="s">
        <v>887</v>
      </c>
      <c r="G112" s="770">
        <v>325</v>
      </c>
      <c r="H112" s="770">
        <v>550</v>
      </c>
      <c r="I112" s="770">
        <v>62950</v>
      </c>
      <c r="J112" s="770">
        <v>56760</v>
      </c>
      <c r="K112" s="770">
        <v>250</v>
      </c>
      <c r="L112" s="770">
        <v>9440</v>
      </c>
      <c r="M112" s="770">
        <v>10210</v>
      </c>
      <c r="N112" s="770">
        <v>0</v>
      </c>
      <c r="O112" s="772" t="s">
        <v>640</v>
      </c>
      <c r="P112" s="772" t="s">
        <v>640</v>
      </c>
      <c r="Q112" s="772" t="s">
        <v>640</v>
      </c>
    </row>
    <row r="113" spans="1:17">
      <c r="A113" s="770">
        <v>3015</v>
      </c>
      <c r="B113" s="772" t="s">
        <v>819</v>
      </c>
      <c r="C113" s="772" t="s">
        <v>737</v>
      </c>
      <c r="D113" s="770">
        <v>4869</v>
      </c>
      <c r="E113" s="772" t="s">
        <v>820</v>
      </c>
      <c r="F113" s="772" t="s">
        <v>886</v>
      </c>
      <c r="G113" s="770">
        <v>325</v>
      </c>
      <c r="H113" s="770">
        <v>550</v>
      </c>
      <c r="I113" s="770">
        <v>62950</v>
      </c>
      <c r="J113" s="770">
        <v>56760</v>
      </c>
      <c r="K113" s="770">
        <v>250</v>
      </c>
      <c r="L113" s="770">
        <v>9440</v>
      </c>
      <c r="M113" s="770">
        <v>10210</v>
      </c>
      <c r="N113" s="770">
        <v>0</v>
      </c>
      <c r="O113" s="772" t="s">
        <v>640</v>
      </c>
      <c r="P113" s="772" t="s">
        <v>640</v>
      </c>
      <c r="Q113" s="772" t="s">
        <v>640</v>
      </c>
    </row>
    <row r="114" spans="1:17">
      <c r="A114" s="770">
        <v>3015</v>
      </c>
      <c r="B114" s="772" t="s">
        <v>819</v>
      </c>
      <c r="C114" s="772" t="s">
        <v>737</v>
      </c>
      <c r="D114" s="770">
        <v>4869</v>
      </c>
      <c r="E114" s="772" t="s">
        <v>818</v>
      </c>
      <c r="F114" s="772" t="s">
        <v>886</v>
      </c>
      <c r="G114" s="770">
        <v>200</v>
      </c>
      <c r="H114" s="770">
        <v>550</v>
      </c>
      <c r="I114" s="770">
        <v>62950</v>
      </c>
      <c r="J114" s="770">
        <v>56760</v>
      </c>
      <c r="K114" s="770">
        <v>250</v>
      </c>
      <c r="L114" s="770">
        <v>9440</v>
      </c>
      <c r="M114" s="770">
        <v>10210</v>
      </c>
      <c r="N114" s="770">
        <v>0</v>
      </c>
      <c r="O114" s="772" t="s">
        <v>640</v>
      </c>
      <c r="P114" s="772" t="s">
        <v>640</v>
      </c>
      <c r="Q114" s="772" t="s">
        <v>640</v>
      </c>
    </row>
    <row r="115" spans="1:17">
      <c r="A115" s="770">
        <v>3015</v>
      </c>
      <c r="B115" s="772" t="s">
        <v>819</v>
      </c>
      <c r="C115" s="772" t="s">
        <v>737</v>
      </c>
      <c r="D115" s="770">
        <v>4870</v>
      </c>
      <c r="E115" s="772" t="s">
        <v>272</v>
      </c>
      <c r="F115" s="772" t="s">
        <v>902</v>
      </c>
      <c r="G115" s="770">
        <v>25</v>
      </c>
      <c r="H115" s="770">
        <v>1400</v>
      </c>
      <c r="I115" s="770">
        <v>60730</v>
      </c>
      <c r="J115" s="770">
        <v>54530</v>
      </c>
      <c r="K115" s="770">
        <v>250</v>
      </c>
      <c r="L115" s="770">
        <v>9440</v>
      </c>
      <c r="M115" s="770">
        <v>10210</v>
      </c>
      <c r="N115" s="770">
        <v>0</v>
      </c>
      <c r="O115" s="772" t="s">
        <v>640</v>
      </c>
      <c r="P115" s="772" t="s">
        <v>640</v>
      </c>
      <c r="Q115" s="772" t="s">
        <v>640</v>
      </c>
    </row>
    <row r="116" spans="1:17">
      <c r="A116" s="770">
        <v>3015</v>
      </c>
      <c r="B116" s="772" t="s">
        <v>819</v>
      </c>
      <c r="C116" s="772" t="s">
        <v>737</v>
      </c>
      <c r="D116" s="770">
        <v>4872</v>
      </c>
      <c r="E116" s="772" t="s">
        <v>272</v>
      </c>
      <c r="F116" s="772" t="s">
        <v>839</v>
      </c>
      <c r="G116" s="770">
        <v>25</v>
      </c>
      <c r="H116" s="770">
        <v>1400</v>
      </c>
      <c r="I116" s="770">
        <v>60730</v>
      </c>
      <c r="J116" s="770">
        <v>54530</v>
      </c>
      <c r="K116" s="770">
        <v>250</v>
      </c>
      <c r="L116" s="770">
        <v>9440</v>
      </c>
      <c r="M116" s="770">
        <v>10210</v>
      </c>
      <c r="N116" s="770">
        <v>0</v>
      </c>
      <c r="O116" s="772" t="s">
        <v>640</v>
      </c>
      <c r="P116" s="772" t="s">
        <v>640</v>
      </c>
      <c r="Q116" s="772" t="s">
        <v>640</v>
      </c>
    </row>
    <row r="117" spans="1:17">
      <c r="A117" s="770">
        <v>3015</v>
      </c>
      <c r="B117" s="772" t="s">
        <v>819</v>
      </c>
      <c r="C117" s="772" t="s">
        <v>737</v>
      </c>
      <c r="D117" s="770">
        <v>4875</v>
      </c>
      <c r="E117" s="772" t="s">
        <v>823</v>
      </c>
      <c r="F117" s="772" t="s">
        <v>826</v>
      </c>
      <c r="G117" s="770">
        <v>75</v>
      </c>
      <c r="H117" s="770">
        <v>550</v>
      </c>
      <c r="I117" s="770">
        <v>62950</v>
      </c>
      <c r="J117" s="770">
        <v>56760</v>
      </c>
      <c r="K117" s="770">
        <v>250</v>
      </c>
      <c r="L117" s="770">
        <v>9440</v>
      </c>
      <c r="M117" s="770">
        <v>10210</v>
      </c>
      <c r="N117" s="770">
        <v>0</v>
      </c>
      <c r="O117" s="772" t="s">
        <v>640</v>
      </c>
      <c r="P117" s="772" t="s">
        <v>640</v>
      </c>
      <c r="Q117" s="772" t="s">
        <v>640</v>
      </c>
    </row>
    <row r="118" spans="1:17">
      <c r="A118" s="770">
        <v>3015</v>
      </c>
      <c r="B118" s="772" t="s">
        <v>819</v>
      </c>
      <c r="C118" s="772" t="s">
        <v>737</v>
      </c>
      <c r="D118" s="770">
        <v>4876</v>
      </c>
      <c r="E118" s="772" t="s">
        <v>823</v>
      </c>
      <c r="F118" s="772" t="s">
        <v>834</v>
      </c>
      <c r="G118" s="770">
        <v>75</v>
      </c>
      <c r="H118" s="770">
        <v>550</v>
      </c>
      <c r="I118" s="770">
        <v>62950</v>
      </c>
      <c r="J118" s="770">
        <v>56760</v>
      </c>
      <c r="K118" s="770">
        <v>250</v>
      </c>
      <c r="L118" s="770">
        <v>9440</v>
      </c>
      <c r="M118" s="770">
        <v>10210</v>
      </c>
      <c r="N118" s="770">
        <v>0</v>
      </c>
      <c r="O118" s="772" t="s">
        <v>640</v>
      </c>
      <c r="P118" s="772" t="s">
        <v>640</v>
      </c>
      <c r="Q118" s="772" t="s">
        <v>640</v>
      </c>
    </row>
    <row r="119" spans="1:17">
      <c r="A119" s="770">
        <v>3015</v>
      </c>
      <c r="B119" s="772" t="s">
        <v>819</v>
      </c>
      <c r="C119" s="772" t="s">
        <v>737</v>
      </c>
      <c r="D119" s="770">
        <v>4877</v>
      </c>
      <c r="E119" s="772" t="s">
        <v>820</v>
      </c>
      <c r="F119" s="772" t="s">
        <v>824</v>
      </c>
      <c r="G119" s="770">
        <v>240</v>
      </c>
      <c r="H119" s="770">
        <v>550</v>
      </c>
      <c r="I119" s="770">
        <v>62950</v>
      </c>
      <c r="J119" s="770">
        <v>56760</v>
      </c>
      <c r="K119" s="770">
        <v>250</v>
      </c>
      <c r="L119" s="770">
        <v>9440</v>
      </c>
      <c r="M119" s="770">
        <v>10210</v>
      </c>
      <c r="N119" s="770">
        <v>0</v>
      </c>
      <c r="O119" s="772" t="s">
        <v>640</v>
      </c>
      <c r="P119" s="772" t="s">
        <v>640</v>
      </c>
      <c r="Q119" s="772" t="s">
        <v>640</v>
      </c>
    </row>
    <row r="120" spans="1:17">
      <c r="A120" s="770">
        <v>3015</v>
      </c>
      <c r="B120" s="772" t="s">
        <v>819</v>
      </c>
      <c r="C120" s="772" t="s">
        <v>737</v>
      </c>
      <c r="D120" s="770">
        <v>4878</v>
      </c>
      <c r="E120" s="772" t="s">
        <v>823</v>
      </c>
      <c r="F120" s="772" t="s">
        <v>843</v>
      </c>
      <c r="G120" s="770">
        <v>75</v>
      </c>
      <c r="H120" s="770">
        <v>1400</v>
      </c>
      <c r="I120" s="770">
        <v>60730</v>
      </c>
      <c r="J120" s="770">
        <v>54530</v>
      </c>
      <c r="K120" s="770">
        <v>250</v>
      </c>
      <c r="L120" s="770">
        <v>9440</v>
      </c>
      <c r="M120" s="770">
        <v>10210</v>
      </c>
      <c r="N120" s="770">
        <v>0</v>
      </c>
      <c r="O120" s="772" t="s">
        <v>640</v>
      </c>
      <c r="P120" s="772" t="s">
        <v>640</v>
      </c>
      <c r="Q120" s="772" t="s">
        <v>640</v>
      </c>
    </row>
    <row r="121" spans="1:17">
      <c r="A121" s="770">
        <v>3015</v>
      </c>
      <c r="B121" s="772" t="s">
        <v>819</v>
      </c>
      <c r="C121" s="772" t="s">
        <v>737</v>
      </c>
      <c r="D121" s="770">
        <v>4879</v>
      </c>
      <c r="E121" s="772" t="s">
        <v>823</v>
      </c>
      <c r="F121" s="772" t="s">
        <v>825</v>
      </c>
      <c r="G121" s="770">
        <v>75</v>
      </c>
      <c r="H121" s="770">
        <v>550</v>
      </c>
      <c r="I121" s="770">
        <v>62950</v>
      </c>
      <c r="J121" s="770">
        <v>56760</v>
      </c>
      <c r="K121" s="770">
        <v>250</v>
      </c>
      <c r="L121" s="770">
        <v>9440</v>
      </c>
      <c r="M121" s="770">
        <v>10210</v>
      </c>
      <c r="N121" s="770">
        <v>0</v>
      </c>
      <c r="O121" s="772" t="s">
        <v>640</v>
      </c>
      <c r="P121" s="772" t="s">
        <v>640</v>
      </c>
      <c r="Q121" s="772" t="s">
        <v>640</v>
      </c>
    </row>
    <row r="122" spans="1:17">
      <c r="A122" s="770">
        <v>3015</v>
      </c>
      <c r="B122" s="772" t="s">
        <v>819</v>
      </c>
      <c r="C122" s="772" t="s">
        <v>737</v>
      </c>
      <c r="D122" s="770">
        <v>4880</v>
      </c>
      <c r="E122" s="772" t="s">
        <v>818</v>
      </c>
      <c r="F122" s="772" t="s">
        <v>822</v>
      </c>
      <c r="G122" s="770">
        <v>210</v>
      </c>
      <c r="H122" s="770">
        <v>550</v>
      </c>
      <c r="I122" s="770">
        <v>62950</v>
      </c>
      <c r="J122" s="770">
        <v>56760</v>
      </c>
      <c r="K122" s="770">
        <v>250</v>
      </c>
      <c r="L122" s="770">
        <v>9440</v>
      </c>
      <c r="M122" s="770">
        <v>10210</v>
      </c>
      <c r="N122" s="770">
        <v>0</v>
      </c>
      <c r="O122" s="772" t="s">
        <v>640</v>
      </c>
      <c r="P122" s="772" t="s">
        <v>640</v>
      </c>
      <c r="Q122" s="772" t="s">
        <v>640</v>
      </c>
    </row>
    <row r="123" spans="1:17">
      <c r="A123" s="770">
        <v>3015</v>
      </c>
      <c r="B123" s="772" t="s">
        <v>819</v>
      </c>
      <c r="C123" s="772" t="s">
        <v>737</v>
      </c>
      <c r="D123" s="770">
        <v>4881</v>
      </c>
      <c r="E123" s="772" t="s">
        <v>823</v>
      </c>
      <c r="F123" s="772" t="s">
        <v>846</v>
      </c>
      <c r="G123" s="770">
        <v>75</v>
      </c>
      <c r="H123" s="770">
        <v>550</v>
      </c>
      <c r="I123" s="770">
        <v>62950</v>
      </c>
      <c r="J123" s="770">
        <v>56760</v>
      </c>
      <c r="K123" s="770">
        <v>250</v>
      </c>
      <c r="L123" s="770">
        <v>9440</v>
      </c>
      <c r="M123" s="770">
        <v>10210</v>
      </c>
      <c r="N123" s="770">
        <v>0</v>
      </c>
      <c r="O123" s="772" t="s">
        <v>640</v>
      </c>
      <c r="P123" s="772" t="s">
        <v>640</v>
      </c>
      <c r="Q123" s="772" t="s">
        <v>640</v>
      </c>
    </row>
    <row r="124" spans="1:17">
      <c r="A124" s="770">
        <v>3015</v>
      </c>
      <c r="B124" s="772" t="s">
        <v>819</v>
      </c>
      <c r="C124" s="772" t="s">
        <v>737</v>
      </c>
      <c r="D124" s="770">
        <v>4882</v>
      </c>
      <c r="E124" s="772" t="s">
        <v>272</v>
      </c>
      <c r="F124" s="772" t="s">
        <v>901</v>
      </c>
      <c r="G124" s="770">
        <v>300</v>
      </c>
      <c r="H124" s="770">
        <v>550</v>
      </c>
      <c r="I124" s="770">
        <v>62950</v>
      </c>
      <c r="J124" s="770">
        <v>56760</v>
      </c>
      <c r="K124" s="770">
        <v>250</v>
      </c>
      <c r="L124" s="770">
        <v>9440</v>
      </c>
      <c r="M124" s="770">
        <v>10210</v>
      </c>
      <c r="N124" s="770">
        <v>0</v>
      </c>
      <c r="O124" s="772" t="s">
        <v>640</v>
      </c>
      <c r="P124" s="772" t="s">
        <v>640</v>
      </c>
      <c r="Q124" s="772" t="s">
        <v>640</v>
      </c>
    </row>
    <row r="125" spans="1:17">
      <c r="A125" s="770">
        <v>3015</v>
      </c>
      <c r="B125" s="772" t="s">
        <v>819</v>
      </c>
      <c r="C125" s="772" t="s">
        <v>737</v>
      </c>
      <c r="D125" s="770">
        <v>4883</v>
      </c>
      <c r="E125" s="772" t="s">
        <v>823</v>
      </c>
      <c r="F125" s="772" t="s">
        <v>831</v>
      </c>
      <c r="G125" s="770">
        <v>125</v>
      </c>
      <c r="H125" s="770">
        <v>550</v>
      </c>
      <c r="I125" s="770">
        <v>62950</v>
      </c>
      <c r="J125" s="770">
        <v>56760</v>
      </c>
      <c r="K125" s="770">
        <v>250</v>
      </c>
      <c r="L125" s="770">
        <v>9440</v>
      </c>
      <c r="M125" s="770">
        <v>10210</v>
      </c>
      <c r="N125" s="770">
        <v>0</v>
      </c>
      <c r="O125" s="772" t="s">
        <v>640</v>
      </c>
      <c r="P125" s="772" t="s">
        <v>640</v>
      </c>
      <c r="Q125" s="772" t="s">
        <v>640</v>
      </c>
    </row>
    <row r="126" spans="1:17">
      <c r="A126" s="770">
        <v>3015</v>
      </c>
      <c r="B126" s="772" t="s">
        <v>819</v>
      </c>
      <c r="C126" s="772" t="s">
        <v>737</v>
      </c>
      <c r="D126" s="770">
        <v>4884</v>
      </c>
      <c r="E126" s="772" t="s">
        <v>823</v>
      </c>
      <c r="F126" s="772" t="s">
        <v>856</v>
      </c>
      <c r="G126" s="770">
        <v>75</v>
      </c>
      <c r="H126" s="770">
        <v>550</v>
      </c>
      <c r="I126" s="770">
        <v>62950</v>
      </c>
      <c r="J126" s="770">
        <v>56760</v>
      </c>
      <c r="K126" s="770">
        <v>250</v>
      </c>
      <c r="L126" s="770">
        <v>9440</v>
      </c>
      <c r="M126" s="770">
        <v>10210</v>
      </c>
      <c r="N126" s="770">
        <v>0</v>
      </c>
      <c r="O126" s="772" t="s">
        <v>640</v>
      </c>
      <c r="P126" s="772" t="s">
        <v>640</v>
      </c>
      <c r="Q126" s="772" t="s">
        <v>640</v>
      </c>
    </row>
    <row r="127" spans="1:17">
      <c r="A127" s="770">
        <v>3015</v>
      </c>
      <c r="B127" s="772" t="s">
        <v>819</v>
      </c>
      <c r="C127" s="772" t="s">
        <v>737</v>
      </c>
      <c r="D127" s="770">
        <v>4885</v>
      </c>
      <c r="E127" s="772" t="s">
        <v>823</v>
      </c>
      <c r="F127" s="772" t="s">
        <v>362</v>
      </c>
      <c r="G127" s="770">
        <v>75</v>
      </c>
      <c r="H127" s="770">
        <v>1400</v>
      </c>
      <c r="I127" s="770">
        <v>60730</v>
      </c>
      <c r="J127" s="770">
        <v>54530</v>
      </c>
      <c r="K127" s="770">
        <v>250</v>
      </c>
      <c r="L127" s="770">
        <v>9440</v>
      </c>
      <c r="M127" s="770">
        <v>10210</v>
      </c>
      <c r="N127" s="770">
        <v>5510</v>
      </c>
      <c r="O127" s="772" t="s">
        <v>640</v>
      </c>
      <c r="P127" s="772" t="s">
        <v>640</v>
      </c>
      <c r="Q127" s="772" t="s">
        <v>640</v>
      </c>
    </row>
    <row r="128" spans="1:17">
      <c r="A128" s="770">
        <v>3015</v>
      </c>
      <c r="B128" s="772" t="s">
        <v>819</v>
      </c>
      <c r="C128" s="772" t="s">
        <v>737</v>
      </c>
      <c r="D128" s="770">
        <v>4886</v>
      </c>
      <c r="E128" s="772" t="s">
        <v>272</v>
      </c>
      <c r="F128" s="772" t="s">
        <v>900</v>
      </c>
      <c r="G128" s="770">
        <v>225</v>
      </c>
      <c r="H128" s="770">
        <v>550</v>
      </c>
      <c r="I128" s="770">
        <v>62950</v>
      </c>
      <c r="J128" s="770">
        <v>56760</v>
      </c>
      <c r="K128" s="770">
        <v>250</v>
      </c>
      <c r="L128" s="770">
        <v>9440</v>
      </c>
      <c r="M128" s="770">
        <v>10210</v>
      </c>
      <c r="N128" s="770">
        <v>0</v>
      </c>
      <c r="O128" s="772" t="s">
        <v>640</v>
      </c>
      <c r="P128" s="772" t="s">
        <v>640</v>
      </c>
      <c r="Q128" s="772" t="s">
        <v>640</v>
      </c>
    </row>
    <row r="129" spans="1:17">
      <c r="A129" s="770">
        <v>3015</v>
      </c>
      <c r="B129" s="772" t="s">
        <v>819</v>
      </c>
      <c r="C129" s="772" t="s">
        <v>737</v>
      </c>
      <c r="D129" s="770">
        <v>4887</v>
      </c>
      <c r="E129" s="772" t="s">
        <v>820</v>
      </c>
      <c r="F129" s="772" t="s">
        <v>817</v>
      </c>
      <c r="G129" s="770">
        <v>325</v>
      </c>
      <c r="H129" s="770">
        <v>1400</v>
      </c>
      <c r="I129" s="770">
        <v>60730</v>
      </c>
      <c r="J129" s="770">
        <v>54530</v>
      </c>
      <c r="K129" s="770">
        <v>250</v>
      </c>
      <c r="L129" s="770">
        <v>9440</v>
      </c>
      <c r="M129" s="770">
        <v>10210</v>
      </c>
      <c r="N129" s="770">
        <v>0</v>
      </c>
      <c r="O129" s="772" t="s">
        <v>640</v>
      </c>
      <c r="P129" s="772" t="s">
        <v>640</v>
      </c>
      <c r="Q129" s="772" t="s">
        <v>640</v>
      </c>
    </row>
    <row r="130" spans="1:17">
      <c r="A130" s="770">
        <v>3015</v>
      </c>
      <c r="B130" s="772" t="s">
        <v>819</v>
      </c>
      <c r="C130" s="772" t="s">
        <v>737</v>
      </c>
      <c r="D130" s="770">
        <v>4887</v>
      </c>
      <c r="E130" s="772" t="s">
        <v>818</v>
      </c>
      <c r="F130" s="772" t="s">
        <v>817</v>
      </c>
      <c r="G130" s="770">
        <v>200</v>
      </c>
      <c r="H130" s="770">
        <v>1400</v>
      </c>
      <c r="I130" s="770">
        <v>60730</v>
      </c>
      <c r="J130" s="770">
        <v>54530</v>
      </c>
      <c r="K130" s="770">
        <v>250</v>
      </c>
      <c r="L130" s="770">
        <v>9440</v>
      </c>
      <c r="M130" s="770">
        <v>10210</v>
      </c>
      <c r="N130" s="770">
        <v>0</v>
      </c>
      <c r="O130" s="772" t="s">
        <v>640</v>
      </c>
      <c r="P130" s="772" t="s">
        <v>640</v>
      </c>
      <c r="Q130" s="772" t="s">
        <v>640</v>
      </c>
    </row>
    <row r="131" spans="1:17">
      <c r="A131" s="770">
        <v>3015</v>
      </c>
      <c r="B131" s="772" t="s">
        <v>819</v>
      </c>
      <c r="C131" s="772" t="s">
        <v>737</v>
      </c>
      <c r="D131" s="770">
        <v>4888</v>
      </c>
      <c r="E131" s="772" t="s">
        <v>823</v>
      </c>
      <c r="F131" s="772" t="s">
        <v>862</v>
      </c>
      <c r="G131" s="770">
        <v>75</v>
      </c>
      <c r="H131" s="770">
        <v>1400</v>
      </c>
      <c r="I131" s="770">
        <v>60730</v>
      </c>
      <c r="J131" s="770">
        <v>54530</v>
      </c>
      <c r="K131" s="770">
        <v>250</v>
      </c>
      <c r="L131" s="770">
        <v>9440</v>
      </c>
      <c r="M131" s="770">
        <v>10210</v>
      </c>
      <c r="N131" s="770">
        <v>0</v>
      </c>
      <c r="O131" s="772" t="s">
        <v>640</v>
      </c>
      <c r="P131" s="772" t="s">
        <v>640</v>
      </c>
      <c r="Q131" s="772" t="s">
        <v>640</v>
      </c>
    </row>
    <row r="132" spans="1:17">
      <c r="A132" s="770">
        <v>3015</v>
      </c>
      <c r="B132" s="772" t="s">
        <v>819</v>
      </c>
      <c r="C132" s="772" t="s">
        <v>737</v>
      </c>
      <c r="D132" s="770">
        <v>4889</v>
      </c>
      <c r="E132" s="772" t="s">
        <v>818</v>
      </c>
      <c r="F132" s="772" t="s">
        <v>834</v>
      </c>
      <c r="G132" s="770">
        <v>200</v>
      </c>
      <c r="H132" s="770">
        <v>550</v>
      </c>
      <c r="I132" s="770">
        <v>62950</v>
      </c>
      <c r="J132" s="770">
        <v>56760</v>
      </c>
      <c r="K132" s="770">
        <v>250</v>
      </c>
      <c r="L132" s="770">
        <v>9440</v>
      </c>
      <c r="M132" s="770">
        <v>10210</v>
      </c>
      <c r="N132" s="770">
        <v>0</v>
      </c>
      <c r="O132" s="772" t="s">
        <v>640</v>
      </c>
      <c r="P132" s="772" t="s">
        <v>640</v>
      </c>
      <c r="Q132" s="772" t="s">
        <v>640</v>
      </c>
    </row>
    <row r="133" spans="1:17">
      <c r="A133" s="770">
        <v>3015</v>
      </c>
      <c r="B133" s="772" t="s">
        <v>819</v>
      </c>
      <c r="C133" s="772" t="s">
        <v>737</v>
      </c>
      <c r="D133" s="770">
        <v>4890</v>
      </c>
      <c r="E133" s="772" t="s">
        <v>823</v>
      </c>
      <c r="F133" s="772" t="s">
        <v>899</v>
      </c>
      <c r="G133" s="770">
        <v>75</v>
      </c>
      <c r="H133" s="770">
        <v>1400</v>
      </c>
      <c r="I133" s="770">
        <v>60730</v>
      </c>
      <c r="J133" s="770">
        <v>54530</v>
      </c>
      <c r="K133" s="770">
        <v>250</v>
      </c>
      <c r="L133" s="770">
        <v>9440</v>
      </c>
      <c r="M133" s="770">
        <v>10210</v>
      </c>
      <c r="N133" s="770">
        <v>0</v>
      </c>
      <c r="O133" s="772" t="s">
        <v>640</v>
      </c>
      <c r="P133" s="772" t="s">
        <v>640</v>
      </c>
      <c r="Q133" s="772" t="s">
        <v>640</v>
      </c>
    </row>
    <row r="134" spans="1:17">
      <c r="A134" s="770">
        <v>3015</v>
      </c>
      <c r="B134" s="772" t="s">
        <v>819</v>
      </c>
      <c r="C134" s="772" t="s">
        <v>737</v>
      </c>
      <c r="D134" s="770">
        <v>4891</v>
      </c>
      <c r="E134" s="772" t="s">
        <v>823</v>
      </c>
      <c r="F134" s="772" t="s">
        <v>857</v>
      </c>
      <c r="G134" s="770">
        <v>75</v>
      </c>
      <c r="H134" s="770">
        <v>1400</v>
      </c>
      <c r="I134" s="770">
        <v>60730</v>
      </c>
      <c r="J134" s="770">
        <v>54530</v>
      </c>
      <c r="K134" s="770">
        <v>250</v>
      </c>
      <c r="L134" s="770">
        <v>9440</v>
      </c>
      <c r="M134" s="770">
        <v>10210</v>
      </c>
      <c r="N134" s="770">
        <v>0</v>
      </c>
      <c r="O134" s="772" t="s">
        <v>640</v>
      </c>
      <c r="P134" s="772" t="s">
        <v>640</v>
      </c>
      <c r="Q134" s="772" t="s">
        <v>640</v>
      </c>
    </row>
    <row r="135" spans="1:17">
      <c r="A135" s="770">
        <v>3015</v>
      </c>
      <c r="B135" s="772" t="s">
        <v>819</v>
      </c>
      <c r="C135" s="772" t="s">
        <v>737</v>
      </c>
      <c r="D135" s="770">
        <v>4892</v>
      </c>
      <c r="E135" s="772" t="s">
        <v>818</v>
      </c>
      <c r="F135" s="772" t="s">
        <v>827</v>
      </c>
      <c r="G135" s="770">
        <v>200</v>
      </c>
      <c r="H135" s="770">
        <v>1400</v>
      </c>
      <c r="I135" s="770">
        <v>60730</v>
      </c>
      <c r="J135" s="770">
        <v>54530</v>
      </c>
      <c r="K135" s="770">
        <v>250</v>
      </c>
      <c r="L135" s="770">
        <v>9440</v>
      </c>
      <c r="M135" s="770">
        <v>10210</v>
      </c>
      <c r="N135" s="770">
        <v>0</v>
      </c>
      <c r="O135" s="772" t="s">
        <v>640</v>
      </c>
      <c r="P135" s="772" t="s">
        <v>640</v>
      </c>
      <c r="Q135" s="772" t="s">
        <v>640</v>
      </c>
    </row>
    <row r="136" spans="1:17">
      <c r="A136" s="770">
        <v>3015</v>
      </c>
      <c r="B136" s="772" t="s">
        <v>819</v>
      </c>
      <c r="C136" s="772" t="s">
        <v>737</v>
      </c>
      <c r="D136" s="770">
        <v>4892</v>
      </c>
      <c r="E136" s="772" t="s">
        <v>823</v>
      </c>
      <c r="F136" s="772" t="s">
        <v>827</v>
      </c>
      <c r="G136" s="770">
        <v>75</v>
      </c>
      <c r="H136" s="770">
        <v>1400</v>
      </c>
      <c r="I136" s="770">
        <v>60730</v>
      </c>
      <c r="J136" s="770">
        <v>54530</v>
      </c>
      <c r="K136" s="770">
        <v>250</v>
      </c>
      <c r="L136" s="770">
        <v>9440</v>
      </c>
      <c r="M136" s="770">
        <v>10210</v>
      </c>
      <c r="N136" s="770">
        <v>0</v>
      </c>
      <c r="O136" s="772" t="s">
        <v>640</v>
      </c>
      <c r="P136" s="772" t="s">
        <v>640</v>
      </c>
      <c r="Q136" s="772" t="s">
        <v>640</v>
      </c>
    </row>
    <row r="137" spans="1:17">
      <c r="A137" s="770">
        <v>3015</v>
      </c>
      <c r="B137" s="772" t="s">
        <v>819</v>
      </c>
      <c r="C137" s="772" t="s">
        <v>737</v>
      </c>
      <c r="D137" s="770">
        <v>4893</v>
      </c>
      <c r="E137" s="772" t="s">
        <v>823</v>
      </c>
      <c r="F137" s="772" t="s">
        <v>898</v>
      </c>
      <c r="G137" s="770">
        <v>75</v>
      </c>
      <c r="H137" s="770">
        <v>1400</v>
      </c>
      <c r="I137" s="770">
        <v>60730</v>
      </c>
      <c r="J137" s="770">
        <v>54530</v>
      </c>
      <c r="K137" s="770">
        <v>250</v>
      </c>
      <c r="L137" s="770">
        <v>9440</v>
      </c>
      <c r="M137" s="770">
        <v>10210</v>
      </c>
      <c r="N137" s="770">
        <v>0</v>
      </c>
      <c r="O137" s="772" t="s">
        <v>640</v>
      </c>
      <c r="P137" s="772" t="s">
        <v>640</v>
      </c>
      <c r="Q137" s="772" t="s">
        <v>640</v>
      </c>
    </row>
    <row r="138" spans="1:17">
      <c r="A138" s="770">
        <v>3015</v>
      </c>
      <c r="B138" s="772" t="s">
        <v>819</v>
      </c>
      <c r="C138" s="772" t="s">
        <v>737</v>
      </c>
      <c r="D138" s="770">
        <v>4894</v>
      </c>
      <c r="E138" s="772" t="s">
        <v>823</v>
      </c>
      <c r="F138" s="772" t="s">
        <v>870</v>
      </c>
      <c r="G138" s="770">
        <v>75</v>
      </c>
      <c r="H138" s="770">
        <v>1400</v>
      </c>
      <c r="I138" s="770">
        <v>60730</v>
      </c>
      <c r="J138" s="770">
        <v>54530</v>
      </c>
      <c r="K138" s="770">
        <v>250</v>
      </c>
      <c r="L138" s="770">
        <v>9440</v>
      </c>
      <c r="M138" s="770">
        <v>10210</v>
      </c>
      <c r="N138" s="770">
        <v>0</v>
      </c>
      <c r="O138" s="772" t="s">
        <v>640</v>
      </c>
      <c r="P138" s="772" t="s">
        <v>640</v>
      </c>
      <c r="Q138" s="772" t="s">
        <v>640</v>
      </c>
    </row>
    <row r="139" spans="1:17">
      <c r="A139" s="770">
        <v>3015</v>
      </c>
      <c r="B139" s="772" t="s">
        <v>819</v>
      </c>
      <c r="C139" s="772" t="s">
        <v>737</v>
      </c>
      <c r="D139" s="770">
        <v>4895</v>
      </c>
      <c r="E139" s="772" t="s">
        <v>818</v>
      </c>
      <c r="F139" s="772" t="s">
        <v>897</v>
      </c>
      <c r="G139" s="770">
        <v>200</v>
      </c>
      <c r="H139" s="770">
        <v>550</v>
      </c>
      <c r="I139" s="770">
        <v>62950</v>
      </c>
      <c r="J139" s="770">
        <v>56760</v>
      </c>
      <c r="K139" s="770">
        <v>250</v>
      </c>
      <c r="L139" s="770">
        <v>9440</v>
      </c>
      <c r="M139" s="770">
        <v>10210</v>
      </c>
      <c r="N139" s="770">
        <v>0</v>
      </c>
      <c r="O139" s="772" t="s">
        <v>640</v>
      </c>
      <c r="P139" s="772" t="s">
        <v>640</v>
      </c>
      <c r="Q139" s="772" t="s">
        <v>640</v>
      </c>
    </row>
    <row r="140" spans="1:17">
      <c r="A140" s="770">
        <v>3015</v>
      </c>
      <c r="B140" s="772" t="s">
        <v>819</v>
      </c>
      <c r="C140" s="772" t="s">
        <v>737</v>
      </c>
      <c r="D140" s="770">
        <v>4895</v>
      </c>
      <c r="E140" s="772" t="s">
        <v>823</v>
      </c>
      <c r="F140" s="772" t="s">
        <v>896</v>
      </c>
      <c r="G140" s="770">
        <v>75</v>
      </c>
      <c r="H140" s="770">
        <v>550</v>
      </c>
      <c r="I140" s="770">
        <v>62950</v>
      </c>
      <c r="J140" s="770">
        <v>56760</v>
      </c>
      <c r="K140" s="770">
        <v>250</v>
      </c>
      <c r="L140" s="770">
        <v>9440</v>
      </c>
      <c r="M140" s="770">
        <v>10210</v>
      </c>
      <c r="N140" s="770">
        <v>0</v>
      </c>
      <c r="O140" s="772" t="s">
        <v>640</v>
      </c>
      <c r="P140" s="772" t="s">
        <v>640</v>
      </c>
      <c r="Q140" s="772" t="s">
        <v>640</v>
      </c>
    </row>
    <row r="141" spans="1:17">
      <c r="A141" s="770">
        <v>3015</v>
      </c>
      <c r="B141" s="772" t="s">
        <v>819</v>
      </c>
      <c r="C141" s="772" t="s">
        <v>737</v>
      </c>
      <c r="D141" s="770">
        <v>4896</v>
      </c>
      <c r="E141" s="772" t="s">
        <v>823</v>
      </c>
      <c r="F141" s="772" t="s">
        <v>895</v>
      </c>
      <c r="G141" s="770">
        <v>75</v>
      </c>
      <c r="H141" s="770">
        <v>1400</v>
      </c>
      <c r="I141" s="770">
        <v>60730</v>
      </c>
      <c r="J141" s="770">
        <v>54530</v>
      </c>
      <c r="K141" s="770">
        <v>250</v>
      </c>
      <c r="L141" s="770">
        <v>9440</v>
      </c>
      <c r="M141" s="770">
        <v>10210</v>
      </c>
      <c r="N141" s="770">
        <v>5510</v>
      </c>
      <c r="O141" s="772" t="s">
        <v>640</v>
      </c>
      <c r="P141" s="772" t="s">
        <v>640</v>
      </c>
      <c r="Q141" s="772" t="s">
        <v>640</v>
      </c>
    </row>
    <row r="142" spans="1:17">
      <c r="A142" s="770">
        <v>3015</v>
      </c>
      <c r="B142" s="772" t="s">
        <v>819</v>
      </c>
      <c r="C142" s="772" t="s">
        <v>737</v>
      </c>
      <c r="D142" s="770">
        <v>4897</v>
      </c>
      <c r="E142" s="772" t="s">
        <v>818</v>
      </c>
      <c r="F142" s="772" t="s">
        <v>846</v>
      </c>
      <c r="G142" s="770">
        <v>200</v>
      </c>
      <c r="H142" s="770">
        <v>550</v>
      </c>
      <c r="I142" s="770">
        <v>62950</v>
      </c>
      <c r="J142" s="770">
        <v>56760</v>
      </c>
      <c r="K142" s="770">
        <v>250</v>
      </c>
      <c r="L142" s="770">
        <v>9440</v>
      </c>
      <c r="M142" s="770">
        <v>10210</v>
      </c>
      <c r="N142" s="770">
        <v>0</v>
      </c>
      <c r="O142" s="772" t="s">
        <v>640</v>
      </c>
      <c r="P142" s="772" t="s">
        <v>640</v>
      </c>
      <c r="Q142" s="772" t="s">
        <v>640</v>
      </c>
    </row>
    <row r="143" spans="1:17">
      <c r="A143" s="770">
        <v>3015</v>
      </c>
      <c r="B143" s="772" t="s">
        <v>819</v>
      </c>
      <c r="C143" s="772" t="s">
        <v>737</v>
      </c>
      <c r="D143" s="770">
        <v>4898</v>
      </c>
      <c r="E143" s="772" t="s">
        <v>823</v>
      </c>
      <c r="F143" s="772" t="s">
        <v>894</v>
      </c>
      <c r="G143" s="770">
        <v>75</v>
      </c>
      <c r="H143" s="770">
        <v>1400</v>
      </c>
      <c r="I143" s="770">
        <v>60730</v>
      </c>
      <c r="J143" s="770">
        <v>54530</v>
      </c>
      <c r="K143" s="770">
        <v>250</v>
      </c>
      <c r="L143" s="770">
        <v>9440</v>
      </c>
      <c r="M143" s="770">
        <v>10210</v>
      </c>
      <c r="N143" s="770">
        <v>0</v>
      </c>
      <c r="O143" s="772" t="s">
        <v>640</v>
      </c>
      <c r="P143" s="772" t="s">
        <v>640</v>
      </c>
      <c r="Q143" s="772" t="s">
        <v>640</v>
      </c>
    </row>
    <row r="144" spans="1:17">
      <c r="A144" s="770">
        <v>3015</v>
      </c>
      <c r="B144" s="772" t="s">
        <v>819</v>
      </c>
      <c r="C144" s="772" t="s">
        <v>737</v>
      </c>
      <c r="D144" s="770">
        <v>4899</v>
      </c>
      <c r="E144" s="772" t="s">
        <v>823</v>
      </c>
      <c r="F144" s="772" t="s">
        <v>855</v>
      </c>
      <c r="G144" s="770">
        <v>75</v>
      </c>
      <c r="H144" s="770">
        <v>1400</v>
      </c>
      <c r="I144" s="770">
        <v>60730</v>
      </c>
      <c r="J144" s="770">
        <v>54530</v>
      </c>
      <c r="K144" s="770">
        <v>250</v>
      </c>
      <c r="L144" s="770">
        <v>9440</v>
      </c>
      <c r="M144" s="770">
        <v>10210</v>
      </c>
      <c r="N144" s="770">
        <v>0</v>
      </c>
      <c r="O144" s="772" t="s">
        <v>640</v>
      </c>
      <c r="P144" s="772" t="s">
        <v>640</v>
      </c>
      <c r="Q144" s="772" t="s">
        <v>640</v>
      </c>
    </row>
    <row r="145" spans="1:17">
      <c r="A145" s="770">
        <v>3015</v>
      </c>
      <c r="B145" s="772" t="s">
        <v>819</v>
      </c>
      <c r="C145" s="772" t="s">
        <v>737</v>
      </c>
      <c r="D145" s="770">
        <v>4900</v>
      </c>
      <c r="E145" s="772" t="s">
        <v>823</v>
      </c>
      <c r="F145" s="772" t="s">
        <v>860</v>
      </c>
      <c r="G145" s="770">
        <v>75</v>
      </c>
      <c r="H145" s="770">
        <v>1400</v>
      </c>
      <c r="I145" s="770">
        <v>60730</v>
      </c>
      <c r="J145" s="770">
        <v>54530</v>
      </c>
      <c r="K145" s="770">
        <v>250</v>
      </c>
      <c r="L145" s="770">
        <v>9440</v>
      </c>
      <c r="M145" s="770">
        <v>10210</v>
      </c>
      <c r="N145" s="770">
        <v>0</v>
      </c>
      <c r="O145" s="772" t="s">
        <v>640</v>
      </c>
      <c r="P145" s="772" t="s">
        <v>640</v>
      </c>
      <c r="Q145" s="772" t="s">
        <v>640</v>
      </c>
    </row>
    <row r="146" spans="1:17">
      <c r="A146" s="770">
        <v>3015</v>
      </c>
      <c r="B146" s="772" t="s">
        <v>819</v>
      </c>
      <c r="C146" s="772" t="s">
        <v>737</v>
      </c>
      <c r="D146" s="770">
        <v>4901</v>
      </c>
      <c r="E146" s="772" t="s">
        <v>818</v>
      </c>
      <c r="F146" s="772" t="s">
        <v>893</v>
      </c>
      <c r="G146" s="770">
        <v>200</v>
      </c>
      <c r="H146" s="770">
        <v>1400</v>
      </c>
      <c r="I146" s="770">
        <v>60730</v>
      </c>
      <c r="J146" s="770">
        <v>54530</v>
      </c>
      <c r="K146" s="770">
        <v>250</v>
      </c>
      <c r="L146" s="770">
        <v>9440</v>
      </c>
      <c r="M146" s="770">
        <v>10210</v>
      </c>
      <c r="N146" s="770">
        <v>0</v>
      </c>
      <c r="O146" s="772" t="s">
        <v>640</v>
      </c>
      <c r="P146" s="772" t="s">
        <v>640</v>
      </c>
      <c r="Q146" s="772" t="s">
        <v>640</v>
      </c>
    </row>
    <row r="147" spans="1:17">
      <c r="A147" s="770">
        <v>3015</v>
      </c>
      <c r="B147" s="772" t="s">
        <v>819</v>
      </c>
      <c r="C147" s="772" t="s">
        <v>737</v>
      </c>
      <c r="D147" s="770">
        <v>4902</v>
      </c>
      <c r="E147" s="772" t="s">
        <v>820</v>
      </c>
      <c r="F147" s="772" t="s">
        <v>867</v>
      </c>
      <c r="G147" s="770">
        <v>325</v>
      </c>
      <c r="H147" s="770">
        <v>1400</v>
      </c>
      <c r="I147" s="770">
        <v>60730</v>
      </c>
      <c r="J147" s="770">
        <v>54530</v>
      </c>
      <c r="K147" s="770">
        <v>250</v>
      </c>
      <c r="L147" s="770">
        <v>9440</v>
      </c>
      <c r="M147" s="770">
        <v>10210</v>
      </c>
      <c r="N147" s="770">
        <v>0</v>
      </c>
      <c r="O147" s="772" t="s">
        <v>640</v>
      </c>
      <c r="P147" s="772" t="s">
        <v>640</v>
      </c>
      <c r="Q147" s="772" t="s">
        <v>640</v>
      </c>
    </row>
    <row r="148" spans="1:17">
      <c r="A148" s="770">
        <v>3015</v>
      </c>
      <c r="B148" s="772" t="s">
        <v>819</v>
      </c>
      <c r="C148" s="772" t="s">
        <v>737</v>
      </c>
      <c r="D148" s="770">
        <v>4902</v>
      </c>
      <c r="E148" s="772" t="s">
        <v>818</v>
      </c>
      <c r="F148" s="772" t="s">
        <v>867</v>
      </c>
      <c r="G148" s="770">
        <v>200</v>
      </c>
      <c r="H148" s="770">
        <v>1400</v>
      </c>
      <c r="I148" s="770">
        <v>60730</v>
      </c>
      <c r="J148" s="770">
        <v>54530</v>
      </c>
      <c r="K148" s="770">
        <v>250</v>
      </c>
      <c r="L148" s="770">
        <v>9440</v>
      </c>
      <c r="M148" s="770">
        <v>10210</v>
      </c>
      <c r="N148" s="770">
        <v>0</v>
      </c>
      <c r="O148" s="772" t="s">
        <v>640</v>
      </c>
      <c r="P148" s="772" t="s">
        <v>640</v>
      </c>
      <c r="Q148" s="772" t="s">
        <v>640</v>
      </c>
    </row>
    <row r="149" spans="1:17">
      <c r="A149" s="770">
        <v>3015</v>
      </c>
      <c r="B149" s="772" t="s">
        <v>819</v>
      </c>
      <c r="C149" s="772" t="s">
        <v>737</v>
      </c>
      <c r="D149" s="770">
        <v>4903</v>
      </c>
      <c r="E149" s="772" t="s">
        <v>820</v>
      </c>
      <c r="F149" s="772" t="s">
        <v>833</v>
      </c>
      <c r="G149" s="770">
        <v>325</v>
      </c>
      <c r="H149" s="770">
        <v>1400</v>
      </c>
      <c r="I149" s="770">
        <v>60730</v>
      </c>
      <c r="J149" s="770">
        <v>54530</v>
      </c>
      <c r="K149" s="770">
        <v>250</v>
      </c>
      <c r="L149" s="770">
        <v>9440</v>
      </c>
      <c r="M149" s="770">
        <v>10210</v>
      </c>
      <c r="N149" s="770">
        <v>0</v>
      </c>
      <c r="O149" s="772" t="s">
        <v>640</v>
      </c>
      <c r="P149" s="772" t="s">
        <v>640</v>
      </c>
      <c r="Q149" s="772" t="s">
        <v>640</v>
      </c>
    </row>
    <row r="150" spans="1:17">
      <c r="A150" s="770">
        <v>3015</v>
      </c>
      <c r="B150" s="772" t="s">
        <v>819</v>
      </c>
      <c r="C150" s="772" t="s">
        <v>737</v>
      </c>
      <c r="D150" s="770">
        <v>4903</v>
      </c>
      <c r="E150" s="772" t="s">
        <v>818</v>
      </c>
      <c r="F150" s="772" t="s">
        <v>833</v>
      </c>
      <c r="G150" s="770">
        <v>200</v>
      </c>
      <c r="H150" s="770">
        <v>1400</v>
      </c>
      <c r="I150" s="770">
        <v>60730</v>
      </c>
      <c r="J150" s="770">
        <v>54530</v>
      </c>
      <c r="K150" s="770">
        <v>250</v>
      </c>
      <c r="L150" s="770">
        <v>9440</v>
      </c>
      <c r="M150" s="770">
        <v>10210</v>
      </c>
      <c r="N150" s="770">
        <v>0</v>
      </c>
      <c r="O150" s="772" t="s">
        <v>640</v>
      </c>
      <c r="P150" s="772" t="s">
        <v>640</v>
      </c>
      <c r="Q150" s="772" t="s">
        <v>640</v>
      </c>
    </row>
    <row r="151" spans="1:17">
      <c r="A151" s="770">
        <v>3015</v>
      </c>
      <c r="B151" s="772" t="s">
        <v>819</v>
      </c>
      <c r="C151" s="772" t="s">
        <v>737</v>
      </c>
      <c r="D151" s="770">
        <v>4904</v>
      </c>
      <c r="E151" s="772" t="s">
        <v>818</v>
      </c>
      <c r="F151" s="772" t="s">
        <v>828</v>
      </c>
      <c r="G151" s="770">
        <v>200</v>
      </c>
      <c r="H151" s="770">
        <v>1400</v>
      </c>
      <c r="I151" s="770">
        <v>60730</v>
      </c>
      <c r="J151" s="770">
        <v>54530</v>
      </c>
      <c r="K151" s="770">
        <v>250</v>
      </c>
      <c r="L151" s="770">
        <v>9440</v>
      </c>
      <c r="M151" s="770">
        <v>10210</v>
      </c>
      <c r="N151" s="770">
        <v>0</v>
      </c>
      <c r="O151" s="772" t="s">
        <v>640</v>
      </c>
      <c r="P151" s="772" t="s">
        <v>640</v>
      </c>
      <c r="Q151" s="772" t="s">
        <v>640</v>
      </c>
    </row>
    <row r="152" spans="1:17">
      <c r="A152" s="770">
        <v>3015</v>
      </c>
      <c r="B152" s="772" t="s">
        <v>819</v>
      </c>
      <c r="C152" s="772" t="s">
        <v>737</v>
      </c>
      <c r="D152" s="770">
        <v>4904</v>
      </c>
      <c r="E152" s="772" t="s">
        <v>823</v>
      </c>
      <c r="F152" s="772" t="s">
        <v>828</v>
      </c>
      <c r="G152" s="770">
        <v>75</v>
      </c>
      <c r="H152" s="770">
        <v>1400</v>
      </c>
      <c r="I152" s="770">
        <v>60730</v>
      </c>
      <c r="J152" s="770">
        <v>54530</v>
      </c>
      <c r="K152" s="770">
        <v>250</v>
      </c>
      <c r="L152" s="770">
        <v>9440</v>
      </c>
      <c r="M152" s="770">
        <v>10210</v>
      </c>
      <c r="N152" s="770">
        <v>0</v>
      </c>
      <c r="O152" s="772" t="s">
        <v>640</v>
      </c>
      <c r="P152" s="772" t="s">
        <v>640</v>
      </c>
      <c r="Q152" s="772" t="s">
        <v>640</v>
      </c>
    </row>
    <row r="153" spans="1:17">
      <c r="A153" s="770">
        <v>3015</v>
      </c>
      <c r="B153" s="772" t="s">
        <v>819</v>
      </c>
      <c r="C153" s="772" t="s">
        <v>737</v>
      </c>
      <c r="D153" s="770">
        <v>4905</v>
      </c>
      <c r="E153" s="772" t="s">
        <v>823</v>
      </c>
      <c r="F153" s="772" t="s">
        <v>892</v>
      </c>
      <c r="G153" s="770">
        <v>75</v>
      </c>
      <c r="H153" s="770">
        <v>1400</v>
      </c>
      <c r="I153" s="770">
        <v>60730</v>
      </c>
      <c r="J153" s="770">
        <v>54530</v>
      </c>
      <c r="K153" s="770">
        <v>250</v>
      </c>
      <c r="L153" s="770">
        <v>9440</v>
      </c>
      <c r="M153" s="770">
        <v>10210</v>
      </c>
      <c r="N153" s="770">
        <v>5510</v>
      </c>
      <c r="O153" s="772" t="s">
        <v>640</v>
      </c>
      <c r="P153" s="772" t="s">
        <v>640</v>
      </c>
      <c r="Q153" s="772" t="s">
        <v>640</v>
      </c>
    </row>
    <row r="154" spans="1:17">
      <c r="A154" s="770">
        <v>3015</v>
      </c>
      <c r="B154" s="772" t="s">
        <v>819</v>
      </c>
      <c r="C154" s="772" t="s">
        <v>737</v>
      </c>
      <c r="D154" s="770">
        <v>4906</v>
      </c>
      <c r="E154" s="772" t="s">
        <v>823</v>
      </c>
      <c r="F154" s="772" t="s">
        <v>891</v>
      </c>
      <c r="G154" s="770">
        <v>75</v>
      </c>
      <c r="H154" s="770">
        <v>1400</v>
      </c>
      <c r="I154" s="770">
        <v>60730</v>
      </c>
      <c r="J154" s="770">
        <v>54530</v>
      </c>
      <c r="K154" s="770">
        <v>250</v>
      </c>
      <c r="L154" s="770">
        <v>9440</v>
      </c>
      <c r="M154" s="770">
        <v>10210</v>
      </c>
      <c r="N154" s="770">
        <v>0</v>
      </c>
      <c r="O154" s="772" t="s">
        <v>640</v>
      </c>
      <c r="P154" s="772" t="s">
        <v>640</v>
      </c>
      <c r="Q154" s="772" t="s">
        <v>640</v>
      </c>
    </row>
    <row r="155" spans="1:17">
      <c r="A155" s="770">
        <v>3015</v>
      </c>
      <c r="B155" s="772" t="s">
        <v>819</v>
      </c>
      <c r="C155" s="772" t="s">
        <v>737</v>
      </c>
      <c r="D155" s="770">
        <v>4907</v>
      </c>
      <c r="E155" s="772" t="s">
        <v>823</v>
      </c>
      <c r="F155" s="772" t="s">
        <v>890</v>
      </c>
      <c r="G155" s="770">
        <v>75</v>
      </c>
      <c r="H155" s="770">
        <v>1400</v>
      </c>
      <c r="I155" s="770">
        <v>60730</v>
      </c>
      <c r="J155" s="770">
        <v>54530</v>
      </c>
      <c r="K155" s="770">
        <v>250</v>
      </c>
      <c r="L155" s="770">
        <v>9440</v>
      </c>
      <c r="M155" s="770">
        <v>10210</v>
      </c>
      <c r="N155" s="770">
        <v>0</v>
      </c>
      <c r="O155" s="772" t="s">
        <v>640</v>
      </c>
      <c r="P155" s="772" t="s">
        <v>640</v>
      </c>
      <c r="Q155" s="772" t="s">
        <v>640</v>
      </c>
    </row>
    <row r="156" spans="1:17">
      <c r="A156" s="770">
        <v>3015</v>
      </c>
      <c r="B156" s="772" t="s">
        <v>819</v>
      </c>
      <c r="C156" s="772" t="s">
        <v>737</v>
      </c>
      <c r="D156" s="770">
        <v>4908</v>
      </c>
      <c r="E156" s="772" t="s">
        <v>823</v>
      </c>
      <c r="F156" s="772" t="s">
        <v>889</v>
      </c>
      <c r="G156" s="770">
        <v>75</v>
      </c>
      <c r="H156" s="770">
        <v>1400</v>
      </c>
      <c r="I156" s="770">
        <v>60730</v>
      </c>
      <c r="J156" s="770">
        <v>54530</v>
      </c>
      <c r="K156" s="770">
        <v>250</v>
      </c>
      <c r="L156" s="770">
        <v>9440</v>
      </c>
      <c r="M156" s="770">
        <v>10210</v>
      </c>
      <c r="N156" s="770">
        <v>0</v>
      </c>
      <c r="O156" s="772" t="s">
        <v>640</v>
      </c>
      <c r="P156" s="772" t="s">
        <v>640</v>
      </c>
      <c r="Q156" s="772" t="s">
        <v>640</v>
      </c>
    </row>
    <row r="157" spans="1:17">
      <c r="A157" s="770">
        <v>3015</v>
      </c>
      <c r="B157" s="772" t="s">
        <v>819</v>
      </c>
      <c r="C157" s="772" t="s">
        <v>737</v>
      </c>
      <c r="D157" s="770">
        <v>4909</v>
      </c>
      <c r="E157" s="772" t="s">
        <v>823</v>
      </c>
      <c r="F157" s="772" t="s">
        <v>830</v>
      </c>
      <c r="G157" s="770">
        <v>75</v>
      </c>
      <c r="H157" s="770">
        <v>1400</v>
      </c>
      <c r="I157" s="770">
        <v>60730</v>
      </c>
      <c r="J157" s="770">
        <v>54530</v>
      </c>
      <c r="K157" s="770">
        <v>250</v>
      </c>
      <c r="L157" s="770">
        <v>9440</v>
      </c>
      <c r="M157" s="770">
        <v>10210</v>
      </c>
      <c r="N157" s="770">
        <v>0</v>
      </c>
      <c r="O157" s="772" t="s">
        <v>640</v>
      </c>
      <c r="P157" s="772" t="s">
        <v>640</v>
      </c>
      <c r="Q157" s="772" t="s">
        <v>640</v>
      </c>
    </row>
    <row r="158" spans="1:17">
      <c r="A158" s="770">
        <v>3015</v>
      </c>
      <c r="B158" s="772" t="s">
        <v>819</v>
      </c>
      <c r="C158" s="772" t="s">
        <v>737</v>
      </c>
      <c r="D158" s="770">
        <v>4910</v>
      </c>
      <c r="E158" s="772" t="s">
        <v>823</v>
      </c>
      <c r="F158" s="772" t="s">
        <v>832</v>
      </c>
      <c r="G158" s="770">
        <v>75</v>
      </c>
      <c r="H158" s="770">
        <v>1400</v>
      </c>
      <c r="I158" s="770">
        <v>60730</v>
      </c>
      <c r="J158" s="770">
        <v>54530</v>
      </c>
      <c r="K158" s="770">
        <v>250</v>
      </c>
      <c r="L158" s="770">
        <v>9440</v>
      </c>
      <c r="M158" s="770">
        <v>10210</v>
      </c>
      <c r="N158" s="770">
        <v>0</v>
      </c>
      <c r="O158" s="772" t="s">
        <v>640</v>
      </c>
      <c r="P158" s="772" t="s">
        <v>640</v>
      </c>
      <c r="Q158" s="772" t="s">
        <v>640</v>
      </c>
    </row>
    <row r="159" spans="1:17">
      <c r="A159" s="770">
        <v>3015</v>
      </c>
      <c r="B159" s="772" t="s">
        <v>819</v>
      </c>
      <c r="C159" s="772" t="s">
        <v>737</v>
      </c>
      <c r="D159" s="770">
        <v>4911</v>
      </c>
      <c r="E159" s="772" t="s">
        <v>818</v>
      </c>
      <c r="F159" s="772" t="s">
        <v>829</v>
      </c>
      <c r="G159" s="770">
        <v>200</v>
      </c>
      <c r="H159" s="770">
        <v>550</v>
      </c>
      <c r="I159" s="770">
        <v>62950</v>
      </c>
      <c r="J159" s="770">
        <v>56760</v>
      </c>
      <c r="K159" s="770">
        <v>250</v>
      </c>
      <c r="L159" s="770">
        <v>9440</v>
      </c>
      <c r="M159" s="770">
        <v>10210</v>
      </c>
      <c r="N159" s="770">
        <v>0</v>
      </c>
      <c r="O159" s="772" t="s">
        <v>640</v>
      </c>
      <c r="P159" s="772" t="s">
        <v>640</v>
      </c>
      <c r="Q159" s="772" t="s">
        <v>640</v>
      </c>
    </row>
    <row r="160" spans="1:17">
      <c r="A160" s="770">
        <v>3015</v>
      </c>
      <c r="B160" s="772" t="s">
        <v>819</v>
      </c>
      <c r="C160" s="772" t="s">
        <v>737</v>
      </c>
      <c r="D160" s="770">
        <v>4911</v>
      </c>
      <c r="E160" s="772" t="s">
        <v>823</v>
      </c>
      <c r="F160" s="772" t="s">
        <v>829</v>
      </c>
      <c r="G160" s="770">
        <v>75</v>
      </c>
      <c r="H160" s="770">
        <v>550</v>
      </c>
      <c r="I160" s="770">
        <v>62950</v>
      </c>
      <c r="J160" s="770">
        <v>56760</v>
      </c>
      <c r="K160" s="770">
        <v>250</v>
      </c>
      <c r="L160" s="770">
        <v>9440</v>
      </c>
      <c r="M160" s="770">
        <v>10210</v>
      </c>
      <c r="N160" s="770">
        <v>0</v>
      </c>
      <c r="O160" s="772" t="s">
        <v>640</v>
      </c>
      <c r="P160" s="772" t="s">
        <v>640</v>
      </c>
      <c r="Q160" s="772" t="s">
        <v>640</v>
      </c>
    </row>
    <row r="161" spans="1:17">
      <c r="A161" s="770">
        <v>3015</v>
      </c>
      <c r="B161" s="772" t="s">
        <v>819</v>
      </c>
      <c r="C161" s="772" t="s">
        <v>737</v>
      </c>
      <c r="D161" s="770">
        <v>4912</v>
      </c>
      <c r="E161" s="772" t="s">
        <v>818</v>
      </c>
      <c r="F161" s="772" t="s">
        <v>844</v>
      </c>
      <c r="G161" s="770">
        <v>200</v>
      </c>
      <c r="H161" s="770">
        <v>550</v>
      </c>
      <c r="I161" s="770">
        <v>62950</v>
      </c>
      <c r="J161" s="770">
        <v>56760</v>
      </c>
      <c r="K161" s="770">
        <v>250</v>
      </c>
      <c r="L161" s="770">
        <v>9440</v>
      </c>
      <c r="M161" s="770">
        <v>10210</v>
      </c>
      <c r="N161" s="770">
        <v>0</v>
      </c>
      <c r="O161" s="772" t="s">
        <v>640</v>
      </c>
      <c r="P161" s="772" t="s">
        <v>640</v>
      </c>
      <c r="Q161" s="772" t="s">
        <v>640</v>
      </c>
    </row>
    <row r="162" spans="1:17">
      <c r="A162" s="770">
        <v>3015</v>
      </c>
      <c r="B162" s="772" t="s">
        <v>819</v>
      </c>
      <c r="C162" s="772" t="s">
        <v>737</v>
      </c>
      <c r="D162" s="770">
        <v>4913</v>
      </c>
      <c r="E162" s="772" t="s">
        <v>823</v>
      </c>
      <c r="F162" s="772" t="s">
        <v>854</v>
      </c>
      <c r="G162" s="770">
        <v>75</v>
      </c>
      <c r="H162" s="770">
        <v>1400</v>
      </c>
      <c r="I162" s="770">
        <v>60730</v>
      </c>
      <c r="J162" s="770">
        <v>54530</v>
      </c>
      <c r="K162" s="770">
        <v>250</v>
      </c>
      <c r="L162" s="770">
        <v>9440</v>
      </c>
      <c r="M162" s="770">
        <v>10210</v>
      </c>
      <c r="N162" s="770">
        <v>0</v>
      </c>
      <c r="O162" s="772" t="s">
        <v>640</v>
      </c>
      <c r="P162" s="772" t="s">
        <v>640</v>
      </c>
      <c r="Q162" s="772" t="s">
        <v>640</v>
      </c>
    </row>
    <row r="163" spans="1:17">
      <c r="A163" s="770">
        <v>3015</v>
      </c>
      <c r="B163" s="772" t="s">
        <v>819</v>
      </c>
      <c r="C163" s="772" t="s">
        <v>737</v>
      </c>
      <c r="D163" s="770">
        <v>4914</v>
      </c>
      <c r="E163" s="772" t="s">
        <v>818</v>
      </c>
      <c r="F163" s="772" t="s">
        <v>853</v>
      </c>
      <c r="G163" s="770">
        <v>200</v>
      </c>
      <c r="H163" s="770">
        <v>1400</v>
      </c>
      <c r="I163" s="770">
        <v>60730</v>
      </c>
      <c r="J163" s="770">
        <v>54530</v>
      </c>
      <c r="K163" s="770">
        <v>250</v>
      </c>
      <c r="L163" s="770">
        <v>9440</v>
      </c>
      <c r="M163" s="770">
        <v>10210</v>
      </c>
      <c r="N163" s="770">
        <v>0</v>
      </c>
      <c r="O163" s="772" t="s">
        <v>640</v>
      </c>
      <c r="P163" s="772" t="s">
        <v>640</v>
      </c>
      <c r="Q163" s="772" t="s">
        <v>640</v>
      </c>
    </row>
    <row r="164" spans="1:17">
      <c r="A164" s="770">
        <v>3015</v>
      </c>
      <c r="B164" s="772" t="s">
        <v>819</v>
      </c>
      <c r="C164" s="772" t="s">
        <v>737</v>
      </c>
      <c r="D164" s="770">
        <v>4915</v>
      </c>
      <c r="E164" s="772" t="s">
        <v>818</v>
      </c>
      <c r="F164" s="772" t="s">
        <v>888</v>
      </c>
      <c r="G164" s="770">
        <v>200</v>
      </c>
      <c r="H164" s="770">
        <v>1400</v>
      </c>
      <c r="I164" s="770">
        <v>60730</v>
      </c>
      <c r="J164" s="770">
        <v>54530</v>
      </c>
      <c r="K164" s="770">
        <v>250</v>
      </c>
      <c r="L164" s="770">
        <v>9440</v>
      </c>
      <c r="M164" s="770">
        <v>10210</v>
      </c>
      <c r="N164" s="770">
        <v>0</v>
      </c>
      <c r="O164" s="772" t="s">
        <v>640</v>
      </c>
      <c r="P164" s="772" t="s">
        <v>640</v>
      </c>
      <c r="Q164" s="772" t="s">
        <v>640</v>
      </c>
    </row>
    <row r="165" spans="1:17">
      <c r="A165" s="770">
        <v>3015</v>
      </c>
      <c r="B165" s="772" t="s">
        <v>819</v>
      </c>
      <c r="C165" s="772" t="s">
        <v>737</v>
      </c>
      <c r="D165" s="770">
        <v>4916</v>
      </c>
      <c r="E165" s="772" t="s">
        <v>823</v>
      </c>
      <c r="F165" s="772" t="s">
        <v>838</v>
      </c>
      <c r="G165" s="770">
        <v>75</v>
      </c>
      <c r="H165" s="770">
        <v>1400</v>
      </c>
      <c r="I165" s="770">
        <v>60730</v>
      </c>
      <c r="J165" s="770">
        <v>54530</v>
      </c>
      <c r="K165" s="770">
        <v>250</v>
      </c>
      <c r="L165" s="770">
        <v>9440</v>
      </c>
      <c r="M165" s="770">
        <v>10210</v>
      </c>
      <c r="N165" s="770">
        <v>0</v>
      </c>
      <c r="O165" s="772" t="s">
        <v>640</v>
      </c>
      <c r="P165" s="772" t="s">
        <v>640</v>
      </c>
      <c r="Q165" s="772" t="s">
        <v>640</v>
      </c>
    </row>
    <row r="166" spans="1:17">
      <c r="A166" s="770">
        <v>3015</v>
      </c>
      <c r="B166" s="772" t="s">
        <v>819</v>
      </c>
      <c r="C166" s="772" t="s">
        <v>737</v>
      </c>
      <c r="D166" s="770">
        <v>4917</v>
      </c>
      <c r="E166" s="772" t="s">
        <v>823</v>
      </c>
      <c r="F166" s="772" t="s">
        <v>848</v>
      </c>
      <c r="G166" s="770">
        <v>75</v>
      </c>
      <c r="H166" s="770">
        <v>1400</v>
      </c>
      <c r="I166" s="770">
        <v>60730</v>
      </c>
      <c r="J166" s="770">
        <v>54530</v>
      </c>
      <c r="K166" s="770">
        <v>250</v>
      </c>
      <c r="L166" s="770">
        <v>9440</v>
      </c>
      <c r="M166" s="770">
        <v>10210</v>
      </c>
      <c r="N166" s="770">
        <v>0</v>
      </c>
      <c r="O166" s="772" t="s">
        <v>640</v>
      </c>
      <c r="P166" s="772" t="s">
        <v>640</v>
      </c>
      <c r="Q166" s="772" t="s">
        <v>640</v>
      </c>
    </row>
    <row r="167" spans="1:17">
      <c r="A167" s="770">
        <v>3015</v>
      </c>
      <c r="B167" s="772" t="s">
        <v>819</v>
      </c>
      <c r="C167" s="772" t="s">
        <v>737</v>
      </c>
      <c r="D167" s="770">
        <v>4918</v>
      </c>
      <c r="E167" s="772" t="s">
        <v>823</v>
      </c>
      <c r="F167" s="772" t="s">
        <v>851</v>
      </c>
      <c r="G167" s="770">
        <v>75</v>
      </c>
      <c r="H167" s="770">
        <v>1400</v>
      </c>
      <c r="I167" s="770">
        <v>60730</v>
      </c>
      <c r="J167" s="770">
        <v>54530</v>
      </c>
      <c r="K167" s="770">
        <v>250</v>
      </c>
      <c r="L167" s="770">
        <v>9440</v>
      </c>
      <c r="M167" s="770">
        <v>10210</v>
      </c>
      <c r="N167" s="770">
        <v>0</v>
      </c>
      <c r="O167" s="772" t="s">
        <v>640</v>
      </c>
      <c r="P167" s="772" t="s">
        <v>640</v>
      </c>
      <c r="Q167" s="772" t="s">
        <v>640</v>
      </c>
    </row>
    <row r="168" spans="1:17">
      <c r="A168" s="770">
        <v>3015</v>
      </c>
      <c r="B168" s="772" t="s">
        <v>819</v>
      </c>
      <c r="C168" s="772" t="s">
        <v>737</v>
      </c>
      <c r="D168" s="770">
        <v>4919</v>
      </c>
      <c r="E168" s="772" t="s">
        <v>820</v>
      </c>
      <c r="F168" s="772" t="s">
        <v>850</v>
      </c>
      <c r="G168" s="770">
        <v>325</v>
      </c>
      <c r="H168" s="770">
        <v>1400</v>
      </c>
      <c r="I168" s="770">
        <v>60730</v>
      </c>
      <c r="J168" s="770">
        <v>54530</v>
      </c>
      <c r="K168" s="770">
        <v>250</v>
      </c>
      <c r="L168" s="770">
        <v>9440</v>
      </c>
      <c r="M168" s="770">
        <v>10210</v>
      </c>
      <c r="N168" s="770">
        <v>0</v>
      </c>
      <c r="O168" s="772" t="s">
        <v>640</v>
      </c>
      <c r="P168" s="772" t="s">
        <v>640</v>
      </c>
      <c r="Q168" s="772" t="s">
        <v>640</v>
      </c>
    </row>
    <row r="169" spans="1:17">
      <c r="A169" s="770">
        <v>3015</v>
      </c>
      <c r="B169" s="772" t="s">
        <v>819</v>
      </c>
      <c r="C169" s="772" t="s">
        <v>737</v>
      </c>
      <c r="D169" s="770">
        <v>4919</v>
      </c>
      <c r="E169" s="772" t="s">
        <v>818</v>
      </c>
      <c r="F169" s="772" t="s">
        <v>850</v>
      </c>
      <c r="G169" s="770">
        <v>200</v>
      </c>
      <c r="H169" s="770">
        <v>1400</v>
      </c>
      <c r="I169" s="770">
        <v>60730</v>
      </c>
      <c r="J169" s="770">
        <v>54530</v>
      </c>
      <c r="K169" s="770">
        <v>250</v>
      </c>
      <c r="L169" s="770">
        <v>9440</v>
      </c>
      <c r="M169" s="770">
        <v>10210</v>
      </c>
      <c r="N169" s="770">
        <v>0</v>
      </c>
      <c r="O169" s="772" t="s">
        <v>640</v>
      </c>
      <c r="P169" s="772" t="s">
        <v>640</v>
      </c>
      <c r="Q169" s="772" t="s">
        <v>640</v>
      </c>
    </row>
    <row r="170" spans="1:17">
      <c r="A170" s="770">
        <v>3015</v>
      </c>
      <c r="B170" s="772" t="s">
        <v>819</v>
      </c>
      <c r="C170" s="772" t="s">
        <v>737</v>
      </c>
      <c r="D170" s="770">
        <v>4920</v>
      </c>
      <c r="E170" s="772" t="s">
        <v>818</v>
      </c>
      <c r="F170" s="772" t="s">
        <v>887</v>
      </c>
      <c r="G170" s="770">
        <v>200</v>
      </c>
      <c r="H170" s="770">
        <v>550</v>
      </c>
      <c r="I170" s="770">
        <v>62950</v>
      </c>
      <c r="J170" s="770">
        <v>56760</v>
      </c>
      <c r="K170" s="770">
        <v>250</v>
      </c>
      <c r="L170" s="770">
        <v>9440</v>
      </c>
      <c r="M170" s="770">
        <v>10210</v>
      </c>
      <c r="N170" s="770">
        <v>0</v>
      </c>
      <c r="O170" s="772" t="s">
        <v>640</v>
      </c>
      <c r="P170" s="772" t="s">
        <v>640</v>
      </c>
      <c r="Q170" s="772" t="s">
        <v>640</v>
      </c>
    </row>
    <row r="171" spans="1:17">
      <c r="A171" s="770">
        <v>3015</v>
      </c>
      <c r="B171" s="772" t="s">
        <v>819</v>
      </c>
      <c r="C171" s="772" t="s">
        <v>737</v>
      </c>
      <c r="D171" s="770">
        <v>4920</v>
      </c>
      <c r="E171" s="772" t="s">
        <v>823</v>
      </c>
      <c r="F171" s="772" t="s">
        <v>886</v>
      </c>
      <c r="G171" s="770">
        <v>75</v>
      </c>
      <c r="H171" s="770">
        <v>550</v>
      </c>
      <c r="I171" s="770">
        <v>62950</v>
      </c>
      <c r="J171" s="770">
        <v>56760</v>
      </c>
      <c r="K171" s="770">
        <v>250</v>
      </c>
      <c r="L171" s="770">
        <v>9440</v>
      </c>
      <c r="M171" s="770">
        <v>10210</v>
      </c>
      <c r="N171" s="770">
        <v>0</v>
      </c>
      <c r="O171" s="772" t="s">
        <v>640</v>
      </c>
      <c r="P171" s="772" t="s">
        <v>640</v>
      </c>
      <c r="Q171" s="772" t="s">
        <v>640</v>
      </c>
    </row>
    <row r="172" spans="1:17">
      <c r="A172" s="770">
        <v>3015</v>
      </c>
      <c r="B172" s="772" t="s">
        <v>819</v>
      </c>
      <c r="C172" s="772" t="s">
        <v>737</v>
      </c>
      <c r="D172" s="770">
        <v>4927</v>
      </c>
      <c r="E172" s="772" t="s">
        <v>823</v>
      </c>
      <c r="F172" s="772" t="s">
        <v>361</v>
      </c>
      <c r="G172" s="770">
        <v>75</v>
      </c>
      <c r="H172" s="770">
        <v>550</v>
      </c>
      <c r="I172" s="770">
        <v>62950</v>
      </c>
      <c r="J172" s="770">
        <v>56760</v>
      </c>
      <c r="K172" s="770">
        <v>250</v>
      </c>
      <c r="L172" s="770">
        <v>9440</v>
      </c>
      <c r="M172" s="770">
        <v>10210</v>
      </c>
      <c r="N172" s="770">
        <v>5510</v>
      </c>
      <c r="O172" s="772" t="s">
        <v>640</v>
      </c>
      <c r="P172" s="772" t="s">
        <v>640</v>
      </c>
      <c r="Q172" s="772" t="s">
        <v>640</v>
      </c>
    </row>
    <row r="173" spans="1:17">
      <c r="A173" s="770">
        <v>3015</v>
      </c>
      <c r="B173" s="772" t="s">
        <v>819</v>
      </c>
      <c r="C173" s="772" t="s">
        <v>737</v>
      </c>
      <c r="D173" s="770">
        <v>4928</v>
      </c>
      <c r="E173" s="772" t="s">
        <v>823</v>
      </c>
      <c r="F173" s="772" t="s">
        <v>822</v>
      </c>
      <c r="G173" s="770">
        <v>75</v>
      </c>
      <c r="H173" s="770">
        <v>550</v>
      </c>
      <c r="I173" s="770">
        <v>62950</v>
      </c>
      <c r="J173" s="770">
        <v>56760</v>
      </c>
      <c r="K173" s="770">
        <v>250</v>
      </c>
      <c r="L173" s="770">
        <v>9440</v>
      </c>
      <c r="M173" s="770">
        <v>10210</v>
      </c>
      <c r="N173" s="770">
        <v>0</v>
      </c>
      <c r="O173" s="772" t="s">
        <v>640</v>
      </c>
      <c r="P173" s="772" t="s">
        <v>640</v>
      </c>
      <c r="Q173" s="772" t="s">
        <v>640</v>
      </c>
    </row>
    <row r="174" spans="1:17">
      <c r="A174" s="770">
        <v>3015</v>
      </c>
      <c r="B174" s="772" t="s">
        <v>819</v>
      </c>
      <c r="C174" s="772" t="s">
        <v>737</v>
      </c>
      <c r="D174" s="770">
        <v>4929</v>
      </c>
      <c r="E174" s="772" t="s">
        <v>823</v>
      </c>
      <c r="F174" s="772" t="s">
        <v>845</v>
      </c>
      <c r="G174" s="770">
        <v>75</v>
      </c>
      <c r="H174" s="770">
        <v>550</v>
      </c>
      <c r="I174" s="770">
        <v>62950</v>
      </c>
      <c r="J174" s="770">
        <v>56760</v>
      </c>
      <c r="K174" s="770">
        <v>250</v>
      </c>
      <c r="L174" s="770">
        <v>9440</v>
      </c>
      <c r="M174" s="770">
        <v>10210</v>
      </c>
      <c r="N174" s="770">
        <v>0</v>
      </c>
      <c r="O174" s="772" t="s">
        <v>640</v>
      </c>
      <c r="P174" s="772" t="s">
        <v>640</v>
      </c>
      <c r="Q174" s="772" t="s">
        <v>640</v>
      </c>
    </row>
    <row r="175" spans="1:17">
      <c r="A175" s="770">
        <v>3015</v>
      </c>
      <c r="B175" s="772" t="s">
        <v>819</v>
      </c>
      <c r="C175" s="772" t="s">
        <v>737</v>
      </c>
      <c r="D175" s="770">
        <v>4930</v>
      </c>
      <c r="E175" s="772" t="s">
        <v>818</v>
      </c>
      <c r="F175" s="772" t="s">
        <v>842</v>
      </c>
      <c r="G175" s="770">
        <v>150</v>
      </c>
      <c r="H175" s="770">
        <v>550</v>
      </c>
      <c r="I175" s="770">
        <v>62950</v>
      </c>
      <c r="J175" s="770">
        <v>56760</v>
      </c>
      <c r="K175" s="770">
        <v>250</v>
      </c>
      <c r="L175" s="770">
        <v>9440</v>
      </c>
      <c r="M175" s="770">
        <v>10210</v>
      </c>
      <c r="N175" s="770">
        <v>0</v>
      </c>
      <c r="O175" s="772" t="s">
        <v>640</v>
      </c>
      <c r="P175" s="772" t="s">
        <v>640</v>
      </c>
      <c r="Q175" s="772" t="s">
        <v>640</v>
      </c>
    </row>
    <row r="176" spans="1:17">
      <c r="A176" s="770">
        <v>3015</v>
      </c>
      <c r="B176" s="772" t="s">
        <v>819</v>
      </c>
      <c r="C176" s="772" t="s">
        <v>737</v>
      </c>
      <c r="D176" s="770">
        <v>4931</v>
      </c>
      <c r="E176" s="772" t="s">
        <v>823</v>
      </c>
      <c r="F176" s="772" t="s">
        <v>360</v>
      </c>
      <c r="G176" s="770">
        <v>75</v>
      </c>
      <c r="H176" s="770">
        <v>550</v>
      </c>
      <c r="I176" s="770">
        <v>62950</v>
      </c>
      <c r="J176" s="770">
        <v>56760</v>
      </c>
      <c r="K176" s="770">
        <v>250</v>
      </c>
      <c r="L176" s="770">
        <v>9440</v>
      </c>
      <c r="M176" s="770">
        <v>10210</v>
      </c>
      <c r="N176" s="770">
        <v>5510</v>
      </c>
      <c r="O176" s="772" t="s">
        <v>640</v>
      </c>
      <c r="P176" s="772" t="s">
        <v>640</v>
      </c>
      <c r="Q176" s="772" t="s">
        <v>640</v>
      </c>
    </row>
    <row r="177" spans="1:17">
      <c r="A177" s="770">
        <v>3015</v>
      </c>
      <c r="B177" s="772" t="s">
        <v>819</v>
      </c>
      <c r="C177" s="772" t="s">
        <v>737</v>
      </c>
      <c r="D177" s="770">
        <v>4932</v>
      </c>
      <c r="E177" s="772" t="s">
        <v>818</v>
      </c>
      <c r="F177" s="772" t="s">
        <v>831</v>
      </c>
      <c r="G177" s="770">
        <v>250</v>
      </c>
      <c r="H177" s="770">
        <v>550</v>
      </c>
      <c r="I177" s="770">
        <v>62950</v>
      </c>
      <c r="J177" s="770">
        <v>56760</v>
      </c>
      <c r="K177" s="770">
        <v>250</v>
      </c>
      <c r="L177" s="770">
        <v>9440</v>
      </c>
      <c r="M177" s="770">
        <v>10210</v>
      </c>
      <c r="N177" s="770">
        <v>0</v>
      </c>
      <c r="O177" s="772" t="s">
        <v>640</v>
      </c>
      <c r="P177" s="772" t="s">
        <v>640</v>
      </c>
      <c r="Q177" s="772" t="s">
        <v>640</v>
      </c>
    </row>
    <row r="178" spans="1:17">
      <c r="A178" s="770">
        <v>3015</v>
      </c>
      <c r="B178" s="772" t="s">
        <v>819</v>
      </c>
      <c r="C178" s="772" t="s">
        <v>737</v>
      </c>
      <c r="D178" s="770">
        <v>4933</v>
      </c>
      <c r="E178" s="772" t="s">
        <v>823</v>
      </c>
      <c r="F178" s="772" t="s">
        <v>844</v>
      </c>
      <c r="G178" s="770">
        <v>75</v>
      </c>
      <c r="H178" s="770">
        <v>550</v>
      </c>
      <c r="I178" s="770">
        <v>62950</v>
      </c>
      <c r="J178" s="770">
        <v>56760</v>
      </c>
      <c r="K178" s="770">
        <v>250</v>
      </c>
      <c r="L178" s="770">
        <v>9440</v>
      </c>
      <c r="M178" s="770">
        <v>10210</v>
      </c>
      <c r="N178" s="770">
        <v>0</v>
      </c>
      <c r="O178" s="772" t="s">
        <v>640</v>
      </c>
      <c r="P178" s="772" t="s">
        <v>640</v>
      </c>
      <c r="Q178" s="772" t="s">
        <v>640</v>
      </c>
    </row>
    <row r="179" spans="1:17">
      <c r="A179" s="770">
        <v>3015</v>
      </c>
      <c r="B179" s="772" t="s">
        <v>819</v>
      </c>
      <c r="C179" s="772" t="s">
        <v>737</v>
      </c>
      <c r="D179" s="770">
        <v>4934</v>
      </c>
      <c r="E179" s="772" t="s">
        <v>823</v>
      </c>
      <c r="F179" s="772" t="s">
        <v>835</v>
      </c>
      <c r="G179" s="770">
        <v>75</v>
      </c>
      <c r="H179" s="770">
        <v>550</v>
      </c>
      <c r="I179" s="770">
        <v>62950</v>
      </c>
      <c r="J179" s="770">
        <v>56760</v>
      </c>
      <c r="K179" s="770">
        <v>250</v>
      </c>
      <c r="L179" s="770">
        <v>9440</v>
      </c>
      <c r="M179" s="770">
        <v>10210</v>
      </c>
      <c r="N179" s="770">
        <v>0</v>
      </c>
      <c r="O179" s="772" t="s">
        <v>640</v>
      </c>
      <c r="P179" s="772" t="s">
        <v>640</v>
      </c>
      <c r="Q179" s="772" t="s">
        <v>640</v>
      </c>
    </row>
    <row r="180" spans="1:17">
      <c r="A180" s="770">
        <v>3015</v>
      </c>
      <c r="B180" s="772" t="s">
        <v>819</v>
      </c>
      <c r="C180" s="772" t="s">
        <v>737</v>
      </c>
      <c r="D180" s="770">
        <v>5181</v>
      </c>
      <c r="E180" s="772" t="s">
        <v>272</v>
      </c>
      <c r="F180" s="772" t="s">
        <v>885</v>
      </c>
      <c r="G180" s="770">
        <v>62</v>
      </c>
      <c r="H180" s="770">
        <v>1400</v>
      </c>
      <c r="I180" s="770">
        <v>60730</v>
      </c>
      <c r="J180" s="770">
        <v>54530</v>
      </c>
      <c r="K180" s="770">
        <v>250</v>
      </c>
      <c r="L180" s="770">
        <v>9440</v>
      </c>
      <c r="M180" s="770">
        <v>10210</v>
      </c>
      <c r="N180" s="770">
        <v>0</v>
      </c>
      <c r="O180" s="772" t="s">
        <v>640</v>
      </c>
      <c r="P180" s="772" t="s">
        <v>640</v>
      </c>
      <c r="Q180" s="772" t="s">
        <v>640</v>
      </c>
    </row>
    <row r="181" spans="1:17">
      <c r="A181" s="770">
        <v>3015</v>
      </c>
      <c r="B181" s="772" t="s">
        <v>819</v>
      </c>
      <c r="C181" s="772" t="s">
        <v>737</v>
      </c>
      <c r="D181" s="770">
        <v>5182</v>
      </c>
      <c r="E181" s="772" t="s">
        <v>272</v>
      </c>
      <c r="F181" s="772" t="s">
        <v>884</v>
      </c>
      <c r="G181" s="770">
        <v>94.5</v>
      </c>
      <c r="H181" s="770">
        <v>1400</v>
      </c>
      <c r="I181" s="770">
        <v>60730</v>
      </c>
      <c r="J181" s="770">
        <v>54530</v>
      </c>
      <c r="K181" s="770">
        <v>250</v>
      </c>
      <c r="L181" s="770">
        <v>9440</v>
      </c>
      <c r="M181" s="770">
        <v>10210</v>
      </c>
      <c r="N181" s="770">
        <v>0</v>
      </c>
      <c r="O181" s="772" t="s">
        <v>640</v>
      </c>
      <c r="P181" s="772" t="s">
        <v>640</v>
      </c>
      <c r="Q181" s="772" t="s">
        <v>640</v>
      </c>
    </row>
    <row r="182" spans="1:17">
      <c r="A182" s="770">
        <v>3015</v>
      </c>
      <c r="B182" s="772" t="s">
        <v>819</v>
      </c>
      <c r="C182" s="772" t="s">
        <v>737</v>
      </c>
      <c r="D182" s="770">
        <v>5183</v>
      </c>
      <c r="E182" s="772" t="s">
        <v>272</v>
      </c>
      <c r="F182" s="772" t="s">
        <v>883</v>
      </c>
      <c r="G182" s="770">
        <v>99.5</v>
      </c>
      <c r="H182" s="770">
        <v>1400</v>
      </c>
      <c r="I182" s="770">
        <v>60730</v>
      </c>
      <c r="J182" s="770">
        <v>54530</v>
      </c>
      <c r="K182" s="770">
        <v>250</v>
      </c>
      <c r="L182" s="770">
        <v>9440</v>
      </c>
      <c r="M182" s="770">
        <v>10210</v>
      </c>
      <c r="N182" s="770">
        <v>0</v>
      </c>
      <c r="O182" s="772" t="s">
        <v>640</v>
      </c>
      <c r="P182" s="772" t="s">
        <v>640</v>
      </c>
      <c r="Q182" s="772" t="s">
        <v>640</v>
      </c>
    </row>
    <row r="183" spans="1:17">
      <c r="A183" s="770">
        <v>3015</v>
      </c>
      <c r="B183" s="772" t="s">
        <v>819</v>
      </c>
      <c r="C183" s="772" t="s">
        <v>737</v>
      </c>
      <c r="D183" s="770">
        <v>5184</v>
      </c>
      <c r="E183" s="772" t="s">
        <v>272</v>
      </c>
      <c r="F183" s="772" t="s">
        <v>883</v>
      </c>
      <c r="G183" s="770">
        <v>99.5</v>
      </c>
      <c r="H183" s="770">
        <v>1400</v>
      </c>
      <c r="I183" s="770">
        <v>60730</v>
      </c>
      <c r="J183" s="770">
        <v>54530</v>
      </c>
      <c r="K183" s="770">
        <v>250</v>
      </c>
      <c r="L183" s="770">
        <v>9440</v>
      </c>
      <c r="M183" s="770">
        <v>10210</v>
      </c>
      <c r="N183" s="770">
        <v>0</v>
      </c>
      <c r="O183" s="772" t="s">
        <v>640</v>
      </c>
      <c r="P183" s="772" t="s">
        <v>640</v>
      </c>
      <c r="Q183" s="772" t="s">
        <v>640</v>
      </c>
    </row>
    <row r="184" spans="1:17">
      <c r="A184" s="770">
        <v>3015</v>
      </c>
      <c r="B184" s="772" t="s">
        <v>819</v>
      </c>
      <c r="C184" s="772" t="s">
        <v>737</v>
      </c>
      <c r="D184" s="770">
        <v>5185</v>
      </c>
      <c r="E184" s="772" t="s">
        <v>272</v>
      </c>
      <c r="F184" s="772" t="s">
        <v>882</v>
      </c>
      <c r="G184" s="770">
        <v>104.5</v>
      </c>
      <c r="H184" s="770">
        <v>1400</v>
      </c>
      <c r="I184" s="770">
        <v>60730</v>
      </c>
      <c r="J184" s="770">
        <v>54530</v>
      </c>
      <c r="K184" s="770">
        <v>250</v>
      </c>
      <c r="L184" s="770">
        <v>9440</v>
      </c>
      <c r="M184" s="770">
        <v>10210</v>
      </c>
      <c r="N184" s="770">
        <v>0</v>
      </c>
      <c r="O184" s="772" t="s">
        <v>640</v>
      </c>
      <c r="P184" s="772" t="s">
        <v>640</v>
      </c>
      <c r="Q184" s="772" t="s">
        <v>640</v>
      </c>
    </row>
    <row r="185" spans="1:17">
      <c r="A185" s="770">
        <v>3015</v>
      </c>
      <c r="B185" s="772" t="s">
        <v>819</v>
      </c>
      <c r="C185" s="772" t="s">
        <v>737</v>
      </c>
      <c r="D185" s="770">
        <v>5186</v>
      </c>
      <c r="E185" s="772" t="s">
        <v>272</v>
      </c>
      <c r="F185" s="772" t="s">
        <v>881</v>
      </c>
      <c r="G185" s="770">
        <v>112</v>
      </c>
      <c r="H185" s="770">
        <v>1400</v>
      </c>
      <c r="I185" s="770">
        <v>60730</v>
      </c>
      <c r="J185" s="770">
        <v>54530</v>
      </c>
      <c r="K185" s="770">
        <v>250</v>
      </c>
      <c r="L185" s="770">
        <v>9440</v>
      </c>
      <c r="M185" s="770">
        <v>10210</v>
      </c>
      <c r="N185" s="770">
        <v>0</v>
      </c>
      <c r="O185" s="772" t="s">
        <v>640</v>
      </c>
      <c r="P185" s="772" t="s">
        <v>640</v>
      </c>
      <c r="Q185" s="772" t="s">
        <v>640</v>
      </c>
    </row>
    <row r="186" spans="1:17">
      <c r="A186" s="770">
        <v>3015</v>
      </c>
      <c r="B186" s="772" t="s">
        <v>819</v>
      </c>
      <c r="C186" s="772" t="s">
        <v>737</v>
      </c>
      <c r="D186" s="770">
        <v>5187</v>
      </c>
      <c r="E186" s="772" t="s">
        <v>272</v>
      </c>
      <c r="F186" s="772" t="s">
        <v>880</v>
      </c>
      <c r="G186" s="770">
        <v>119.5</v>
      </c>
      <c r="H186" s="770">
        <v>1400</v>
      </c>
      <c r="I186" s="770">
        <v>60730</v>
      </c>
      <c r="J186" s="770">
        <v>54530</v>
      </c>
      <c r="K186" s="770">
        <v>250</v>
      </c>
      <c r="L186" s="770">
        <v>9440</v>
      </c>
      <c r="M186" s="770">
        <v>10210</v>
      </c>
      <c r="N186" s="770">
        <v>0</v>
      </c>
      <c r="O186" s="772" t="s">
        <v>640</v>
      </c>
      <c r="P186" s="772" t="s">
        <v>640</v>
      </c>
      <c r="Q186" s="772" t="s">
        <v>640</v>
      </c>
    </row>
    <row r="187" spans="1:17">
      <c r="A187" s="770">
        <v>3015</v>
      </c>
      <c r="B187" s="772" t="s">
        <v>819</v>
      </c>
      <c r="C187" s="772" t="s">
        <v>737</v>
      </c>
      <c r="D187" s="770">
        <v>5189</v>
      </c>
      <c r="E187" s="772" t="s">
        <v>272</v>
      </c>
      <c r="F187" s="772" t="s">
        <v>879</v>
      </c>
      <c r="G187" s="770">
        <v>124.5</v>
      </c>
      <c r="H187" s="770">
        <v>1400</v>
      </c>
      <c r="I187" s="770">
        <v>60730</v>
      </c>
      <c r="J187" s="770">
        <v>54530</v>
      </c>
      <c r="K187" s="770">
        <v>250</v>
      </c>
      <c r="L187" s="770">
        <v>9440</v>
      </c>
      <c r="M187" s="770">
        <v>10210</v>
      </c>
      <c r="N187" s="770">
        <v>0</v>
      </c>
      <c r="O187" s="772" t="s">
        <v>640</v>
      </c>
      <c r="P187" s="772" t="s">
        <v>640</v>
      </c>
      <c r="Q187" s="772" t="s">
        <v>640</v>
      </c>
    </row>
    <row r="188" spans="1:17">
      <c r="A188" s="770">
        <v>3015</v>
      </c>
      <c r="B188" s="772" t="s">
        <v>819</v>
      </c>
      <c r="C188" s="772" t="s">
        <v>737</v>
      </c>
      <c r="D188" s="770">
        <v>5190</v>
      </c>
      <c r="E188" s="772" t="s">
        <v>272</v>
      </c>
      <c r="F188" s="772" t="s">
        <v>878</v>
      </c>
      <c r="G188" s="770">
        <v>129.5</v>
      </c>
      <c r="H188" s="770">
        <v>1400</v>
      </c>
      <c r="I188" s="770">
        <v>60730</v>
      </c>
      <c r="J188" s="770">
        <v>54530</v>
      </c>
      <c r="K188" s="770">
        <v>250</v>
      </c>
      <c r="L188" s="770">
        <v>9440</v>
      </c>
      <c r="M188" s="770">
        <v>10210</v>
      </c>
      <c r="N188" s="770">
        <v>0</v>
      </c>
      <c r="O188" s="772" t="s">
        <v>640</v>
      </c>
      <c r="P188" s="772" t="s">
        <v>640</v>
      </c>
      <c r="Q188" s="772" t="s">
        <v>640</v>
      </c>
    </row>
    <row r="189" spans="1:17">
      <c r="A189" s="770">
        <v>3015</v>
      </c>
      <c r="B189" s="772" t="s">
        <v>819</v>
      </c>
      <c r="C189" s="772" t="s">
        <v>737</v>
      </c>
      <c r="D189" s="770">
        <v>5191</v>
      </c>
      <c r="E189" s="772" t="s">
        <v>272</v>
      </c>
      <c r="F189" s="772" t="s">
        <v>877</v>
      </c>
      <c r="G189" s="770">
        <v>149.5</v>
      </c>
      <c r="H189" s="770">
        <v>1400</v>
      </c>
      <c r="I189" s="770">
        <v>60730</v>
      </c>
      <c r="J189" s="770">
        <v>54530</v>
      </c>
      <c r="K189" s="770">
        <v>250</v>
      </c>
      <c r="L189" s="770">
        <v>9440</v>
      </c>
      <c r="M189" s="770">
        <v>10210</v>
      </c>
      <c r="N189" s="770">
        <v>0</v>
      </c>
      <c r="O189" s="772" t="s">
        <v>640</v>
      </c>
      <c r="P189" s="772" t="s">
        <v>640</v>
      </c>
      <c r="Q189" s="772" t="s">
        <v>640</v>
      </c>
    </row>
    <row r="190" spans="1:17">
      <c r="A190" s="770">
        <v>3015</v>
      </c>
      <c r="B190" s="772" t="s">
        <v>819</v>
      </c>
      <c r="C190" s="772" t="s">
        <v>737</v>
      </c>
      <c r="D190" s="770">
        <v>5192</v>
      </c>
      <c r="E190" s="772" t="s">
        <v>272</v>
      </c>
      <c r="F190" s="772" t="s">
        <v>876</v>
      </c>
      <c r="G190" s="770">
        <v>162</v>
      </c>
      <c r="H190" s="770">
        <v>1400</v>
      </c>
      <c r="I190" s="770">
        <v>60730</v>
      </c>
      <c r="J190" s="770">
        <v>54530</v>
      </c>
      <c r="K190" s="770">
        <v>250</v>
      </c>
      <c r="L190" s="770">
        <v>9440</v>
      </c>
      <c r="M190" s="770">
        <v>10210</v>
      </c>
      <c r="N190" s="770">
        <v>0</v>
      </c>
      <c r="O190" s="772" t="s">
        <v>640</v>
      </c>
      <c r="P190" s="772" t="s">
        <v>640</v>
      </c>
      <c r="Q190" s="772" t="s">
        <v>640</v>
      </c>
    </row>
    <row r="191" spans="1:17">
      <c r="A191" s="770">
        <v>3015</v>
      </c>
      <c r="B191" s="772" t="s">
        <v>819</v>
      </c>
      <c r="C191" s="772" t="s">
        <v>737</v>
      </c>
      <c r="D191" s="770">
        <v>5193</v>
      </c>
      <c r="E191" s="772" t="s">
        <v>272</v>
      </c>
      <c r="F191" s="772" t="s">
        <v>876</v>
      </c>
      <c r="G191" s="770">
        <v>162</v>
      </c>
      <c r="H191" s="770">
        <v>1400</v>
      </c>
      <c r="I191" s="770">
        <v>60730</v>
      </c>
      <c r="J191" s="770">
        <v>54530</v>
      </c>
      <c r="K191" s="770">
        <v>250</v>
      </c>
      <c r="L191" s="770">
        <v>9440</v>
      </c>
      <c r="M191" s="770">
        <v>10210</v>
      </c>
      <c r="N191" s="770">
        <v>0</v>
      </c>
      <c r="O191" s="772" t="s">
        <v>640</v>
      </c>
      <c r="P191" s="772" t="s">
        <v>640</v>
      </c>
      <c r="Q191" s="772" t="s">
        <v>640</v>
      </c>
    </row>
    <row r="192" spans="1:17">
      <c r="A192" s="770">
        <v>3015</v>
      </c>
      <c r="B192" s="772" t="s">
        <v>819</v>
      </c>
      <c r="C192" s="772" t="s">
        <v>737</v>
      </c>
      <c r="D192" s="770">
        <v>5194</v>
      </c>
      <c r="E192" s="772" t="s">
        <v>272</v>
      </c>
      <c r="F192" s="772" t="s">
        <v>875</v>
      </c>
      <c r="G192" s="770">
        <v>167</v>
      </c>
      <c r="H192" s="770">
        <v>1400</v>
      </c>
      <c r="I192" s="770">
        <v>60730</v>
      </c>
      <c r="J192" s="770">
        <v>54530</v>
      </c>
      <c r="K192" s="770">
        <v>250</v>
      </c>
      <c r="L192" s="770">
        <v>9440</v>
      </c>
      <c r="M192" s="770">
        <v>10210</v>
      </c>
      <c r="N192" s="770">
        <v>0</v>
      </c>
      <c r="O192" s="772" t="s">
        <v>640</v>
      </c>
      <c r="P192" s="772" t="s">
        <v>640</v>
      </c>
      <c r="Q192" s="772" t="s">
        <v>640</v>
      </c>
    </row>
    <row r="193" spans="1:17">
      <c r="A193" s="770">
        <v>3015</v>
      </c>
      <c r="B193" s="772" t="s">
        <v>819</v>
      </c>
      <c r="C193" s="772" t="s">
        <v>737</v>
      </c>
      <c r="D193" s="770">
        <v>5195</v>
      </c>
      <c r="E193" s="772" t="s">
        <v>272</v>
      </c>
      <c r="F193" s="772" t="s">
        <v>874</v>
      </c>
      <c r="G193" s="770">
        <v>187</v>
      </c>
      <c r="H193" s="770">
        <v>1400</v>
      </c>
      <c r="I193" s="770">
        <v>60730</v>
      </c>
      <c r="J193" s="770">
        <v>54530</v>
      </c>
      <c r="K193" s="770">
        <v>250</v>
      </c>
      <c r="L193" s="770">
        <v>9440</v>
      </c>
      <c r="M193" s="770">
        <v>10210</v>
      </c>
      <c r="N193" s="770">
        <v>0</v>
      </c>
      <c r="O193" s="772" t="s">
        <v>640</v>
      </c>
      <c r="P193" s="772" t="s">
        <v>640</v>
      </c>
      <c r="Q193" s="772" t="s">
        <v>640</v>
      </c>
    </row>
    <row r="194" spans="1:17">
      <c r="A194" s="770">
        <v>3015</v>
      </c>
      <c r="B194" s="772" t="s">
        <v>819</v>
      </c>
      <c r="C194" s="772" t="s">
        <v>737</v>
      </c>
      <c r="D194" s="770">
        <v>5197</v>
      </c>
      <c r="E194" s="772" t="s">
        <v>272</v>
      </c>
      <c r="F194" s="772" t="s">
        <v>873</v>
      </c>
      <c r="G194" s="770">
        <v>37</v>
      </c>
      <c r="H194" s="770">
        <v>1400</v>
      </c>
      <c r="I194" s="770">
        <v>60730</v>
      </c>
      <c r="J194" s="770">
        <v>54530</v>
      </c>
      <c r="K194" s="770">
        <v>250</v>
      </c>
      <c r="L194" s="770">
        <v>9440</v>
      </c>
      <c r="M194" s="770">
        <v>10210</v>
      </c>
      <c r="N194" s="770">
        <v>0</v>
      </c>
      <c r="O194" s="772" t="s">
        <v>640</v>
      </c>
      <c r="P194" s="772" t="s">
        <v>640</v>
      </c>
      <c r="Q194" s="772" t="s">
        <v>640</v>
      </c>
    </row>
    <row r="195" spans="1:17">
      <c r="A195" s="770">
        <v>3015</v>
      </c>
      <c r="B195" s="772" t="s">
        <v>819</v>
      </c>
      <c r="C195" s="772" t="s">
        <v>737</v>
      </c>
      <c r="D195" s="770">
        <v>5198</v>
      </c>
      <c r="E195" s="772" t="s">
        <v>272</v>
      </c>
      <c r="F195" s="772" t="s">
        <v>873</v>
      </c>
      <c r="G195" s="770">
        <v>37</v>
      </c>
      <c r="H195" s="770">
        <v>1400</v>
      </c>
      <c r="I195" s="770">
        <v>60730</v>
      </c>
      <c r="J195" s="770">
        <v>54530</v>
      </c>
      <c r="K195" s="770">
        <v>250</v>
      </c>
      <c r="L195" s="770">
        <v>9440</v>
      </c>
      <c r="M195" s="770">
        <v>10210</v>
      </c>
      <c r="N195" s="770">
        <v>0</v>
      </c>
      <c r="O195" s="772" t="s">
        <v>640</v>
      </c>
      <c r="P195" s="772" t="s">
        <v>640</v>
      </c>
      <c r="Q195" s="772" t="s">
        <v>640</v>
      </c>
    </row>
    <row r="196" spans="1:17">
      <c r="A196" s="770">
        <v>3015</v>
      </c>
      <c r="B196" s="772" t="s">
        <v>819</v>
      </c>
      <c r="C196" s="772" t="s">
        <v>737</v>
      </c>
      <c r="D196" s="770">
        <v>5257</v>
      </c>
      <c r="E196" s="772" t="s">
        <v>272</v>
      </c>
      <c r="F196" s="772" t="s">
        <v>872</v>
      </c>
      <c r="G196" s="770">
        <v>0</v>
      </c>
      <c r="H196" s="770">
        <v>1400</v>
      </c>
      <c r="I196" s="770">
        <v>60730</v>
      </c>
      <c r="J196" s="770">
        <v>54530</v>
      </c>
      <c r="K196" s="770">
        <v>250</v>
      </c>
      <c r="L196" s="770">
        <v>9440</v>
      </c>
      <c r="M196" s="770">
        <v>10210</v>
      </c>
      <c r="N196" s="770">
        <v>0</v>
      </c>
      <c r="O196" s="772" t="s">
        <v>640</v>
      </c>
      <c r="P196" s="772" t="s">
        <v>640</v>
      </c>
      <c r="Q196" s="772" t="s">
        <v>640</v>
      </c>
    </row>
    <row r="197" spans="1:17">
      <c r="A197" s="770">
        <v>3015</v>
      </c>
      <c r="B197" s="772" t="s">
        <v>819</v>
      </c>
      <c r="C197" s="772" t="s">
        <v>737</v>
      </c>
      <c r="D197" s="770">
        <v>5550</v>
      </c>
      <c r="E197" s="772" t="s">
        <v>820</v>
      </c>
      <c r="F197" s="772" t="s">
        <v>871</v>
      </c>
      <c r="G197" s="770">
        <v>325</v>
      </c>
      <c r="H197" s="770">
        <v>550</v>
      </c>
      <c r="I197" s="770">
        <v>62950</v>
      </c>
      <c r="J197" s="770">
        <v>56760</v>
      </c>
      <c r="K197" s="770">
        <v>250</v>
      </c>
      <c r="L197" s="770">
        <v>9440</v>
      </c>
      <c r="M197" s="770">
        <v>10210</v>
      </c>
      <c r="N197" s="770">
        <v>0</v>
      </c>
      <c r="O197" s="772" t="s">
        <v>640</v>
      </c>
      <c r="P197" s="772" t="s">
        <v>640</v>
      </c>
      <c r="Q197" s="772" t="s">
        <v>640</v>
      </c>
    </row>
    <row r="198" spans="1:17">
      <c r="A198" s="770">
        <v>3015</v>
      </c>
      <c r="B198" s="772" t="s">
        <v>819</v>
      </c>
      <c r="C198" s="772" t="s">
        <v>737</v>
      </c>
      <c r="D198" s="770">
        <v>5700</v>
      </c>
      <c r="E198" s="772" t="s">
        <v>818</v>
      </c>
      <c r="F198" s="772" t="s">
        <v>870</v>
      </c>
      <c r="G198" s="770">
        <v>200</v>
      </c>
      <c r="H198" s="770">
        <v>1400</v>
      </c>
      <c r="I198" s="770">
        <v>60730</v>
      </c>
      <c r="J198" s="770">
        <v>54530</v>
      </c>
      <c r="K198" s="770">
        <v>250</v>
      </c>
      <c r="L198" s="770">
        <v>9440</v>
      </c>
      <c r="M198" s="770">
        <v>10210</v>
      </c>
      <c r="N198" s="770">
        <v>0</v>
      </c>
      <c r="O198" s="772" t="s">
        <v>640</v>
      </c>
      <c r="P198" s="772" t="s">
        <v>640</v>
      </c>
      <c r="Q198" s="772" t="s">
        <v>640</v>
      </c>
    </row>
    <row r="199" spans="1:17">
      <c r="A199" s="770">
        <v>3015</v>
      </c>
      <c r="B199" s="772" t="s">
        <v>819</v>
      </c>
      <c r="C199" s="772" t="s">
        <v>737</v>
      </c>
      <c r="D199" s="770">
        <v>5700</v>
      </c>
      <c r="E199" s="772" t="s">
        <v>823</v>
      </c>
      <c r="F199" s="772" t="s">
        <v>870</v>
      </c>
      <c r="G199" s="770">
        <v>75</v>
      </c>
      <c r="H199" s="770">
        <v>1400</v>
      </c>
      <c r="I199" s="770">
        <v>60730</v>
      </c>
      <c r="J199" s="770">
        <v>54530</v>
      </c>
      <c r="K199" s="770">
        <v>250</v>
      </c>
      <c r="L199" s="770">
        <v>9440</v>
      </c>
      <c r="M199" s="770">
        <v>10210</v>
      </c>
      <c r="N199" s="770">
        <v>0</v>
      </c>
      <c r="O199" s="772" t="s">
        <v>640</v>
      </c>
      <c r="P199" s="772" t="s">
        <v>640</v>
      </c>
      <c r="Q199" s="772" t="s">
        <v>640</v>
      </c>
    </row>
    <row r="200" spans="1:17">
      <c r="A200" s="770">
        <v>3015</v>
      </c>
      <c r="B200" s="772" t="s">
        <v>819</v>
      </c>
      <c r="C200" s="772" t="s">
        <v>737</v>
      </c>
      <c r="D200" s="770">
        <v>5708</v>
      </c>
      <c r="E200" s="772" t="s">
        <v>820</v>
      </c>
      <c r="F200" s="772" t="s">
        <v>869</v>
      </c>
      <c r="G200" s="770">
        <v>285</v>
      </c>
      <c r="H200" s="770">
        <v>1400</v>
      </c>
      <c r="I200" s="770">
        <v>60730</v>
      </c>
      <c r="J200" s="770">
        <v>54530</v>
      </c>
      <c r="K200" s="770">
        <v>250</v>
      </c>
      <c r="L200" s="770">
        <v>9440</v>
      </c>
      <c r="M200" s="770">
        <v>10210</v>
      </c>
      <c r="N200" s="770">
        <v>0</v>
      </c>
      <c r="O200" s="772" t="s">
        <v>640</v>
      </c>
      <c r="P200" s="772" t="s">
        <v>640</v>
      </c>
      <c r="Q200" s="772" t="s">
        <v>640</v>
      </c>
    </row>
    <row r="201" spans="1:17">
      <c r="A201" s="770">
        <v>3015</v>
      </c>
      <c r="B201" s="772" t="s">
        <v>819</v>
      </c>
      <c r="C201" s="772" t="s">
        <v>737</v>
      </c>
      <c r="D201" s="770">
        <v>5708</v>
      </c>
      <c r="E201" s="772" t="s">
        <v>823</v>
      </c>
      <c r="F201" s="772" t="s">
        <v>869</v>
      </c>
      <c r="G201" s="770">
        <v>75</v>
      </c>
      <c r="H201" s="770">
        <v>1400</v>
      </c>
      <c r="I201" s="770">
        <v>60730</v>
      </c>
      <c r="J201" s="770">
        <v>54530</v>
      </c>
      <c r="K201" s="770">
        <v>250</v>
      </c>
      <c r="L201" s="770">
        <v>9440</v>
      </c>
      <c r="M201" s="770">
        <v>10210</v>
      </c>
      <c r="N201" s="770">
        <v>0</v>
      </c>
      <c r="O201" s="772" t="s">
        <v>640</v>
      </c>
      <c r="P201" s="772" t="s">
        <v>640</v>
      </c>
      <c r="Q201" s="772" t="s">
        <v>640</v>
      </c>
    </row>
    <row r="202" spans="1:17">
      <c r="A202" s="770">
        <v>3015</v>
      </c>
      <c r="B202" s="772" t="s">
        <v>819</v>
      </c>
      <c r="C202" s="772" t="s">
        <v>737</v>
      </c>
      <c r="D202" s="770">
        <v>5725</v>
      </c>
      <c r="E202" s="772" t="s">
        <v>272</v>
      </c>
      <c r="F202" s="772" t="s">
        <v>868</v>
      </c>
      <c r="G202" s="770">
        <v>16.3</v>
      </c>
      <c r="H202" s="772" t="s">
        <v>640</v>
      </c>
      <c r="I202" s="770">
        <v>93460</v>
      </c>
      <c r="J202" s="772" t="s">
        <v>640</v>
      </c>
      <c r="K202" s="772" t="s">
        <v>640</v>
      </c>
      <c r="L202" s="770">
        <v>0</v>
      </c>
      <c r="M202" s="770">
        <v>0</v>
      </c>
      <c r="N202" s="770">
        <v>0</v>
      </c>
      <c r="O202" s="772" t="s">
        <v>640</v>
      </c>
      <c r="P202" s="772" t="s">
        <v>640</v>
      </c>
      <c r="Q202" s="772" t="s">
        <v>640</v>
      </c>
    </row>
    <row r="203" spans="1:17">
      <c r="A203" s="770">
        <v>3015</v>
      </c>
      <c r="B203" s="772" t="s">
        <v>819</v>
      </c>
      <c r="C203" s="772" t="s">
        <v>737</v>
      </c>
      <c r="D203" s="770">
        <v>5727</v>
      </c>
      <c r="E203" s="772" t="s">
        <v>820</v>
      </c>
      <c r="F203" s="772" t="s">
        <v>867</v>
      </c>
      <c r="G203" s="770">
        <v>325</v>
      </c>
      <c r="H203" s="770">
        <v>1400</v>
      </c>
      <c r="I203" s="770">
        <v>60730</v>
      </c>
      <c r="J203" s="770">
        <v>54530</v>
      </c>
      <c r="K203" s="770">
        <v>250</v>
      </c>
      <c r="L203" s="770">
        <v>9440</v>
      </c>
      <c r="M203" s="770">
        <v>10210</v>
      </c>
      <c r="N203" s="770">
        <v>0</v>
      </c>
      <c r="O203" s="772" t="s">
        <v>640</v>
      </c>
      <c r="P203" s="772" t="s">
        <v>640</v>
      </c>
      <c r="Q203" s="772" t="s">
        <v>640</v>
      </c>
    </row>
    <row r="204" spans="1:17">
      <c r="A204" s="770">
        <v>3015</v>
      </c>
      <c r="B204" s="772" t="s">
        <v>819</v>
      </c>
      <c r="C204" s="772" t="s">
        <v>737</v>
      </c>
      <c r="D204" s="770">
        <v>5727</v>
      </c>
      <c r="E204" s="772" t="s">
        <v>818</v>
      </c>
      <c r="F204" s="772" t="s">
        <v>867</v>
      </c>
      <c r="G204" s="770">
        <v>200</v>
      </c>
      <c r="H204" s="770">
        <v>1400</v>
      </c>
      <c r="I204" s="770">
        <v>60730</v>
      </c>
      <c r="J204" s="770">
        <v>54530</v>
      </c>
      <c r="K204" s="770">
        <v>250</v>
      </c>
      <c r="L204" s="770">
        <v>9440</v>
      </c>
      <c r="M204" s="770">
        <v>10210</v>
      </c>
      <c r="N204" s="770">
        <v>0</v>
      </c>
      <c r="O204" s="772" t="s">
        <v>640</v>
      </c>
      <c r="P204" s="772" t="s">
        <v>640</v>
      </c>
      <c r="Q204" s="772" t="s">
        <v>640</v>
      </c>
    </row>
    <row r="205" spans="1:17">
      <c r="A205" s="770">
        <v>3015</v>
      </c>
      <c r="B205" s="772" t="s">
        <v>819</v>
      </c>
      <c r="C205" s="772" t="s">
        <v>737</v>
      </c>
      <c r="D205" s="770">
        <v>5728</v>
      </c>
      <c r="E205" s="772" t="s">
        <v>820</v>
      </c>
      <c r="F205" s="772" t="s">
        <v>360</v>
      </c>
      <c r="G205" s="770">
        <v>325</v>
      </c>
      <c r="H205" s="770">
        <v>550</v>
      </c>
      <c r="I205" s="770">
        <v>62950</v>
      </c>
      <c r="J205" s="770">
        <v>56760</v>
      </c>
      <c r="K205" s="770">
        <v>250</v>
      </c>
      <c r="L205" s="770">
        <v>9440</v>
      </c>
      <c r="M205" s="770">
        <v>10210</v>
      </c>
      <c r="N205" s="770">
        <v>5510</v>
      </c>
      <c r="O205" s="772" t="s">
        <v>640</v>
      </c>
      <c r="P205" s="772" t="s">
        <v>640</v>
      </c>
      <c r="Q205" s="772" t="s">
        <v>640</v>
      </c>
    </row>
    <row r="206" spans="1:17">
      <c r="A206" s="770">
        <v>3015</v>
      </c>
      <c r="B206" s="772" t="s">
        <v>819</v>
      </c>
      <c r="C206" s="772" t="s">
        <v>737</v>
      </c>
      <c r="D206" s="770">
        <v>5728</v>
      </c>
      <c r="E206" s="772" t="s">
        <v>818</v>
      </c>
      <c r="F206" s="772" t="s">
        <v>360</v>
      </c>
      <c r="G206" s="770">
        <v>200</v>
      </c>
      <c r="H206" s="770">
        <v>550</v>
      </c>
      <c r="I206" s="770">
        <v>62950</v>
      </c>
      <c r="J206" s="770">
        <v>56760</v>
      </c>
      <c r="K206" s="770">
        <v>250</v>
      </c>
      <c r="L206" s="770">
        <v>9440</v>
      </c>
      <c r="M206" s="770">
        <v>10210</v>
      </c>
      <c r="N206" s="770">
        <v>5510</v>
      </c>
      <c r="O206" s="772" t="s">
        <v>640</v>
      </c>
      <c r="P206" s="772" t="s">
        <v>640</v>
      </c>
      <c r="Q206" s="772" t="s">
        <v>640</v>
      </c>
    </row>
    <row r="207" spans="1:17">
      <c r="A207" s="770">
        <v>3015</v>
      </c>
      <c r="B207" s="772" t="s">
        <v>819</v>
      </c>
      <c r="C207" s="772" t="s">
        <v>737</v>
      </c>
      <c r="D207" s="770">
        <v>5732</v>
      </c>
      <c r="E207" s="772" t="s">
        <v>818</v>
      </c>
      <c r="F207" s="772" t="s">
        <v>866</v>
      </c>
      <c r="G207" s="770">
        <v>150</v>
      </c>
      <c r="H207" s="770">
        <v>1400</v>
      </c>
      <c r="I207" s="770">
        <v>60730</v>
      </c>
      <c r="J207" s="770">
        <v>54530</v>
      </c>
      <c r="K207" s="770">
        <v>250</v>
      </c>
      <c r="L207" s="770">
        <v>9440</v>
      </c>
      <c r="M207" s="770">
        <v>10210</v>
      </c>
      <c r="N207" s="770">
        <v>0</v>
      </c>
      <c r="O207" s="772" t="s">
        <v>640</v>
      </c>
      <c r="P207" s="772" t="s">
        <v>640</v>
      </c>
      <c r="Q207" s="772" t="s">
        <v>640</v>
      </c>
    </row>
    <row r="208" spans="1:17">
      <c r="A208" s="770">
        <v>3015</v>
      </c>
      <c r="B208" s="772" t="s">
        <v>819</v>
      </c>
      <c r="C208" s="772" t="s">
        <v>737</v>
      </c>
      <c r="D208" s="770">
        <v>5735</v>
      </c>
      <c r="E208" s="772" t="s">
        <v>818</v>
      </c>
      <c r="F208" s="772" t="s">
        <v>865</v>
      </c>
      <c r="G208" s="770">
        <v>200</v>
      </c>
      <c r="H208" s="770">
        <v>1400</v>
      </c>
      <c r="I208" s="770">
        <v>60730</v>
      </c>
      <c r="J208" s="770">
        <v>54530</v>
      </c>
      <c r="K208" s="770">
        <v>250</v>
      </c>
      <c r="L208" s="770">
        <v>9440</v>
      </c>
      <c r="M208" s="770">
        <v>10210</v>
      </c>
      <c r="N208" s="770">
        <v>0</v>
      </c>
      <c r="O208" s="772" t="s">
        <v>640</v>
      </c>
      <c r="P208" s="772" t="s">
        <v>640</v>
      </c>
      <c r="Q208" s="772" t="s">
        <v>640</v>
      </c>
    </row>
    <row r="209" spans="1:17">
      <c r="A209" s="770">
        <v>3015</v>
      </c>
      <c r="B209" s="772" t="s">
        <v>819</v>
      </c>
      <c r="C209" s="772" t="s">
        <v>737</v>
      </c>
      <c r="D209" s="770">
        <v>5735</v>
      </c>
      <c r="E209" s="772" t="s">
        <v>823</v>
      </c>
      <c r="F209" s="772" t="s">
        <v>865</v>
      </c>
      <c r="G209" s="770">
        <v>75</v>
      </c>
      <c r="H209" s="770">
        <v>1400</v>
      </c>
      <c r="I209" s="770">
        <v>60730</v>
      </c>
      <c r="J209" s="770">
        <v>54530</v>
      </c>
      <c r="K209" s="770">
        <v>250</v>
      </c>
      <c r="L209" s="770">
        <v>9440</v>
      </c>
      <c r="M209" s="770">
        <v>10210</v>
      </c>
      <c r="N209" s="770">
        <v>0</v>
      </c>
      <c r="O209" s="772" t="s">
        <v>640</v>
      </c>
      <c r="P209" s="772" t="s">
        <v>640</v>
      </c>
      <c r="Q209" s="772" t="s">
        <v>640</v>
      </c>
    </row>
    <row r="210" spans="1:17">
      <c r="A210" s="770">
        <v>3015</v>
      </c>
      <c r="B210" s="772" t="s">
        <v>819</v>
      </c>
      <c r="C210" s="772" t="s">
        <v>737</v>
      </c>
      <c r="D210" s="770">
        <v>5737</v>
      </c>
      <c r="E210" s="772" t="s">
        <v>818</v>
      </c>
      <c r="F210" s="772" t="s">
        <v>836</v>
      </c>
      <c r="G210" s="770">
        <v>210</v>
      </c>
      <c r="H210" s="770">
        <v>1400</v>
      </c>
      <c r="I210" s="770">
        <v>60730</v>
      </c>
      <c r="J210" s="770">
        <v>54530</v>
      </c>
      <c r="K210" s="770">
        <v>250</v>
      </c>
      <c r="L210" s="770">
        <v>9440</v>
      </c>
      <c r="M210" s="770">
        <v>10210</v>
      </c>
      <c r="N210" s="770">
        <v>0</v>
      </c>
      <c r="O210" s="772" t="s">
        <v>640</v>
      </c>
      <c r="P210" s="772" t="s">
        <v>640</v>
      </c>
      <c r="Q210" s="772" t="s">
        <v>640</v>
      </c>
    </row>
    <row r="211" spans="1:17">
      <c r="A211" s="770">
        <v>3015</v>
      </c>
      <c r="B211" s="772" t="s">
        <v>819</v>
      </c>
      <c r="C211" s="772" t="s">
        <v>737</v>
      </c>
      <c r="D211" s="770">
        <v>5739</v>
      </c>
      <c r="E211" s="772" t="s">
        <v>820</v>
      </c>
      <c r="F211" s="772" t="s">
        <v>855</v>
      </c>
      <c r="G211" s="772" t="s">
        <v>640</v>
      </c>
      <c r="H211" s="770">
        <v>1400</v>
      </c>
      <c r="I211" s="770">
        <v>60730</v>
      </c>
      <c r="J211" s="770">
        <v>54530</v>
      </c>
      <c r="K211" s="770">
        <v>250</v>
      </c>
      <c r="L211" s="770">
        <v>9440</v>
      </c>
      <c r="M211" s="770">
        <v>10210</v>
      </c>
      <c r="N211" s="770">
        <v>0</v>
      </c>
      <c r="O211" s="772" t="s">
        <v>640</v>
      </c>
      <c r="P211" s="772" t="s">
        <v>640</v>
      </c>
      <c r="Q211" s="772" t="s">
        <v>640</v>
      </c>
    </row>
    <row r="212" spans="1:17">
      <c r="A212" s="770">
        <v>3015</v>
      </c>
      <c r="B212" s="772" t="s">
        <v>819</v>
      </c>
      <c r="C212" s="772" t="s">
        <v>737</v>
      </c>
      <c r="D212" s="770">
        <v>5739</v>
      </c>
      <c r="E212" s="772" t="s">
        <v>818</v>
      </c>
      <c r="F212" s="772" t="s">
        <v>855</v>
      </c>
      <c r="G212" s="770">
        <v>200</v>
      </c>
      <c r="H212" s="770">
        <v>1400</v>
      </c>
      <c r="I212" s="770">
        <v>60730</v>
      </c>
      <c r="J212" s="770">
        <v>54530</v>
      </c>
      <c r="K212" s="770">
        <v>250</v>
      </c>
      <c r="L212" s="770">
        <v>9440</v>
      </c>
      <c r="M212" s="770">
        <v>10210</v>
      </c>
      <c r="N212" s="770">
        <v>0</v>
      </c>
      <c r="O212" s="772" t="s">
        <v>640</v>
      </c>
      <c r="P212" s="772" t="s">
        <v>640</v>
      </c>
      <c r="Q212" s="772" t="s">
        <v>640</v>
      </c>
    </row>
    <row r="213" spans="1:17">
      <c r="A213" s="770">
        <v>3015</v>
      </c>
      <c r="B213" s="772" t="s">
        <v>819</v>
      </c>
      <c r="C213" s="772" t="s">
        <v>737</v>
      </c>
      <c r="D213" s="770">
        <v>5739</v>
      </c>
      <c r="E213" s="772" t="s">
        <v>823</v>
      </c>
      <c r="F213" s="772" t="s">
        <v>855</v>
      </c>
      <c r="G213" s="770">
        <v>75</v>
      </c>
      <c r="H213" s="770">
        <v>1400</v>
      </c>
      <c r="I213" s="770">
        <v>60730</v>
      </c>
      <c r="J213" s="770">
        <v>54530</v>
      </c>
      <c r="K213" s="770">
        <v>250</v>
      </c>
      <c r="L213" s="770">
        <v>9440</v>
      </c>
      <c r="M213" s="770">
        <v>10210</v>
      </c>
      <c r="N213" s="770">
        <v>0</v>
      </c>
      <c r="O213" s="772" t="s">
        <v>640</v>
      </c>
      <c r="P213" s="772" t="s">
        <v>640</v>
      </c>
      <c r="Q213" s="772" t="s">
        <v>640</v>
      </c>
    </row>
    <row r="214" spans="1:17">
      <c r="A214" s="770">
        <v>3015</v>
      </c>
      <c r="B214" s="772" t="s">
        <v>819</v>
      </c>
      <c r="C214" s="772" t="s">
        <v>737</v>
      </c>
      <c r="D214" s="770">
        <v>5743</v>
      </c>
      <c r="E214" s="772" t="s">
        <v>820</v>
      </c>
      <c r="F214" s="772" t="s">
        <v>467</v>
      </c>
      <c r="G214" s="770">
        <v>325</v>
      </c>
      <c r="H214" s="770">
        <v>550</v>
      </c>
      <c r="I214" s="770">
        <v>62950</v>
      </c>
      <c r="J214" s="770">
        <v>56760</v>
      </c>
      <c r="K214" s="770">
        <v>250</v>
      </c>
      <c r="L214" s="770">
        <v>9440</v>
      </c>
      <c r="M214" s="770">
        <v>10210</v>
      </c>
      <c r="N214" s="770">
        <v>5510</v>
      </c>
      <c r="O214" s="772" t="s">
        <v>640</v>
      </c>
      <c r="P214" s="772" t="s">
        <v>640</v>
      </c>
      <c r="Q214" s="772" t="s">
        <v>640</v>
      </c>
    </row>
    <row r="215" spans="1:17">
      <c r="A215" s="770">
        <v>3015</v>
      </c>
      <c r="B215" s="772" t="s">
        <v>819</v>
      </c>
      <c r="C215" s="772" t="s">
        <v>737</v>
      </c>
      <c r="D215" s="770">
        <v>5745</v>
      </c>
      <c r="E215" s="772" t="s">
        <v>823</v>
      </c>
      <c r="F215" s="772" t="s">
        <v>864</v>
      </c>
      <c r="G215" s="770">
        <v>75</v>
      </c>
      <c r="H215" s="770">
        <v>1400</v>
      </c>
      <c r="I215" s="770">
        <v>60730</v>
      </c>
      <c r="J215" s="770">
        <v>54530</v>
      </c>
      <c r="K215" s="770">
        <v>250</v>
      </c>
      <c r="L215" s="770">
        <v>9440</v>
      </c>
      <c r="M215" s="770">
        <v>10210</v>
      </c>
      <c r="N215" s="770">
        <v>0</v>
      </c>
      <c r="O215" s="772" t="s">
        <v>640</v>
      </c>
      <c r="P215" s="772" t="s">
        <v>640</v>
      </c>
      <c r="Q215" s="772" t="s">
        <v>640</v>
      </c>
    </row>
    <row r="216" spans="1:17">
      <c r="A216" s="770">
        <v>3015</v>
      </c>
      <c r="B216" s="772" t="s">
        <v>819</v>
      </c>
      <c r="C216" s="772" t="s">
        <v>737</v>
      </c>
      <c r="D216" s="770">
        <v>5746</v>
      </c>
      <c r="E216" s="772" t="s">
        <v>272</v>
      </c>
      <c r="F216" s="772" t="s">
        <v>863</v>
      </c>
      <c r="G216" s="770">
        <v>0</v>
      </c>
      <c r="H216" s="770">
        <v>1400</v>
      </c>
      <c r="I216" s="770">
        <v>60730</v>
      </c>
      <c r="J216" s="770">
        <v>54530</v>
      </c>
      <c r="K216" s="770">
        <v>250</v>
      </c>
      <c r="L216" s="770">
        <v>9440</v>
      </c>
      <c r="M216" s="770">
        <v>10210</v>
      </c>
      <c r="N216" s="770">
        <v>0</v>
      </c>
      <c r="O216" s="772" t="s">
        <v>640</v>
      </c>
      <c r="P216" s="772" t="s">
        <v>640</v>
      </c>
      <c r="Q216" s="772" t="s">
        <v>640</v>
      </c>
    </row>
    <row r="217" spans="1:17">
      <c r="A217" s="770">
        <v>3015</v>
      </c>
      <c r="B217" s="772" t="s">
        <v>819</v>
      </c>
      <c r="C217" s="772" t="s">
        <v>737</v>
      </c>
      <c r="D217" s="770">
        <v>5764</v>
      </c>
      <c r="E217" s="772" t="s">
        <v>823</v>
      </c>
      <c r="F217" s="772" t="s">
        <v>862</v>
      </c>
      <c r="G217" s="770">
        <v>75</v>
      </c>
      <c r="H217" s="770">
        <v>1400</v>
      </c>
      <c r="I217" s="770">
        <v>60730</v>
      </c>
      <c r="J217" s="770">
        <v>54530</v>
      </c>
      <c r="K217" s="770">
        <v>250</v>
      </c>
      <c r="L217" s="770">
        <v>9440</v>
      </c>
      <c r="M217" s="770">
        <v>10210</v>
      </c>
      <c r="N217" s="770">
        <v>0</v>
      </c>
      <c r="O217" s="772" t="s">
        <v>640</v>
      </c>
      <c r="P217" s="772" t="s">
        <v>640</v>
      </c>
      <c r="Q217" s="772" t="s">
        <v>640</v>
      </c>
    </row>
    <row r="218" spans="1:17">
      <c r="A218" s="770">
        <v>3015</v>
      </c>
      <c r="B218" s="772" t="s">
        <v>819</v>
      </c>
      <c r="C218" s="772" t="s">
        <v>737</v>
      </c>
      <c r="D218" s="770">
        <v>5771</v>
      </c>
      <c r="E218" s="772" t="s">
        <v>823</v>
      </c>
      <c r="F218" s="772" t="s">
        <v>861</v>
      </c>
      <c r="G218" s="770">
        <v>75</v>
      </c>
      <c r="H218" s="770">
        <v>1400</v>
      </c>
      <c r="I218" s="770">
        <v>60730</v>
      </c>
      <c r="J218" s="770">
        <v>54530</v>
      </c>
      <c r="K218" s="770">
        <v>250</v>
      </c>
      <c r="L218" s="770">
        <v>9440</v>
      </c>
      <c r="M218" s="770">
        <v>10210</v>
      </c>
      <c r="N218" s="770">
        <v>0</v>
      </c>
      <c r="O218" s="772" t="s">
        <v>640</v>
      </c>
      <c r="P218" s="772" t="s">
        <v>640</v>
      </c>
      <c r="Q218" s="772" t="s">
        <v>640</v>
      </c>
    </row>
    <row r="219" spans="1:17">
      <c r="A219" s="770">
        <v>3015</v>
      </c>
      <c r="B219" s="772" t="s">
        <v>819</v>
      </c>
      <c r="C219" s="772" t="s">
        <v>737</v>
      </c>
      <c r="D219" s="770">
        <v>5772</v>
      </c>
      <c r="E219" s="772" t="s">
        <v>823</v>
      </c>
      <c r="F219" s="772" t="s">
        <v>860</v>
      </c>
      <c r="G219" s="770">
        <v>75</v>
      </c>
      <c r="H219" s="770">
        <v>1400</v>
      </c>
      <c r="I219" s="770">
        <v>60730</v>
      </c>
      <c r="J219" s="770">
        <v>54530</v>
      </c>
      <c r="K219" s="770">
        <v>250</v>
      </c>
      <c r="L219" s="770">
        <v>9440</v>
      </c>
      <c r="M219" s="770">
        <v>10210</v>
      </c>
      <c r="N219" s="770">
        <v>0</v>
      </c>
      <c r="O219" s="772" t="s">
        <v>640</v>
      </c>
      <c r="P219" s="772" t="s">
        <v>640</v>
      </c>
      <c r="Q219" s="772" t="s">
        <v>640</v>
      </c>
    </row>
    <row r="220" spans="1:17">
      <c r="A220" s="770">
        <v>3015</v>
      </c>
      <c r="B220" s="772" t="s">
        <v>819</v>
      </c>
      <c r="C220" s="772" t="s">
        <v>737</v>
      </c>
      <c r="D220" s="770">
        <v>5774</v>
      </c>
      <c r="E220" s="772" t="s">
        <v>272</v>
      </c>
      <c r="F220" s="772" t="s">
        <v>859</v>
      </c>
      <c r="G220" s="770">
        <v>25</v>
      </c>
      <c r="H220" s="770">
        <v>1400</v>
      </c>
      <c r="I220" s="770">
        <v>60730</v>
      </c>
      <c r="J220" s="770">
        <v>54530</v>
      </c>
      <c r="K220" s="770">
        <v>250</v>
      </c>
      <c r="L220" s="770">
        <v>9440</v>
      </c>
      <c r="M220" s="770">
        <v>10210</v>
      </c>
      <c r="N220" s="770">
        <v>0</v>
      </c>
      <c r="O220" s="772" t="s">
        <v>640</v>
      </c>
      <c r="P220" s="772" t="s">
        <v>640</v>
      </c>
      <c r="Q220" s="772" t="s">
        <v>640</v>
      </c>
    </row>
    <row r="221" spans="1:17">
      <c r="A221" s="770">
        <v>3015</v>
      </c>
      <c r="B221" s="772" t="s">
        <v>819</v>
      </c>
      <c r="C221" s="772" t="s">
        <v>737</v>
      </c>
      <c r="D221" s="770">
        <v>5783</v>
      </c>
      <c r="E221" s="772" t="s">
        <v>818</v>
      </c>
      <c r="F221" s="772" t="s">
        <v>858</v>
      </c>
      <c r="G221" s="770">
        <v>150</v>
      </c>
      <c r="H221" s="770">
        <v>1400</v>
      </c>
      <c r="I221" s="770">
        <v>60730</v>
      </c>
      <c r="J221" s="770">
        <v>54530</v>
      </c>
      <c r="K221" s="770">
        <v>250</v>
      </c>
      <c r="L221" s="770">
        <v>9440</v>
      </c>
      <c r="M221" s="770">
        <v>10210</v>
      </c>
      <c r="N221" s="770">
        <v>0</v>
      </c>
      <c r="O221" s="772" t="s">
        <v>640</v>
      </c>
      <c r="P221" s="772" t="s">
        <v>640</v>
      </c>
      <c r="Q221" s="772" t="s">
        <v>640</v>
      </c>
    </row>
    <row r="222" spans="1:17">
      <c r="A222" s="770">
        <v>3015</v>
      </c>
      <c r="B222" s="772" t="s">
        <v>819</v>
      </c>
      <c r="C222" s="772" t="s">
        <v>737</v>
      </c>
      <c r="D222" s="770">
        <v>5813</v>
      </c>
      <c r="E222" s="772" t="s">
        <v>820</v>
      </c>
      <c r="F222" s="772" t="s">
        <v>842</v>
      </c>
      <c r="G222" s="770">
        <v>190</v>
      </c>
      <c r="H222" s="770">
        <v>550</v>
      </c>
      <c r="I222" s="770">
        <v>62950</v>
      </c>
      <c r="J222" s="770">
        <v>56760</v>
      </c>
      <c r="K222" s="770">
        <v>250</v>
      </c>
      <c r="L222" s="770">
        <v>9440</v>
      </c>
      <c r="M222" s="770">
        <v>10210</v>
      </c>
      <c r="N222" s="770">
        <v>0</v>
      </c>
      <c r="O222" s="772" t="s">
        <v>640</v>
      </c>
      <c r="P222" s="772" t="s">
        <v>640</v>
      </c>
      <c r="Q222" s="772" t="s">
        <v>640</v>
      </c>
    </row>
    <row r="223" spans="1:17">
      <c r="A223" s="770">
        <v>3015</v>
      </c>
      <c r="B223" s="772" t="s">
        <v>819</v>
      </c>
      <c r="C223" s="772" t="s">
        <v>737</v>
      </c>
      <c r="D223" s="770">
        <v>5886</v>
      </c>
      <c r="E223" s="772" t="s">
        <v>823</v>
      </c>
      <c r="F223" s="772" t="s">
        <v>857</v>
      </c>
      <c r="G223" s="770">
        <v>75</v>
      </c>
      <c r="H223" s="770">
        <v>1400</v>
      </c>
      <c r="I223" s="770">
        <v>60730</v>
      </c>
      <c r="J223" s="770">
        <v>54530</v>
      </c>
      <c r="K223" s="770">
        <v>250</v>
      </c>
      <c r="L223" s="770">
        <v>9440</v>
      </c>
      <c r="M223" s="770">
        <v>10210</v>
      </c>
      <c r="N223" s="770">
        <v>0</v>
      </c>
      <c r="O223" s="772" t="s">
        <v>640</v>
      </c>
      <c r="P223" s="772" t="s">
        <v>640</v>
      </c>
      <c r="Q223" s="772" t="s">
        <v>640</v>
      </c>
    </row>
    <row r="224" spans="1:17">
      <c r="A224" s="770">
        <v>3015</v>
      </c>
      <c r="B224" s="772" t="s">
        <v>819</v>
      </c>
      <c r="C224" s="772" t="s">
        <v>737</v>
      </c>
      <c r="D224" s="770">
        <v>5887</v>
      </c>
      <c r="E224" s="772" t="s">
        <v>818</v>
      </c>
      <c r="F224" s="772" t="s">
        <v>856</v>
      </c>
      <c r="G224" s="770">
        <v>200</v>
      </c>
      <c r="H224" s="770">
        <v>550</v>
      </c>
      <c r="I224" s="770">
        <v>62950</v>
      </c>
      <c r="J224" s="770">
        <v>56760</v>
      </c>
      <c r="K224" s="770">
        <v>250</v>
      </c>
      <c r="L224" s="770">
        <v>9440</v>
      </c>
      <c r="M224" s="770">
        <v>10210</v>
      </c>
      <c r="N224" s="770">
        <v>0</v>
      </c>
      <c r="O224" s="772" t="s">
        <v>640</v>
      </c>
      <c r="P224" s="772" t="s">
        <v>640</v>
      </c>
      <c r="Q224" s="772" t="s">
        <v>640</v>
      </c>
    </row>
    <row r="225" spans="1:17">
      <c r="A225" s="770">
        <v>3015</v>
      </c>
      <c r="B225" s="772" t="s">
        <v>819</v>
      </c>
      <c r="C225" s="772" t="s">
        <v>737</v>
      </c>
      <c r="D225" s="770">
        <v>5887</v>
      </c>
      <c r="E225" s="772" t="s">
        <v>823</v>
      </c>
      <c r="F225" s="772" t="s">
        <v>856</v>
      </c>
      <c r="G225" s="770">
        <v>75</v>
      </c>
      <c r="H225" s="770">
        <v>550</v>
      </c>
      <c r="I225" s="770">
        <v>62950</v>
      </c>
      <c r="J225" s="770">
        <v>56760</v>
      </c>
      <c r="K225" s="770">
        <v>250</v>
      </c>
      <c r="L225" s="770">
        <v>9440</v>
      </c>
      <c r="M225" s="770">
        <v>10210</v>
      </c>
      <c r="N225" s="770">
        <v>0</v>
      </c>
      <c r="O225" s="772" t="s">
        <v>640</v>
      </c>
      <c r="P225" s="772" t="s">
        <v>640</v>
      </c>
      <c r="Q225" s="772" t="s">
        <v>640</v>
      </c>
    </row>
    <row r="226" spans="1:17">
      <c r="A226" s="770">
        <v>3015</v>
      </c>
      <c r="B226" s="772" t="s">
        <v>819</v>
      </c>
      <c r="C226" s="772" t="s">
        <v>737</v>
      </c>
      <c r="D226" s="770">
        <v>5972</v>
      </c>
      <c r="E226" s="772" t="s">
        <v>820</v>
      </c>
      <c r="F226" s="772" t="s">
        <v>840</v>
      </c>
      <c r="G226" s="770">
        <v>240</v>
      </c>
      <c r="H226" s="770">
        <v>550</v>
      </c>
      <c r="I226" s="770">
        <v>62950</v>
      </c>
      <c r="J226" s="770">
        <v>56760</v>
      </c>
      <c r="K226" s="770">
        <v>250</v>
      </c>
      <c r="L226" s="770">
        <v>9440</v>
      </c>
      <c r="M226" s="770">
        <v>10210</v>
      </c>
      <c r="N226" s="770">
        <v>0</v>
      </c>
      <c r="O226" s="772" t="s">
        <v>640</v>
      </c>
      <c r="P226" s="772" t="s">
        <v>640</v>
      </c>
      <c r="Q226" s="772" t="s">
        <v>640</v>
      </c>
    </row>
    <row r="227" spans="1:17">
      <c r="A227" s="770">
        <v>3015</v>
      </c>
      <c r="B227" s="772" t="s">
        <v>819</v>
      </c>
      <c r="C227" s="772" t="s">
        <v>737</v>
      </c>
      <c r="D227" s="770">
        <v>6019</v>
      </c>
      <c r="E227" s="772" t="s">
        <v>818</v>
      </c>
      <c r="F227" s="772" t="s">
        <v>855</v>
      </c>
      <c r="G227" s="770">
        <v>200</v>
      </c>
      <c r="H227" s="770">
        <v>1400</v>
      </c>
      <c r="I227" s="770">
        <v>60730</v>
      </c>
      <c r="J227" s="770">
        <v>54530</v>
      </c>
      <c r="K227" s="770">
        <v>250</v>
      </c>
      <c r="L227" s="770">
        <v>9440</v>
      </c>
      <c r="M227" s="770">
        <v>10210</v>
      </c>
      <c r="N227" s="770">
        <v>0</v>
      </c>
      <c r="O227" s="772" t="s">
        <v>640</v>
      </c>
      <c r="P227" s="772" t="s">
        <v>640</v>
      </c>
      <c r="Q227" s="772" t="s">
        <v>640</v>
      </c>
    </row>
    <row r="228" spans="1:17">
      <c r="A228" s="770">
        <v>3015</v>
      </c>
      <c r="B228" s="772" t="s">
        <v>819</v>
      </c>
      <c r="C228" s="772" t="s">
        <v>737</v>
      </c>
      <c r="D228" s="770">
        <v>6043</v>
      </c>
      <c r="E228" s="772" t="s">
        <v>820</v>
      </c>
      <c r="F228" s="772" t="s">
        <v>824</v>
      </c>
      <c r="G228" s="770">
        <v>260</v>
      </c>
      <c r="H228" s="770">
        <v>550</v>
      </c>
      <c r="I228" s="770">
        <v>62950</v>
      </c>
      <c r="J228" s="770">
        <v>56760</v>
      </c>
      <c r="K228" s="770">
        <v>250</v>
      </c>
      <c r="L228" s="770">
        <v>9440</v>
      </c>
      <c r="M228" s="770">
        <v>10210</v>
      </c>
      <c r="N228" s="770">
        <v>0</v>
      </c>
      <c r="O228" s="772" t="s">
        <v>640</v>
      </c>
      <c r="P228" s="772" t="s">
        <v>640</v>
      </c>
      <c r="Q228" s="772" t="s">
        <v>640</v>
      </c>
    </row>
    <row r="229" spans="1:17">
      <c r="A229" s="770">
        <v>3015</v>
      </c>
      <c r="B229" s="772" t="s">
        <v>819</v>
      </c>
      <c r="C229" s="772" t="s">
        <v>737</v>
      </c>
      <c r="D229" s="770">
        <v>6044</v>
      </c>
      <c r="E229" s="772" t="s">
        <v>820</v>
      </c>
      <c r="F229" s="772" t="s">
        <v>831</v>
      </c>
      <c r="G229" s="772" t="s">
        <v>640</v>
      </c>
      <c r="H229" s="770">
        <v>550</v>
      </c>
      <c r="I229" s="770">
        <v>62950</v>
      </c>
      <c r="J229" s="770">
        <v>56760</v>
      </c>
      <c r="K229" s="770">
        <v>250</v>
      </c>
      <c r="L229" s="770">
        <v>9440</v>
      </c>
      <c r="M229" s="770">
        <v>10210</v>
      </c>
      <c r="N229" s="770">
        <v>0</v>
      </c>
      <c r="O229" s="772" t="s">
        <v>640</v>
      </c>
      <c r="P229" s="772" t="s">
        <v>640</v>
      </c>
      <c r="Q229" s="772" t="s">
        <v>640</v>
      </c>
    </row>
    <row r="230" spans="1:17">
      <c r="A230" s="770">
        <v>3015</v>
      </c>
      <c r="B230" s="772" t="s">
        <v>819</v>
      </c>
      <c r="C230" s="772" t="s">
        <v>737</v>
      </c>
      <c r="D230" s="770">
        <v>6045</v>
      </c>
      <c r="E230" s="772" t="s">
        <v>820</v>
      </c>
      <c r="F230" s="772" t="s">
        <v>835</v>
      </c>
      <c r="G230" s="770">
        <v>325</v>
      </c>
      <c r="H230" s="770">
        <v>550</v>
      </c>
      <c r="I230" s="770">
        <v>62950</v>
      </c>
      <c r="J230" s="770">
        <v>56760</v>
      </c>
      <c r="K230" s="770">
        <v>250</v>
      </c>
      <c r="L230" s="770">
        <v>9440</v>
      </c>
      <c r="M230" s="770">
        <v>10210</v>
      </c>
      <c r="N230" s="770">
        <v>0</v>
      </c>
      <c r="O230" s="772" t="s">
        <v>640</v>
      </c>
      <c r="P230" s="772" t="s">
        <v>640</v>
      </c>
      <c r="Q230" s="772" t="s">
        <v>640</v>
      </c>
    </row>
    <row r="231" spans="1:17">
      <c r="A231" s="770">
        <v>3015</v>
      </c>
      <c r="B231" s="772" t="s">
        <v>819</v>
      </c>
      <c r="C231" s="772" t="s">
        <v>737</v>
      </c>
      <c r="D231" s="770">
        <v>6623</v>
      </c>
      <c r="E231" s="772" t="s">
        <v>823</v>
      </c>
      <c r="F231" s="772" t="s">
        <v>854</v>
      </c>
      <c r="G231" s="770">
        <v>75</v>
      </c>
      <c r="H231" s="770">
        <v>1400</v>
      </c>
      <c r="I231" s="770">
        <v>60730</v>
      </c>
      <c r="J231" s="770">
        <v>54530</v>
      </c>
      <c r="K231" s="770">
        <v>250</v>
      </c>
      <c r="L231" s="770">
        <v>9440</v>
      </c>
      <c r="M231" s="770">
        <v>10210</v>
      </c>
      <c r="N231" s="770">
        <v>0</v>
      </c>
      <c r="O231" s="772" t="s">
        <v>640</v>
      </c>
      <c r="P231" s="772" t="s">
        <v>640</v>
      </c>
      <c r="Q231" s="772" t="s">
        <v>640</v>
      </c>
    </row>
    <row r="232" spans="1:17">
      <c r="A232" s="770">
        <v>3015</v>
      </c>
      <c r="B232" s="772" t="s">
        <v>819</v>
      </c>
      <c r="C232" s="772" t="s">
        <v>737</v>
      </c>
      <c r="D232" s="770">
        <v>6624</v>
      </c>
      <c r="E232" s="772" t="s">
        <v>820</v>
      </c>
      <c r="F232" s="772" t="s">
        <v>853</v>
      </c>
      <c r="G232" s="770">
        <v>325</v>
      </c>
      <c r="H232" s="770">
        <v>1400</v>
      </c>
      <c r="I232" s="770">
        <v>60730</v>
      </c>
      <c r="J232" s="770">
        <v>54530</v>
      </c>
      <c r="K232" s="770">
        <v>250</v>
      </c>
      <c r="L232" s="770">
        <v>9440</v>
      </c>
      <c r="M232" s="770">
        <v>10210</v>
      </c>
      <c r="N232" s="770">
        <v>0</v>
      </c>
      <c r="O232" s="772" t="s">
        <v>640</v>
      </c>
      <c r="P232" s="772" t="s">
        <v>640</v>
      </c>
      <c r="Q232" s="772" t="s">
        <v>640</v>
      </c>
    </row>
    <row r="233" spans="1:17">
      <c r="A233" s="770">
        <v>3015</v>
      </c>
      <c r="B233" s="772" t="s">
        <v>819</v>
      </c>
      <c r="C233" s="772" t="s">
        <v>737</v>
      </c>
      <c r="D233" s="770">
        <v>6625</v>
      </c>
      <c r="E233" s="772" t="s">
        <v>818</v>
      </c>
      <c r="F233" s="772" t="s">
        <v>853</v>
      </c>
      <c r="G233" s="770">
        <v>200</v>
      </c>
      <c r="H233" s="770">
        <v>1400</v>
      </c>
      <c r="I233" s="770">
        <v>60730</v>
      </c>
      <c r="J233" s="770">
        <v>54530</v>
      </c>
      <c r="K233" s="770">
        <v>250</v>
      </c>
      <c r="L233" s="770">
        <v>9440</v>
      </c>
      <c r="M233" s="770">
        <v>10210</v>
      </c>
      <c r="N233" s="770">
        <v>0</v>
      </c>
      <c r="O233" s="772" t="s">
        <v>640</v>
      </c>
      <c r="P233" s="772" t="s">
        <v>640</v>
      </c>
      <c r="Q233" s="772" t="s">
        <v>640</v>
      </c>
    </row>
    <row r="234" spans="1:17">
      <c r="A234" s="770">
        <v>3015</v>
      </c>
      <c r="B234" s="772" t="s">
        <v>819</v>
      </c>
      <c r="C234" s="772" t="s">
        <v>737</v>
      </c>
      <c r="D234" s="770">
        <v>6626</v>
      </c>
      <c r="E234" s="772" t="s">
        <v>820</v>
      </c>
      <c r="F234" s="772" t="s">
        <v>835</v>
      </c>
      <c r="G234" s="770">
        <v>325</v>
      </c>
      <c r="H234" s="770">
        <v>550</v>
      </c>
      <c r="I234" s="770">
        <v>62950</v>
      </c>
      <c r="J234" s="770">
        <v>56760</v>
      </c>
      <c r="K234" s="770">
        <v>250</v>
      </c>
      <c r="L234" s="770">
        <v>9440</v>
      </c>
      <c r="M234" s="770">
        <v>10210</v>
      </c>
      <c r="N234" s="770">
        <v>0</v>
      </c>
      <c r="O234" s="772" t="s">
        <v>640</v>
      </c>
      <c r="P234" s="772" t="s">
        <v>640</v>
      </c>
      <c r="Q234" s="772" t="s">
        <v>640</v>
      </c>
    </row>
    <row r="235" spans="1:17">
      <c r="A235" s="770">
        <v>3015</v>
      </c>
      <c r="B235" s="772" t="s">
        <v>819</v>
      </c>
      <c r="C235" s="772" t="s">
        <v>737</v>
      </c>
      <c r="D235" s="770">
        <v>6626</v>
      </c>
      <c r="E235" s="772" t="s">
        <v>818</v>
      </c>
      <c r="F235" s="772" t="s">
        <v>835</v>
      </c>
      <c r="G235" s="770">
        <v>200</v>
      </c>
      <c r="H235" s="770">
        <v>550</v>
      </c>
      <c r="I235" s="770">
        <v>62950</v>
      </c>
      <c r="J235" s="770">
        <v>56760</v>
      </c>
      <c r="K235" s="770">
        <v>250</v>
      </c>
      <c r="L235" s="770">
        <v>9440</v>
      </c>
      <c r="M235" s="770">
        <v>10210</v>
      </c>
      <c r="N235" s="770">
        <v>0</v>
      </c>
      <c r="O235" s="772" t="s">
        <v>640</v>
      </c>
      <c r="P235" s="772" t="s">
        <v>640</v>
      </c>
      <c r="Q235" s="772" t="s">
        <v>640</v>
      </c>
    </row>
    <row r="236" spans="1:17">
      <c r="A236" s="770">
        <v>3015</v>
      </c>
      <c r="B236" s="772" t="s">
        <v>819</v>
      </c>
      <c r="C236" s="772" t="s">
        <v>737</v>
      </c>
      <c r="D236" s="770">
        <v>6626</v>
      </c>
      <c r="E236" s="772" t="s">
        <v>823</v>
      </c>
      <c r="F236" s="772" t="s">
        <v>835</v>
      </c>
      <c r="G236" s="770">
        <v>75</v>
      </c>
      <c r="H236" s="770">
        <v>550</v>
      </c>
      <c r="I236" s="770">
        <v>62950</v>
      </c>
      <c r="J236" s="770">
        <v>56760</v>
      </c>
      <c r="K236" s="770">
        <v>250</v>
      </c>
      <c r="L236" s="770">
        <v>9440</v>
      </c>
      <c r="M236" s="770">
        <v>10210</v>
      </c>
      <c r="N236" s="770">
        <v>0</v>
      </c>
      <c r="O236" s="772" t="s">
        <v>640</v>
      </c>
      <c r="P236" s="772" t="s">
        <v>640</v>
      </c>
      <c r="Q236" s="772" t="s">
        <v>640</v>
      </c>
    </row>
    <row r="237" spans="1:17">
      <c r="A237" s="770">
        <v>3015</v>
      </c>
      <c r="B237" s="772" t="s">
        <v>819</v>
      </c>
      <c r="C237" s="772" t="s">
        <v>737</v>
      </c>
      <c r="D237" s="770">
        <v>6627</v>
      </c>
      <c r="E237" s="772" t="s">
        <v>820</v>
      </c>
      <c r="F237" s="772" t="s">
        <v>1338</v>
      </c>
      <c r="G237" s="770">
        <v>325</v>
      </c>
      <c r="H237" s="770">
        <v>1400</v>
      </c>
      <c r="I237" s="770">
        <v>60730</v>
      </c>
      <c r="J237" s="770">
        <v>54530</v>
      </c>
      <c r="K237" s="770">
        <v>250</v>
      </c>
      <c r="L237" s="770">
        <v>9440</v>
      </c>
      <c r="M237" s="770">
        <v>10210</v>
      </c>
      <c r="N237" s="770">
        <v>0</v>
      </c>
      <c r="O237" s="772" t="s">
        <v>640</v>
      </c>
      <c r="P237" s="772" t="s">
        <v>640</v>
      </c>
      <c r="Q237" s="772" t="s">
        <v>640</v>
      </c>
    </row>
    <row r="238" spans="1:17">
      <c r="A238" s="770">
        <v>3015</v>
      </c>
      <c r="B238" s="772" t="s">
        <v>819</v>
      </c>
      <c r="C238" s="772" t="s">
        <v>737</v>
      </c>
      <c r="D238" s="770">
        <v>6627</v>
      </c>
      <c r="E238" s="772" t="s">
        <v>818</v>
      </c>
      <c r="F238" s="772" t="s">
        <v>1338</v>
      </c>
      <c r="G238" s="770">
        <v>200</v>
      </c>
      <c r="H238" s="770">
        <v>1400</v>
      </c>
      <c r="I238" s="770">
        <v>60730</v>
      </c>
      <c r="J238" s="770">
        <v>54530</v>
      </c>
      <c r="K238" s="770">
        <v>250</v>
      </c>
      <c r="L238" s="770">
        <v>9440</v>
      </c>
      <c r="M238" s="770">
        <v>10210</v>
      </c>
      <c r="N238" s="770">
        <v>0</v>
      </c>
      <c r="O238" s="772" t="s">
        <v>640</v>
      </c>
      <c r="P238" s="772" t="s">
        <v>640</v>
      </c>
      <c r="Q238" s="772" t="s">
        <v>640</v>
      </c>
    </row>
    <row r="239" spans="1:17">
      <c r="A239" s="770">
        <v>3015</v>
      </c>
      <c r="B239" s="772" t="s">
        <v>819</v>
      </c>
      <c r="C239" s="772" t="s">
        <v>737</v>
      </c>
      <c r="D239" s="770">
        <v>6628</v>
      </c>
      <c r="E239" s="772" t="s">
        <v>818</v>
      </c>
      <c r="F239" s="772" t="s">
        <v>844</v>
      </c>
      <c r="G239" s="770">
        <v>200</v>
      </c>
      <c r="H239" s="770">
        <v>550</v>
      </c>
      <c r="I239" s="770">
        <v>62950</v>
      </c>
      <c r="J239" s="770">
        <v>56760</v>
      </c>
      <c r="K239" s="770">
        <v>250</v>
      </c>
      <c r="L239" s="770">
        <v>9440</v>
      </c>
      <c r="M239" s="770">
        <v>10210</v>
      </c>
      <c r="N239" s="770">
        <v>0</v>
      </c>
      <c r="O239" s="772" t="s">
        <v>640</v>
      </c>
      <c r="P239" s="772" t="s">
        <v>640</v>
      </c>
      <c r="Q239" s="772" t="s">
        <v>640</v>
      </c>
    </row>
    <row r="240" spans="1:17">
      <c r="A240" s="770">
        <v>3015</v>
      </c>
      <c r="B240" s="772" t="s">
        <v>819</v>
      </c>
      <c r="C240" s="772" t="s">
        <v>737</v>
      </c>
      <c r="D240" s="770">
        <v>6628</v>
      </c>
      <c r="E240" s="772" t="s">
        <v>823</v>
      </c>
      <c r="F240" s="772" t="s">
        <v>844</v>
      </c>
      <c r="G240" s="770">
        <v>75</v>
      </c>
      <c r="H240" s="770">
        <v>550</v>
      </c>
      <c r="I240" s="770">
        <v>62950</v>
      </c>
      <c r="J240" s="770">
        <v>56760</v>
      </c>
      <c r="K240" s="770">
        <v>250</v>
      </c>
      <c r="L240" s="770">
        <v>9440</v>
      </c>
      <c r="M240" s="770">
        <v>10210</v>
      </c>
      <c r="N240" s="770">
        <v>0</v>
      </c>
      <c r="O240" s="772" t="s">
        <v>640</v>
      </c>
      <c r="P240" s="772" t="s">
        <v>640</v>
      </c>
      <c r="Q240" s="772" t="s">
        <v>640</v>
      </c>
    </row>
    <row r="241" spans="1:17">
      <c r="A241" s="770">
        <v>3015</v>
      </c>
      <c r="B241" s="772" t="s">
        <v>819</v>
      </c>
      <c r="C241" s="772" t="s">
        <v>737</v>
      </c>
      <c r="D241" s="770">
        <v>6629</v>
      </c>
      <c r="E241" s="772" t="s">
        <v>820</v>
      </c>
      <c r="F241" s="772" t="s">
        <v>852</v>
      </c>
      <c r="G241" s="770">
        <v>270</v>
      </c>
      <c r="H241" s="770">
        <v>550</v>
      </c>
      <c r="I241" s="770">
        <v>62950</v>
      </c>
      <c r="J241" s="770">
        <v>56760</v>
      </c>
      <c r="K241" s="770">
        <v>250</v>
      </c>
      <c r="L241" s="770">
        <v>9440</v>
      </c>
      <c r="M241" s="770">
        <v>10210</v>
      </c>
      <c r="N241" s="770">
        <v>0</v>
      </c>
      <c r="O241" s="772" t="s">
        <v>640</v>
      </c>
      <c r="P241" s="772" t="s">
        <v>640</v>
      </c>
      <c r="Q241" s="772" t="s">
        <v>640</v>
      </c>
    </row>
    <row r="242" spans="1:17">
      <c r="A242" s="770">
        <v>3015</v>
      </c>
      <c r="B242" s="772" t="s">
        <v>819</v>
      </c>
      <c r="C242" s="772" t="s">
        <v>737</v>
      </c>
      <c r="D242" s="770">
        <v>6633</v>
      </c>
      <c r="E242" s="772" t="s">
        <v>820</v>
      </c>
      <c r="F242" s="772" t="s">
        <v>851</v>
      </c>
      <c r="G242" s="770">
        <v>415</v>
      </c>
      <c r="H242" s="770">
        <v>1400</v>
      </c>
      <c r="I242" s="770">
        <v>60730</v>
      </c>
      <c r="J242" s="770">
        <v>54530</v>
      </c>
      <c r="K242" s="770">
        <v>250</v>
      </c>
      <c r="L242" s="770">
        <v>9440</v>
      </c>
      <c r="M242" s="770">
        <v>10210</v>
      </c>
      <c r="N242" s="770">
        <v>0</v>
      </c>
      <c r="O242" s="772" t="s">
        <v>640</v>
      </c>
      <c r="P242" s="772" t="s">
        <v>640</v>
      </c>
      <c r="Q242" s="772" t="s">
        <v>640</v>
      </c>
    </row>
    <row r="243" spans="1:17">
      <c r="A243" s="770">
        <v>3015</v>
      </c>
      <c r="B243" s="772" t="s">
        <v>819</v>
      </c>
      <c r="C243" s="772" t="s">
        <v>737</v>
      </c>
      <c r="D243" s="770">
        <v>6633</v>
      </c>
      <c r="E243" s="772" t="s">
        <v>818</v>
      </c>
      <c r="F243" s="772" t="s">
        <v>851</v>
      </c>
      <c r="G243" s="770">
        <v>290</v>
      </c>
      <c r="H243" s="770">
        <v>1400</v>
      </c>
      <c r="I243" s="770">
        <v>60730</v>
      </c>
      <c r="J243" s="770">
        <v>54530</v>
      </c>
      <c r="K243" s="770">
        <v>250</v>
      </c>
      <c r="L243" s="770">
        <v>9440</v>
      </c>
      <c r="M243" s="770">
        <v>10210</v>
      </c>
      <c r="N243" s="770">
        <v>0</v>
      </c>
      <c r="O243" s="772" t="s">
        <v>640</v>
      </c>
      <c r="P243" s="772" t="s">
        <v>640</v>
      </c>
      <c r="Q243" s="772" t="s">
        <v>640</v>
      </c>
    </row>
    <row r="244" spans="1:17">
      <c r="A244" s="770">
        <v>3015</v>
      </c>
      <c r="B244" s="772" t="s">
        <v>819</v>
      </c>
      <c r="C244" s="772" t="s">
        <v>737</v>
      </c>
      <c r="D244" s="770">
        <v>6633</v>
      </c>
      <c r="E244" s="772" t="s">
        <v>823</v>
      </c>
      <c r="F244" s="772" t="s">
        <v>851</v>
      </c>
      <c r="G244" s="770">
        <v>75</v>
      </c>
      <c r="H244" s="770">
        <v>1400</v>
      </c>
      <c r="I244" s="770">
        <v>60730</v>
      </c>
      <c r="J244" s="770">
        <v>54530</v>
      </c>
      <c r="K244" s="770">
        <v>250</v>
      </c>
      <c r="L244" s="770">
        <v>9440</v>
      </c>
      <c r="M244" s="770">
        <v>10210</v>
      </c>
      <c r="N244" s="770">
        <v>0</v>
      </c>
      <c r="O244" s="772" t="s">
        <v>640</v>
      </c>
      <c r="P244" s="772" t="s">
        <v>640</v>
      </c>
      <c r="Q244" s="772" t="s">
        <v>640</v>
      </c>
    </row>
    <row r="245" spans="1:17">
      <c r="A245" s="770">
        <v>3015</v>
      </c>
      <c r="B245" s="772" t="s">
        <v>819</v>
      </c>
      <c r="C245" s="772" t="s">
        <v>737</v>
      </c>
      <c r="D245" s="770">
        <v>6634</v>
      </c>
      <c r="E245" s="772" t="s">
        <v>820</v>
      </c>
      <c r="F245" s="772" t="s">
        <v>850</v>
      </c>
      <c r="G245" s="770">
        <v>325</v>
      </c>
      <c r="H245" s="770">
        <v>1400</v>
      </c>
      <c r="I245" s="770">
        <v>60730</v>
      </c>
      <c r="J245" s="770">
        <v>54530</v>
      </c>
      <c r="K245" s="770">
        <v>250</v>
      </c>
      <c r="L245" s="770">
        <v>9440</v>
      </c>
      <c r="M245" s="770">
        <v>10210</v>
      </c>
      <c r="N245" s="770">
        <v>0</v>
      </c>
      <c r="O245" s="772" t="s">
        <v>640</v>
      </c>
      <c r="P245" s="772" t="s">
        <v>640</v>
      </c>
      <c r="Q245" s="772" t="s">
        <v>640</v>
      </c>
    </row>
    <row r="246" spans="1:17">
      <c r="A246" s="770">
        <v>3015</v>
      </c>
      <c r="B246" s="772" t="s">
        <v>819</v>
      </c>
      <c r="C246" s="772" t="s">
        <v>737</v>
      </c>
      <c r="D246" s="770">
        <v>6635</v>
      </c>
      <c r="E246" s="772" t="s">
        <v>818</v>
      </c>
      <c r="F246" s="772" t="s">
        <v>850</v>
      </c>
      <c r="G246" s="770">
        <v>200</v>
      </c>
      <c r="H246" s="770">
        <v>1400</v>
      </c>
      <c r="I246" s="770">
        <v>60730</v>
      </c>
      <c r="J246" s="770">
        <v>54530</v>
      </c>
      <c r="K246" s="770">
        <v>250</v>
      </c>
      <c r="L246" s="770">
        <v>9440</v>
      </c>
      <c r="M246" s="770">
        <v>10210</v>
      </c>
      <c r="N246" s="770">
        <v>0</v>
      </c>
      <c r="O246" s="772" t="s">
        <v>640</v>
      </c>
      <c r="P246" s="772" t="s">
        <v>640</v>
      </c>
      <c r="Q246" s="772" t="s">
        <v>640</v>
      </c>
    </row>
    <row r="247" spans="1:17">
      <c r="A247" s="770">
        <v>3015</v>
      </c>
      <c r="B247" s="772" t="s">
        <v>819</v>
      </c>
      <c r="C247" s="772" t="s">
        <v>737</v>
      </c>
      <c r="D247" s="770">
        <v>6636</v>
      </c>
      <c r="E247" s="772" t="s">
        <v>820</v>
      </c>
      <c r="F247" s="772" t="s">
        <v>849</v>
      </c>
      <c r="G247" s="770">
        <v>325</v>
      </c>
      <c r="H247" s="770">
        <v>550</v>
      </c>
      <c r="I247" s="770">
        <v>62950</v>
      </c>
      <c r="J247" s="770">
        <v>56760</v>
      </c>
      <c r="K247" s="770">
        <v>250</v>
      </c>
      <c r="L247" s="770">
        <v>9440</v>
      </c>
      <c r="M247" s="770">
        <v>10210</v>
      </c>
      <c r="N247" s="770">
        <v>0</v>
      </c>
      <c r="O247" s="772" t="s">
        <v>640</v>
      </c>
      <c r="P247" s="772" t="s">
        <v>640</v>
      </c>
      <c r="Q247" s="772" t="s">
        <v>640</v>
      </c>
    </row>
    <row r="248" spans="1:17">
      <c r="A248" s="770">
        <v>3015</v>
      </c>
      <c r="B248" s="772" t="s">
        <v>819</v>
      </c>
      <c r="C248" s="772" t="s">
        <v>737</v>
      </c>
      <c r="D248" s="770">
        <v>6636</v>
      </c>
      <c r="E248" s="772" t="s">
        <v>818</v>
      </c>
      <c r="F248" s="772" t="s">
        <v>849</v>
      </c>
      <c r="G248" s="770">
        <v>200</v>
      </c>
      <c r="H248" s="770">
        <v>550</v>
      </c>
      <c r="I248" s="770">
        <v>62950</v>
      </c>
      <c r="J248" s="770">
        <v>56760</v>
      </c>
      <c r="K248" s="770">
        <v>250</v>
      </c>
      <c r="L248" s="770">
        <v>9440</v>
      </c>
      <c r="M248" s="770">
        <v>10210</v>
      </c>
      <c r="N248" s="770">
        <v>0</v>
      </c>
      <c r="O248" s="772" t="s">
        <v>640</v>
      </c>
      <c r="P248" s="772" t="s">
        <v>640</v>
      </c>
      <c r="Q248" s="772" t="s">
        <v>640</v>
      </c>
    </row>
    <row r="249" spans="1:17">
      <c r="A249" s="770">
        <v>3015</v>
      </c>
      <c r="B249" s="772" t="s">
        <v>819</v>
      </c>
      <c r="C249" s="772" t="s">
        <v>737</v>
      </c>
      <c r="D249" s="770">
        <v>6637</v>
      </c>
      <c r="E249" s="772" t="s">
        <v>820</v>
      </c>
      <c r="F249" s="772" t="s">
        <v>886</v>
      </c>
      <c r="G249" s="770">
        <v>325</v>
      </c>
      <c r="H249" s="770">
        <v>550</v>
      </c>
      <c r="I249" s="770">
        <v>62950</v>
      </c>
      <c r="J249" s="770">
        <v>56760</v>
      </c>
      <c r="K249" s="770">
        <v>250</v>
      </c>
      <c r="L249" s="770">
        <v>9440</v>
      </c>
      <c r="M249" s="770">
        <v>10210</v>
      </c>
      <c r="N249" s="770">
        <v>0</v>
      </c>
      <c r="O249" s="772" t="s">
        <v>640</v>
      </c>
      <c r="P249" s="772" t="s">
        <v>640</v>
      </c>
      <c r="Q249" s="772" t="s">
        <v>640</v>
      </c>
    </row>
    <row r="250" spans="1:17">
      <c r="A250" s="770">
        <v>3015</v>
      </c>
      <c r="B250" s="772" t="s">
        <v>819</v>
      </c>
      <c r="C250" s="772" t="s">
        <v>737</v>
      </c>
      <c r="D250" s="770">
        <v>6637</v>
      </c>
      <c r="E250" s="772" t="s">
        <v>818</v>
      </c>
      <c r="F250" s="772" t="s">
        <v>886</v>
      </c>
      <c r="G250" s="770">
        <v>200</v>
      </c>
      <c r="H250" s="770">
        <v>550</v>
      </c>
      <c r="I250" s="770">
        <v>62950</v>
      </c>
      <c r="J250" s="770">
        <v>56760</v>
      </c>
      <c r="K250" s="770">
        <v>250</v>
      </c>
      <c r="L250" s="770">
        <v>9440</v>
      </c>
      <c r="M250" s="770">
        <v>10210</v>
      </c>
      <c r="N250" s="770">
        <v>0</v>
      </c>
      <c r="O250" s="772" t="s">
        <v>640</v>
      </c>
      <c r="P250" s="772" t="s">
        <v>640</v>
      </c>
      <c r="Q250" s="772" t="s">
        <v>640</v>
      </c>
    </row>
    <row r="251" spans="1:17">
      <c r="A251" s="770">
        <v>3015</v>
      </c>
      <c r="B251" s="772" t="s">
        <v>819</v>
      </c>
      <c r="C251" s="772" t="s">
        <v>737</v>
      </c>
      <c r="D251" s="770">
        <v>6637</v>
      </c>
      <c r="E251" s="772" t="s">
        <v>823</v>
      </c>
      <c r="F251" s="772" t="s">
        <v>886</v>
      </c>
      <c r="G251" s="770">
        <v>75</v>
      </c>
      <c r="H251" s="770">
        <v>550</v>
      </c>
      <c r="I251" s="770">
        <v>62950</v>
      </c>
      <c r="J251" s="770">
        <v>56760</v>
      </c>
      <c r="K251" s="770">
        <v>250</v>
      </c>
      <c r="L251" s="770">
        <v>9440</v>
      </c>
      <c r="M251" s="770">
        <v>10210</v>
      </c>
      <c r="N251" s="770">
        <v>0</v>
      </c>
      <c r="O251" s="772" t="s">
        <v>640</v>
      </c>
      <c r="P251" s="772" t="s">
        <v>640</v>
      </c>
      <c r="Q251" s="772" t="s">
        <v>640</v>
      </c>
    </row>
    <row r="252" spans="1:17">
      <c r="A252" s="770">
        <v>3015</v>
      </c>
      <c r="B252" s="772" t="s">
        <v>819</v>
      </c>
      <c r="C252" s="772" t="s">
        <v>737</v>
      </c>
      <c r="D252" s="770">
        <v>6638</v>
      </c>
      <c r="E252" s="772" t="s">
        <v>818</v>
      </c>
      <c r="F252" s="772" t="s">
        <v>837</v>
      </c>
      <c r="G252" s="770">
        <v>210</v>
      </c>
      <c r="H252" s="770">
        <v>1400</v>
      </c>
      <c r="I252" s="770">
        <v>60730</v>
      </c>
      <c r="J252" s="770">
        <v>54530</v>
      </c>
      <c r="K252" s="770">
        <v>250</v>
      </c>
      <c r="L252" s="770">
        <v>9440</v>
      </c>
      <c r="M252" s="770">
        <v>10210</v>
      </c>
      <c r="N252" s="770">
        <v>0</v>
      </c>
      <c r="O252" s="772" t="s">
        <v>640</v>
      </c>
      <c r="P252" s="772" t="s">
        <v>640</v>
      </c>
      <c r="Q252" s="772" t="s">
        <v>640</v>
      </c>
    </row>
    <row r="253" spans="1:17">
      <c r="A253" s="770">
        <v>3015</v>
      </c>
      <c r="B253" s="772" t="s">
        <v>819</v>
      </c>
      <c r="C253" s="772" t="s">
        <v>737</v>
      </c>
      <c r="D253" s="770">
        <v>6646</v>
      </c>
      <c r="E253" s="772" t="s">
        <v>823</v>
      </c>
      <c r="F253" s="772" t="s">
        <v>848</v>
      </c>
      <c r="G253" s="770">
        <v>75</v>
      </c>
      <c r="H253" s="770">
        <v>1400</v>
      </c>
      <c r="I253" s="770">
        <v>60730</v>
      </c>
      <c r="J253" s="770">
        <v>54530</v>
      </c>
      <c r="K253" s="770">
        <v>250</v>
      </c>
      <c r="L253" s="770">
        <v>9440</v>
      </c>
      <c r="M253" s="770">
        <v>10210</v>
      </c>
      <c r="N253" s="770">
        <v>0</v>
      </c>
      <c r="O253" s="772" t="s">
        <v>640</v>
      </c>
      <c r="P253" s="772" t="s">
        <v>640</v>
      </c>
      <c r="Q253" s="772" t="s">
        <v>640</v>
      </c>
    </row>
    <row r="254" spans="1:17">
      <c r="A254" s="770">
        <v>3015</v>
      </c>
      <c r="B254" s="772" t="s">
        <v>819</v>
      </c>
      <c r="C254" s="772" t="s">
        <v>737</v>
      </c>
      <c r="D254" s="770">
        <v>6648</v>
      </c>
      <c r="E254" s="772" t="s">
        <v>823</v>
      </c>
      <c r="F254" s="772" t="s">
        <v>826</v>
      </c>
      <c r="G254" s="770">
        <v>75</v>
      </c>
      <c r="H254" s="770">
        <v>550</v>
      </c>
      <c r="I254" s="770">
        <v>62950</v>
      </c>
      <c r="J254" s="770">
        <v>56760</v>
      </c>
      <c r="K254" s="770">
        <v>250</v>
      </c>
      <c r="L254" s="770">
        <v>9440</v>
      </c>
      <c r="M254" s="770">
        <v>10210</v>
      </c>
      <c r="N254" s="770">
        <v>0</v>
      </c>
      <c r="O254" s="772" t="s">
        <v>640</v>
      </c>
      <c r="P254" s="772" t="s">
        <v>640</v>
      </c>
      <c r="Q254" s="772" t="s">
        <v>640</v>
      </c>
    </row>
    <row r="255" spans="1:17">
      <c r="A255" s="770">
        <v>3015</v>
      </c>
      <c r="B255" s="772" t="s">
        <v>819</v>
      </c>
      <c r="C255" s="772" t="s">
        <v>737</v>
      </c>
      <c r="D255" s="770">
        <v>6649</v>
      </c>
      <c r="E255" s="772" t="s">
        <v>823</v>
      </c>
      <c r="F255" s="772" t="s">
        <v>361</v>
      </c>
      <c r="G255" s="770">
        <v>75</v>
      </c>
      <c r="H255" s="770">
        <v>550</v>
      </c>
      <c r="I255" s="770">
        <v>62950</v>
      </c>
      <c r="J255" s="770">
        <v>56760</v>
      </c>
      <c r="K255" s="770">
        <v>250</v>
      </c>
      <c r="L255" s="770">
        <v>9440</v>
      </c>
      <c r="M255" s="770">
        <v>10210</v>
      </c>
      <c r="N255" s="770">
        <v>5510</v>
      </c>
      <c r="O255" s="772" t="s">
        <v>640</v>
      </c>
      <c r="P255" s="772" t="s">
        <v>640</v>
      </c>
      <c r="Q255" s="772" t="s">
        <v>640</v>
      </c>
    </row>
    <row r="256" spans="1:17">
      <c r="A256" s="770">
        <v>3015</v>
      </c>
      <c r="B256" s="772" t="s">
        <v>819</v>
      </c>
      <c r="C256" s="772" t="s">
        <v>737</v>
      </c>
      <c r="D256" s="770">
        <v>6650</v>
      </c>
      <c r="E256" s="772" t="s">
        <v>820</v>
      </c>
      <c r="F256" s="772" t="s">
        <v>824</v>
      </c>
      <c r="G256" s="770">
        <v>260</v>
      </c>
      <c r="H256" s="770">
        <v>550</v>
      </c>
      <c r="I256" s="770">
        <v>62950</v>
      </c>
      <c r="J256" s="770">
        <v>56760</v>
      </c>
      <c r="K256" s="770">
        <v>250</v>
      </c>
      <c r="L256" s="770">
        <v>9440</v>
      </c>
      <c r="M256" s="770">
        <v>10210</v>
      </c>
      <c r="N256" s="770">
        <v>0</v>
      </c>
      <c r="O256" s="772" t="s">
        <v>640</v>
      </c>
      <c r="P256" s="772" t="s">
        <v>640</v>
      </c>
      <c r="Q256" s="772" t="s">
        <v>640</v>
      </c>
    </row>
    <row r="257" spans="1:17">
      <c r="A257" s="770">
        <v>3015</v>
      </c>
      <c r="B257" s="772" t="s">
        <v>819</v>
      </c>
      <c r="C257" s="772" t="s">
        <v>737</v>
      </c>
      <c r="D257" s="770">
        <v>6651</v>
      </c>
      <c r="E257" s="772" t="s">
        <v>823</v>
      </c>
      <c r="F257" s="772" t="s">
        <v>847</v>
      </c>
      <c r="G257" s="770">
        <v>75</v>
      </c>
      <c r="H257" s="770">
        <v>550</v>
      </c>
      <c r="I257" s="770">
        <v>62950</v>
      </c>
      <c r="J257" s="770">
        <v>56760</v>
      </c>
      <c r="K257" s="770">
        <v>250</v>
      </c>
      <c r="L257" s="770">
        <v>9440</v>
      </c>
      <c r="M257" s="770">
        <v>10210</v>
      </c>
      <c r="N257" s="770">
        <v>0</v>
      </c>
      <c r="O257" s="772" t="s">
        <v>640</v>
      </c>
      <c r="P257" s="772" t="s">
        <v>640</v>
      </c>
      <c r="Q257" s="772" t="s">
        <v>640</v>
      </c>
    </row>
    <row r="258" spans="1:17">
      <c r="A258" s="770">
        <v>3015</v>
      </c>
      <c r="B258" s="772" t="s">
        <v>819</v>
      </c>
      <c r="C258" s="772" t="s">
        <v>737</v>
      </c>
      <c r="D258" s="770">
        <v>6652</v>
      </c>
      <c r="E258" s="772" t="s">
        <v>823</v>
      </c>
      <c r="F258" s="772" t="s">
        <v>825</v>
      </c>
      <c r="G258" s="770">
        <v>75</v>
      </c>
      <c r="H258" s="770">
        <v>550</v>
      </c>
      <c r="I258" s="770">
        <v>62950</v>
      </c>
      <c r="J258" s="770">
        <v>56760</v>
      </c>
      <c r="K258" s="770">
        <v>250</v>
      </c>
      <c r="L258" s="770">
        <v>9440</v>
      </c>
      <c r="M258" s="770">
        <v>10210</v>
      </c>
      <c r="N258" s="770">
        <v>0</v>
      </c>
      <c r="O258" s="772" t="s">
        <v>640</v>
      </c>
      <c r="P258" s="772" t="s">
        <v>640</v>
      </c>
      <c r="Q258" s="772" t="s">
        <v>640</v>
      </c>
    </row>
    <row r="259" spans="1:17">
      <c r="A259" s="770">
        <v>3015</v>
      </c>
      <c r="B259" s="772" t="s">
        <v>819</v>
      </c>
      <c r="C259" s="772" t="s">
        <v>737</v>
      </c>
      <c r="D259" s="770">
        <v>6653</v>
      </c>
      <c r="E259" s="772" t="s">
        <v>818</v>
      </c>
      <c r="F259" s="772" t="s">
        <v>822</v>
      </c>
      <c r="G259" s="770">
        <v>210</v>
      </c>
      <c r="H259" s="770">
        <v>550</v>
      </c>
      <c r="I259" s="770">
        <v>62950</v>
      </c>
      <c r="J259" s="770">
        <v>56760</v>
      </c>
      <c r="K259" s="770">
        <v>250</v>
      </c>
      <c r="L259" s="770">
        <v>9440</v>
      </c>
      <c r="M259" s="770">
        <v>10210</v>
      </c>
      <c r="N259" s="770">
        <v>0</v>
      </c>
      <c r="O259" s="772" t="s">
        <v>640</v>
      </c>
      <c r="P259" s="772" t="s">
        <v>640</v>
      </c>
      <c r="Q259" s="772" t="s">
        <v>640</v>
      </c>
    </row>
    <row r="260" spans="1:17">
      <c r="A260" s="770">
        <v>3015</v>
      </c>
      <c r="B260" s="772" t="s">
        <v>819</v>
      </c>
      <c r="C260" s="772" t="s">
        <v>737</v>
      </c>
      <c r="D260" s="770">
        <v>6654</v>
      </c>
      <c r="E260" s="772" t="s">
        <v>823</v>
      </c>
      <c r="F260" s="772" t="s">
        <v>846</v>
      </c>
      <c r="G260" s="770">
        <v>75</v>
      </c>
      <c r="H260" s="770">
        <v>550</v>
      </c>
      <c r="I260" s="770">
        <v>62950</v>
      </c>
      <c r="J260" s="770">
        <v>56760</v>
      </c>
      <c r="K260" s="770">
        <v>250</v>
      </c>
      <c r="L260" s="770">
        <v>9440</v>
      </c>
      <c r="M260" s="770">
        <v>10210</v>
      </c>
      <c r="N260" s="770">
        <v>0</v>
      </c>
      <c r="O260" s="772" t="s">
        <v>640</v>
      </c>
      <c r="P260" s="772" t="s">
        <v>640</v>
      </c>
      <c r="Q260" s="772" t="s">
        <v>640</v>
      </c>
    </row>
    <row r="261" spans="1:17">
      <c r="A261" s="770">
        <v>3015</v>
      </c>
      <c r="B261" s="772" t="s">
        <v>819</v>
      </c>
      <c r="C261" s="772" t="s">
        <v>737</v>
      </c>
      <c r="D261" s="770">
        <v>6655</v>
      </c>
      <c r="E261" s="772" t="s">
        <v>823</v>
      </c>
      <c r="F261" s="772" t="s">
        <v>845</v>
      </c>
      <c r="G261" s="770">
        <v>75</v>
      </c>
      <c r="H261" s="770">
        <v>550</v>
      </c>
      <c r="I261" s="770">
        <v>62950</v>
      </c>
      <c r="J261" s="770">
        <v>56760</v>
      </c>
      <c r="K261" s="770">
        <v>250</v>
      </c>
      <c r="L261" s="770">
        <v>9440</v>
      </c>
      <c r="M261" s="770">
        <v>10210</v>
      </c>
      <c r="N261" s="770">
        <v>0</v>
      </c>
      <c r="O261" s="772" t="s">
        <v>640</v>
      </c>
      <c r="P261" s="772" t="s">
        <v>640</v>
      </c>
      <c r="Q261" s="772" t="s">
        <v>640</v>
      </c>
    </row>
    <row r="262" spans="1:17">
      <c r="A262" s="770">
        <v>3015</v>
      </c>
      <c r="B262" s="772" t="s">
        <v>819</v>
      </c>
      <c r="C262" s="772" t="s">
        <v>737</v>
      </c>
      <c r="D262" s="770">
        <v>6656</v>
      </c>
      <c r="E262" s="772" t="s">
        <v>823</v>
      </c>
      <c r="F262" s="772" t="s">
        <v>360</v>
      </c>
      <c r="G262" s="770">
        <v>75</v>
      </c>
      <c r="H262" s="770">
        <v>550</v>
      </c>
      <c r="I262" s="770">
        <v>62950</v>
      </c>
      <c r="J262" s="770">
        <v>56760</v>
      </c>
      <c r="K262" s="770">
        <v>250</v>
      </c>
      <c r="L262" s="770">
        <v>9440</v>
      </c>
      <c r="M262" s="770">
        <v>10210</v>
      </c>
      <c r="N262" s="770">
        <v>5510</v>
      </c>
      <c r="O262" s="772" t="s">
        <v>640</v>
      </c>
      <c r="P262" s="772" t="s">
        <v>640</v>
      </c>
      <c r="Q262" s="772" t="s">
        <v>640</v>
      </c>
    </row>
    <row r="263" spans="1:17">
      <c r="A263" s="770">
        <v>3015</v>
      </c>
      <c r="B263" s="772" t="s">
        <v>819</v>
      </c>
      <c r="C263" s="772" t="s">
        <v>737</v>
      </c>
      <c r="D263" s="770">
        <v>6657</v>
      </c>
      <c r="E263" s="772" t="s">
        <v>818</v>
      </c>
      <c r="F263" s="772" t="s">
        <v>831</v>
      </c>
      <c r="G263" s="770">
        <v>200</v>
      </c>
      <c r="H263" s="770">
        <v>550</v>
      </c>
      <c r="I263" s="770">
        <v>62950</v>
      </c>
      <c r="J263" s="770">
        <v>56760</v>
      </c>
      <c r="K263" s="770">
        <v>250</v>
      </c>
      <c r="L263" s="770">
        <v>9440</v>
      </c>
      <c r="M263" s="770">
        <v>10210</v>
      </c>
      <c r="N263" s="770">
        <v>0</v>
      </c>
      <c r="O263" s="772" t="s">
        <v>640</v>
      </c>
      <c r="P263" s="772" t="s">
        <v>640</v>
      </c>
      <c r="Q263" s="772" t="s">
        <v>640</v>
      </c>
    </row>
    <row r="264" spans="1:17">
      <c r="A264" s="770">
        <v>3015</v>
      </c>
      <c r="B264" s="772" t="s">
        <v>819</v>
      </c>
      <c r="C264" s="772" t="s">
        <v>737</v>
      </c>
      <c r="D264" s="770">
        <v>6657</v>
      </c>
      <c r="E264" s="772" t="s">
        <v>823</v>
      </c>
      <c r="F264" s="772" t="s">
        <v>831</v>
      </c>
      <c r="G264" s="770">
        <v>135</v>
      </c>
      <c r="H264" s="770">
        <v>550</v>
      </c>
      <c r="I264" s="770">
        <v>62950</v>
      </c>
      <c r="J264" s="770">
        <v>56760</v>
      </c>
      <c r="K264" s="770">
        <v>250</v>
      </c>
      <c r="L264" s="770">
        <v>9440</v>
      </c>
      <c r="M264" s="770">
        <v>10210</v>
      </c>
      <c r="N264" s="770">
        <v>0</v>
      </c>
      <c r="O264" s="772" t="s">
        <v>640</v>
      </c>
      <c r="P264" s="772" t="s">
        <v>640</v>
      </c>
      <c r="Q264" s="772" t="s">
        <v>640</v>
      </c>
    </row>
    <row r="265" spans="1:17">
      <c r="A265" s="770">
        <v>3015</v>
      </c>
      <c r="B265" s="772" t="s">
        <v>819</v>
      </c>
      <c r="C265" s="772" t="s">
        <v>737</v>
      </c>
      <c r="D265" s="770">
        <v>6659</v>
      </c>
      <c r="E265" s="772" t="s">
        <v>823</v>
      </c>
      <c r="F265" s="772" t="s">
        <v>362</v>
      </c>
      <c r="G265" s="770">
        <v>75</v>
      </c>
      <c r="H265" s="770">
        <v>550</v>
      </c>
      <c r="I265" s="770">
        <v>62950</v>
      </c>
      <c r="J265" s="770">
        <v>56760</v>
      </c>
      <c r="K265" s="770">
        <v>250</v>
      </c>
      <c r="L265" s="770">
        <v>9440</v>
      </c>
      <c r="M265" s="770">
        <v>10210</v>
      </c>
      <c r="N265" s="770">
        <v>5510</v>
      </c>
      <c r="O265" s="772" t="s">
        <v>640</v>
      </c>
      <c r="P265" s="772" t="s">
        <v>640</v>
      </c>
      <c r="Q265" s="772" t="s">
        <v>640</v>
      </c>
    </row>
    <row r="266" spans="1:17">
      <c r="A266" s="770">
        <v>3015</v>
      </c>
      <c r="B266" s="772" t="s">
        <v>819</v>
      </c>
      <c r="C266" s="772" t="s">
        <v>737</v>
      </c>
      <c r="D266" s="770">
        <v>6660</v>
      </c>
      <c r="E266" s="772" t="s">
        <v>823</v>
      </c>
      <c r="F266" s="772" t="s">
        <v>844</v>
      </c>
      <c r="G266" s="770">
        <v>75</v>
      </c>
      <c r="H266" s="770">
        <v>550</v>
      </c>
      <c r="I266" s="770">
        <v>62950</v>
      </c>
      <c r="J266" s="770">
        <v>56760</v>
      </c>
      <c r="K266" s="770">
        <v>250</v>
      </c>
      <c r="L266" s="770">
        <v>9440</v>
      </c>
      <c r="M266" s="770">
        <v>10210</v>
      </c>
      <c r="N266" s="770">
        <v>0</v>
      </c>
      <c r="O266" s="772" t="s">
        <v>640</v>
      </c>
      <c r="P266" s="772" t="s">
        <v>640</v>
      </c>
      <c r="Q266" s="772" t="s">
        <v>640</v>
      </c>
    </row>
    <row r="267" spans="1:17">
      <c r="A267" s="770">
        <v>3015</v>
      </c>
      <c r="B267" s="772" t="s">
        <v>819</v>
      </c>
      <c r="C267" s="772" t="s">
        <v>737</v>
      </c>
      <c r="D267" s="770">
        <v>6661</v>
      </c>
      <c r="E267" s="772" t="s">
        <v>823</v>
      </c>
      <c r="F267" s="772" t="s">
        <v>835</v>
      </c>
      <c r="G267" s="770">
        <v>75</v>
      </c>
      <c r="H267" s="770">
        <v>550</v>
      </c>
      <c r="I267" s="770">
        <v>62950</v>
      </c>
      <c r="J267" s="770">
        <v>56760</v>
      </c>
      <c r="K267" s="770">
        <v>250</v>
      </c>
      <c r="L267" s="770">
        <v>9440</v>
      </c>
      <c r="M267" s="770">
        <v>10210</v>
      </c>
      <c r="N267" s="770">
        <v>0</v>
      </c>
      <c r="O267" s="772" t="s">
        <v>640</v>
      </c>
      <c r="P267" s="772" t="s">
        <v>640</v>
      </c>
      <c r="Q267" s="772" t="s">
        <v>640</v>
      </c>
    </row>
    <row r="268" spans="1:17">
      <c r="A268" s="770">
        <v>3015</v>
      </c>
      <c r="B268" s="772" t="s">
        <v>819</v>
      </c>
      <c r="C268" s="772" t="s">
        <v>737</v>
      </c>
      <c r="D268" s="770">
        <v>6664</v>
      </c>
      <c r="E268" s="772" t="s">
        <v>818</v>
      </c>
      <c r="F268" s="772" t="s">
        <v>843</v>
      </c>
      <c r="G268" s="770">
        <v>200</v>
      </c>
      <c r="H268" s="770">
        <v>1400</v>
      </c>
      <c r="I268" s="770">
        <v>60730</v>
      </c>
      <c r="J268" s="770">
        <v>54530</v>
      </c>
      <c r="K268" s="770">
        <v>250</v>
      </c>
      <c r="L268" s="770">
        <v>9440</v>
      </c>
      <c r="M268" s="770">
        <v>10210</v>
      </c>
      <c r="N268" s="770">
        <v>0</v>
      </c>
      <c r="O268" s="772" t="s">
        <v>640</v>
      </c>
      <c r="P268" s="772" t="s">
        <v>640</v>
      </c>
      <c r="Q268" s="772" t="s">
        <v>640</v>
      </c>
    </row>
    <row r="269" spans="1:17">
      <c r="A269" s="770">
        <v>3015</v>
      </c>
      <c r="B269" s="772" t="s">
        <v>819</v>
      </c>
      <c r="C269" s="772" t="s">
        <v>737</v>
      </c>
      <c r="D269" s="770">
        <v>6677</v>
      </c>
      <c r="E269" s="772" t="s">
        <v>818</v>
      </c>
      <c r="F269" s="772" t="s">
        <v>842</v>
      </c>
      <c r="G269" s="770">
        <v>150</v>
      </c>
      <c r="H269" s="770">
        <v>550</v>
      </c>
      <c r="I269" s="770">
        <v>62950</v>
      </c>
      <c r="J269" s="770">
        <v>56760</v>
      </c>
      <c r="K269" s="770">
        <v>250</v>
      </c>
      <c r="L269" s="770">
        <v>9440</v>
      </c>
      <c r="M269" s="770">
        <v>10210</v>
      </c>
      <c r="N269" s="770">
        <v>0</v>
      </c>
      <c r="O269" s="772" t="s">
        <v>640</v>
      </c>
      <c r="P269" s="772" t="s">
        <v>640</v>
      </c>
      <c r="Q269" s="772" t="s">
        <v>640</v>
      </c>
    </row>
    <row r="270" spans="1:17">
      <c r="A270" s="770">
        <v>3015</v>
      </c>
      <c r="B270" s="772" t="s">
        <v>819</v>
      </c>
      <c r="C270" s="772" t="s">
        <v>737</v>
      </c>
      <c r="D270" s="770">
        <v>6678</v>
      </c>
      <c r="E270" s="772" t="s">
        <v>818</v>
      </c>
      <c r="F270" s="772" t="s">
        <v>841</v>
      </c>
      <c r="G270" s="770">
        <v>200</v>
      </c>
      <c r="H270" s="770">
        <v>1400</v>
      </c>
      <c r="I270" s="770">
        <v>60730</v>
      </c>
      <c r="J270" s="770">
        <v>54530</v>
      </c>
      <c r="K270" s="770">
        <v>250</v>
      </c>
      <c r="L270" s="770">
        <v>9440</v>
      </c>
      <c r="M270" s="770">
        <v>10210</v>
      </c>
      <c r="N270" s="770">
        <v>0</v>
      </c>
      <c r="O270" s="772" t="s">
        <v>640</v>
      </c>
      <c r="P270" s="772" t="s">
        <v>640</v>
      </c>
      <c r="Q270" s="772" t="s">
        <v>640</v>
      </c>
    </row>
    <row r="271" spans="1:17">
      <c r="A271" s="770">
        <v>3015</v>
      </c>
      <c r="B271" s="772" t="s">
        <v>819</v>
      </c>
      <c r="C271" s="772" t="s">
        <v>737</v>
      </c>
      <c r="D271" s="770">
        <v>6678</v>
      </c>
      <c r="E271" s="772" t="s">
        <v>823</v>
      </c>
      <c r="F271" s="772" t="s">
        <v>841</v>
      </c>
      <c r="G271" s="770">
        <v>75</v>
      </c>
      <c r="H271" s="770">
        <v>1400</v>
      </c>
      <c r="I271" s="770">
        <v>60730</v>
      </c>
      <c r="J271" s="770">
        <v>54530</v>
      </c>
      <c r="K271" s="770">
        <v>250</v>
      </c>
      <c r="L271" s="770">
        <v>9440</v>
      </c>
      <c r="M271" s="770">
        <v>10210</v>
      </c>
      <c r="N271" s="770">
        <v>0</v>
      </c>
      <c r="O271" s="772" t="s">
        <v>640</v>
      </c>
      <c r="P271" s="772" t="s">
        <v>640</v>
      </c>
      <c r="Q271" s="772" t="s">
        <v>640</v>
      </c>
    </row>
    <row r="272" spans="1:17">
      <c r="A272" s="770">
        <v>3015</v>
      </c>
      <c r="B272" s="772" t="s">
        <v>819</v>
      </c>
      <c r="C272" s="772" t="s">
        <v>737</v>
      </c>
      <c r="D272" s="770">
        <v>6690</v>
      </c>
      <c r="E272" s="772" t="s">
        <v>820</v>
      </c>
      <c r="F272" s="772" t="s">
        <v>840</v>
      </c>
      <c r="G272" s="770">
        <v>300</v>
      </c>
      <c r="H272" s="770">
        <v>550</v>
      </c>
      <c r="I272" s="770">
        <v>62950</v>
      </c>
      <c r="J272" s="770">
        <v>56760</v>
      </c>
      <c r="K272" s="770">
        <v>250</v>
      </c>
      <c r="L272" s="770">
        <v>9440</v>
      </c>
      <c r="M272" s="770">
        <v>10210</v>
      </c>
      <c r="N272" s="770">
        <v>0</v>
      </c>
      <c r="O272" s="772" t="s">
        <v>640</v>
      </c>
      <c r="P272" s="772" t="s">
        <v>640</v>
      </c>
      <c r="Q272" s="772" t="s">
        <v>640</v>
      </c>
    </row>
    <row r="273" spans="1:17">
      <c r="A273" s="770">
        <v>3015</v>
      </c>
      <c r="B273" s="772" t="s">
        <v>819</v>
      </c>
      <c r="C273" s="772" t="s">
        <v>737</v>
      </c>
      <c r="D273" s="770">
        <v>6690</v>
      </c>
      <c r="E273" s="772" t="s">
        <v>818</v>
      </c>
      <c r="F273" s="772" t="s">
        <v>840</v>
      </c>
      <c r="G273" s="770">
        <v>180</v>
      </c>
      <c r="H273" s="770">
        <v>550</v>
      </c>
      <c r="I273" s="770">
        <v>62950</v>
      </c>
      <c r="J273" s="770">
        <v>56760</v>
      </c>
      <c r="K273" s="770">
        <v>250</v>
      </c>
      <c r="L273" s="770">
        <v>9440</v>
      </c>
      <c r="M273" s="770">
        <v>10210</v>
      </c>
      <c r="N273" s="770">
        <v>0</v>
      </c>
      <c r="O273" s="772" t="s">
        <v>640</v>
      </c>
      <c r="P273" s="772" t="s">
        <v>640</v>
      </c>
      <c r="Q273" s="772" t="s">
        <v>640</v>
      </c>
    </row>
    <row r="274" spans="1:17">
      <c r="A274" s="770">
        <v>3015</v>
      </c>
      <c r="B274" s="772" t="s">
        <v>819</v>
      </c>
      <c r="C274" s="772" t="s">
        <v>737</v>
      </c>
      <c r="D274" s="770">
        <v>6690</v>
      </c>
      <c r="E274" s="772" t="s">
        <v>823</v>
      </c>
      <c r="F274" s="772" t="s">
        <v>840</v>
      </c>
      <c r="G274" s="770">
        <v>60</v>
      </c>
      <c r="H274" s="770">
        <v>550</v>
      </c>
      <c r="I274" s="770">
        <v>62950</v>
      </c>
      <c r="J274" s="770">
        <v>56760</v>
      </c>
      <c r="K274" s="770">
        <v>250</v>
      </c>
      <c r="L274" s="770">
        <v>9440</v>
      </c>
      <c r="M274" s="770">
        <v>10210</v>
      </c>
      <c r="N274" s="770">
        <v>0</v>
      </c>
      <c r="O274" s="772" t="s">
        <v>640</v>
      </c>
      <c r="P274" s="772" t="s">
        <v>640</v>
      </c>
      <c r="Q274" s="772" t="s">
        <v>640</v>
      </c>
    </row>
    <row r="275" spans="1:17">
      <c r="A275" s="770">
        <v>3015</v>
      </c>
      <c r="B275" s="772" t="s">
        <v>819</v>
      </c>
      <c r="C275" s="772" t="s">
        <v>737</v>
      </c>
      <c r="D275" s="770">
        <v>6700</v>
      </c>
      <c r="E275" s="772" t="s">
        <v>820</v>
      </c>
      <c r="F275" s="772" t="s">
        <v>831</v>
      </c>
      <c r="G275" s="770">
        <v>325</v>
      </c>
      <c r="H275" s="770">
        <v>550</v>
      </c>
      <c r="I275" s="770">
        <v>62950</v>
      </c>
      <c r="J275" s="770">
        <v>56760</v>
      </c>
      <c r="K275" s="770">
        <v>250</v>
      </c>
      <c r="L275" s="770">
        <v>9440</v>
      </c>
      <c r="M275" s="770">
        <v>10210</v>
      </c>
      <c r="N275" s="770">
        <v>0</v>
      </c>
      <c r="O275" s="772" t="s">
        <v>640</v>
      </c>
      <c r="P275" s="772" t="s">
        <v>640</v>
      </c>
      <c r="Q275" s="772" t="s">
        <v>640</v>
      </c>
    </row>
    <row r="276" spans="1:17">
      <c r="A276" s="770">
        <v>3015</v>
      </c>
      <c r="B276" s="772" t="s">
        <v>819</v>
      </c>
      <c r="C276" s="772" t="s">
        <v>737</v>
      </c>
      <c r="D276" s="770">
        <v>6703</v>
      </c>
      <c r="E276" s="772" t="s">
        <v>820</v>
      </c>
      <c r="F276" s="772" t="s">
        <v>842</v>
      </c>
      <c r="G276" s="770">
        <v>50</v>
      </c>
      <c r="H276" s="770">
        <v>550</v>
      </c>
      <c r="I276" s="770">
        <v>62950</v>
      </c>
      <c r="J276" s="770">
        <v>56760</v>
      </c>
      <c r="K276" s="770">
        <v>250</v>
      </c>
      <c r="L276" s="770">
        <v>9440</v>
      </c>
      <c r="M276" s="770">
        <v>10210</v>
      </c>
      <c r="N276" s="770">
        <v>0</v>
      </c>
      <c r="O276" s="772" t="s">
        <v>640</v>
      </c>
      <c r="P276" s="772" t="s">
        <v>640</v>
      </c>
      <c r="Q276" s="772" t="s">
        <v>640</v>
      </c>
    </row>
    <row r="277" spans="1:17">
      <c r="A277" s="770">
        <v>3015</v>
      </c>
      <c r="B277" s="772" t="s">
        <v>819</v>
      </c>
      <c r="C277" s="772" t="s">
        <v>737</v>
      </c>
      <c r="D277" s="770">
        <v>6706</v>
      </c>
      <c r="E277" s="772" t="s">
        <v>820</v>
      </c>
      <c r="F277" s="772" t="s">
        <v>826</v>
      </c>
      <c r="G277" s="770">
        <v>325</v>
      </c>
      <c r="H277" s="770">
        <v>550</v>
      </c>
      <c r="I277" s="770">
        <v>62950</v>
      </c>
      <c r="J277" s="770">
        <v>56760</v>
      </c>
      <c r="K277" s="770">
        <v>250</v>
      </c>
      <c r="L277" s="770">
        <v>9440</v>
      </c>
      <c r="M277" s="770">
        <v>10210</v>
      </c>
      <c r="N277" s="770">
        <v>0</v>
      </c>
      <c r="O277" s="772" t="s">
        <v>640</v>
      </c>
      <c r="P277" s="772" t="s">
        <v>640</v>
      </c>
      <c r="Q277" s="772" t="s">
        <v>640</v>
      </c>
    </row>
    <row r="278" spans="1:17">
      <c r="A278" s="770">
        <v>3015</v>
      </c>
      <c r="B278" s="772" t="s">
        <v>819</v>
      </c>
      <c r="C278" s="772" t="s">
        <v>737</v>
      </c>
      <c r="D278" s="770">
        <v>6707</v>
      </c>
      <c r="E278" s="772" t="s">
        <v>823</v>
      </c>
      <c r="F278" s="772" t="s">
        <v>824</v>
      </c>
      <c r="G278" s="770">
        <v>75</v>
      </c>
      <c r="H278" s="770">
        <v>550</v>
      </c>
      <c r="I278" s="770">
        <v>62950</v>
      </c>
      <c r="J278" s="770">
        <v>56760</v>
      </c>
      <c r="K278" s="770">
        <v>250</v>
      </c>
      <c r="L278" s="770">
        <v>9440</v>
      </c>
      <c r="M278" s="770">
        <v>10210</v>
      </c>
      <c r="N278" s="770">
        <v>0</v>
      </c>
      <c r="O278" s="772" t="s">
        <v>640</v>
      </c>
      <c r="P278" s="772" t="s">
        <v>640</v>
      </c>
      <c r="Q278" s="772" t="s">
        <v>640</v>
      </c>
    </row>
    <row r="279" spans="1:17">
      <c r="A279" s="770">
        <v>3015</v>
      </c>
      <c r="B279" s="772" t="s">
        <v>819</v>
      </c>
      <c r="C279" s="772" t="s">
        <v>737</v>
      </c>
      <c r="D279" s="770">
        <v>6721</v>
      </c>
      <c r="E279" s="772" t="s">
        <v>818</v>
      </c>
      <c r="F279" s="772" t="s">
        <v>1339</v>
      </c>
      <c r="G279" s="772" t="s">
        <v>640</v>
      </c>
      <c r="H279" s="770">
        <v>550</v>
      </c>
      <c r="I279" s="770">
        <v>62950</v>
      </c>
      <c r="J279" s="770">
        <v>56760</v>
      </c>
      <c r="K279" s="770">
        <v>250</v>
      </c>
      <c r="L279" s="770">
        <v>9440</v>
      </c>
      <c r="M279" s="770">
        <v>10210</v>
      </c>
      <c r="N279" s="770">
        <v>0</v>
      </c>
      <c r="O279" s="772" t="s">
        <v>640</v>
      </c>
      <c r="P279" s="772" t="s">
        <v>640</v>
      </c>
      <c r="Q279" s="772" t="s">
        <v>640</v>
      </c>
    </row>
    <row r="280" spans="1:17">
      <c r="A280" s="770">
        <v>3015</v>
      </c>
      <c r="B280" s="772" t="s">
        <v>819</v>
      </c>
      <c r="C280" s="772" t="s">
        <v>737</v>
      </c>
      <c r="D280" s="770">
        <v>6736</v>
      </c>
      <c r="E280" s="772" t="s">
        <v>818</v>
      </c>
      <c r="F280" s="772" t="s">
        <v>1340</v>
      </c>
      <c r="G280" s="770">
        <v>200</v>
      </c>
      <c r="H280" s="770">
        <v>1400</v>
      </c>
      <c r="I280" s="770">
        <v>60730</v>
      </c>
      <c r="J280" s="770">
        <v>54530</v>
      </c>
      <c r="K280" s="770">
        <v>250</v>
      </c>
      <c r="L280" s="770">
        <v>9440</v>
      </c>
      <c r="M280" s="770">
        <v>10210</v>
      </c>
      <c r="N280" s="770">
        <v>0</v>
      </c>
      <c r="O280" s="772" t="s">
        <v>640</v>
      </c>
      <c r="P280" s="772" t="s">
        <v>640</v>
      </c>
      <c r="Q280" s="772" t="s">
        <v>640</v>
      </c>
    </row>
    <row r="281" spans="1:17">
      <c r="A281" s="770">
        <v>3015</v>
      </c>
      <c r="B281" s="772" t="s">
        <v>819</v>
      </c>
      <c r="C281" s="772" t="s">
        <v>737</v>
      </c>
      <c r="D281" s="770">
        <v>6755</v>
      </c>
      <c r="E281" s="772" t="s">
        <v>818</v>
      </c>
      <c r="F281" s="772" t="s">
        <v>831</v>
      </c>
      <c r="G281" s="770">
        <v>250</v>
      </c>
      <c r="H281" s="770">
        <v>550</v>
      </c>
      <c r="I281" s="770">
        <v>62950</v>
      </c>
      <c r="J281" s="770">
        <v>56760</v>
      </c>
      <c r="K281" s="770">
        <v>250</v>
      </c>
      <c r="L281" s="770">
        <v>9440</v>
      </c>
      <c r="M281" s="770">
        <v>10210</v>
      </c>
      <c r="N281" s="770">
        <v>0</v>
      </c>
      <c r="O281" s="772" t="s">
        <v>640</v>
      </c>
      <c r="P281" s="772" t="s">
        <v>640</v>
      </c>
      <c r="Q281" s="772" t="s">
        <v>640</v>
      </c>
    </row>
    <row r="282" spans="1:17">
      <c r="A282" s="770">
        <v>3015</v>
      </c>
      <c r="B282" s="772" t="s">
        <v>819</v>
      </c>
      <c r="C282" s="772" t="s">
        <v>737</v>
      </c>
      <c r="D282" s="770">
        <v>6770</v>
      </c>
      <c r="E282" s="772" t="s">
        <v>272</v>
      </c>
      <c r="F282" s="772" t="s">
        <v>839</v>
      </c>
      <c r="G282" s="770">
        <v>25</v>
      </c>
      <c r="H282" s="770">
        <v>1400</v>
      </c>
      <c r="I282" s="770">
        <v>60730</v>
      </c>
      <c r="J282" s="770">
        <v>54530</v>
      </c>
      <c r="K282" s="770">
        <v>250</v>
      </c>
      <c r="L282" s="770">
        <v>9440</v>
      </c>
      <c r="M282" s="770">
        <v>10210</v>
      </c>
      <c r="N282" s="770">
        <v>0</v>
      </c>
      <c r="O282" s="772" t="s">
        <v>640</v>
      </c>
      <c r="P282" s="772" t="s">
        <v>640</v>
      </c>
      <c r="Q282" s="772" t="s">
        <v>640</v>
      </c>
    </row>
    <row r="283" spans="1:17">
      <c r="A283" s="770">
        <v>3015</v>
      </c>
      <c r="B283" s="772" t="s">
        <v>819</v>
      </c>
      <c r="C283" s="772" t="s">
        <v>737</v>
      </c>
      <c r="D283" s="770">
        <v>6771</v>
      </c>
      <c r="E283" s="772" t="s">
        <v>818</v>
      </c>
      <c r="F283" s="772" t="s">
        <v>831</v>
      </c>
      <c r="G283" s="770">
        <v>250</v>
      </c>
      <c r="H283" s="770">
        <v>550</v>
      </c>
      <c r="I283" s="770">
        <v>62950</v>
      </c>
      <c r="J283" s="770">
        <v>56760</v>
      </c>
      <c r="K283" s="770">
        <v>250</v>
      </c>
      <c r="L283" s="770">
        <v>9440</v>
      </c>
      <c r="M283" s="770">
        <v>10210</v>
      </c>
      <c r="N283" s="770">
        <v>0</v>
      </c>
      <c r="O283" s="772" t="s">
        <v>640</v>
      </c>
      <c r="P283" s="772" t="s">
        <v>640</v>
      </c>
      <c r="Q283" s="772" t="s">
        <v>640</v>
      </c>
    </row>
    <row r="284" spans="1:17">
      <c r="A284" s="770">
        <v>3015</v>
      </c>
      <c r="B284" s="772" t="s">
        <v>819</v>
      </c>
      <c r="C284" s="772" t="s">
        <v>737</v>
      </c>
      <c r="D284" s="770">
        <v>6772</v>
      </c>
      <c r="E284" s="772" t="s">
        <v>823</v>
      </c>
      <c r="F284" s="772" t="s">
        <v>838</v>
      </c>
      <c r="G284" s="770">
        <v>75</v>
      </c>
      <c r="H284" s="770">
        <v>1400</v>
      </c>
      <c r="I284" s="770">
        <v>60730</v>
      </c>
      <c r="J284" s="770">
        <v>54530</v>
      </c>
      <c r="K284" s="770">
        <v>250</v>
      </c>
      <c r="L284" s="770">
        <v>9440</v>
      </c>
      <c r="M284" s="770">
        <v>10210</v>
      </c>
      <c r="N284" s="770">
        <v>0</v>
      </c>
      <c r="O284" s="772" t="s">
        <v>640</v>
      </c>
      <c r="P284" s="772" t="s">
        <v>640</v>
      </c>
      <c r="Q284" s="772" t="s">
        <v>640</v>
      </c>
    </row>
    <row r="285" spans="1:17">
      <c r="A285" s="770">
        <v>3015</v>
      </c>
      <c r="B285" s="772" t="s">
        <v>819</v>
      </c>
      <c r="C285" s="772" t="s">
        <v>737</v>
      </c>
      <c r="D285" s="770">
        <v>6784</v>
      </c>
      <c r="E285" s="772" t="s">
        <v>820</v>
      </c>
      <c r="F285" s="772" t="s">
        <v>1341</v>
      </c>
      <c r="G285" s="770">
        <v>325</v>
      </c>
      <c r="H285" s="770">
        <v>1400</v>
      </c>
      <c r="I285" s="770">
        <v>60730</v>
      </c>
      <c r="J285" s="770">
        <v>54530</v>
      </c>
      <c r="K285" s="770">
        <v>250</v>
      </c>
      <c r="L285" s="770">
        <v>9440</v>
      </c>
      <c r="M285" s="770">
        <v>10210</v>
      </c>
      <c r="N285" s="770">
        <v>0</v>
      </c>
      <c r="O285" s="772" t="s">
        <v>640</v>
      </c>
      <c r="P285" s="772" t="s">
        <v>640</v>
      </c>
      <c r="Q285" s="772" t="s">
        <v>640</v>
      </c>
    </row>
    <row r="286" spans="1:17">
      <c r="A286" s="770">
        <v>3015</v>
      </c>
      <c r="B286" s="772" t="s">
        <v>819</v>
      </c>
      <c r="C286" s="772" t="s">
        <v>737</v>
      </c>
      <c r="D286" s="770">
        <v>6784</v>
      </c>
      <c r="E286" s="772" t="s">
        <v>818</v>
      </c>
      <c r="F286" s="772" t="s">
        <v>1341</v>
      </c>
      <c r="G286" s="770">
        <v>200</v>
      </c>
      <c r="H286" s="770">
        <v>1400</v>
      </c>
      <c r="I286" s="770">
        <v>60730</v>
      </c>
      <c r="J286" s="770">
        <v>54530</v>
      </c>
      <c r="K286" s="770">
        <v>250</v>
      </c>
      <c r="L286" s="770">
        <v>9440</v>
      </c>
      <c r="M286" s="770">
        <v>10210</v>
      </c>
      <c r="N286" s="770">
        <v>0</v>
      </c>
      <c r="O286" s="772" t="s">
        <v>640</v>
      </c>
      <c r="P286" s="772" t="s">
        <v>640</v>
      </c>
      <c r="Q286" s="772" t="s">
        <v>640</v>
      </c>
    </row>
    <row r="287" spans="1:17">
      <c r="A287" s="770">
        <v>3015</v>
      </c>
      <c r="B287" s="772" t="s">
        <v>819</v>
      </c>
      <c r="C287" s="772" t="s">
        <v>737</v>
      </c>
      <c r="D287" s="770">
        <v>6791</v>
      </c>
      <c r="E287" s="772" t="s">
        <v>818</v>
      </c>
      <c r="F287" s="772" t="s">
        <v>361</v>
      </c>
      <c r="G287" s="770">
        <v>200</v>
      </c>
      <c r="H287" s="770">
        <v>550</v>
      </c>
      <c r="I287" s="770">
        <v>62950</v>
      </c>
      <c r="J287" s="770">
        <v>56760</v>
      </c>
      <c r="K287" s="770">
        <v>250</v>
      </c>
      <c r="L287" s="770">
        <v>9440</v>
      </c>
      <c r="M287" s="770">
        <v>10210</v>
      </c>
      <c r="N287" s="770">
        <v>5510</v>
      </c>
      <c r="O287" s="772" t="s">
        <v>640</v>
      </c>
      <c r="P287" s="772" t="s">
        <v>640</v>
      </c>
      <c r="Q287" s="772" t="s">
        <v>640</v>
      </c>
    </row>
    <row r="288" spans="1:17">
      <c r="A288" s="770">
        <v>3015</v>
      </c>
      <c r="B288" s="772" t="s">
        <v>819</v>
      </c>
      <c r="C288" s="772" t="s">
        <v>737</v>
      </c>
      <c r="D288" s="770">
        <v>6796</v>
      </c>
      <c r="E288" s="772" t="s">
        <v>818</v>
      </c>
      <c r="F288" s="772" t="s">
        <v>835</v>
      </c>
      <c r="G288" s="770">
        <v>200</v>
      </c>
      <c r="H288" s="770">
        <v>550</v>
      </c>
      <c r="I288" s="770">
        <v>62950</v>
      </c>
      <c r="J288" s="770">
        <v>56760</v>
      </c>
      <c r="K288" s="770">
        <v>250</v>
      </c>
      <c r="L288" s="770">
        <v>9440</v>
      </c>
      <c r="M288" s="770">
        <v>10210</v>
      </c>
      <c r="N288" s="770">
        <v>0</v>
      </c>
      <c r="O288" s="772" t="s">
        <v>640</v>
      </c>
      <c r="P288" s="772" t="s">
        <v>640</v>
      </c>
      <c r="Q288" s="772" t="s">
        <v>640</v>
      </c>
    </row>
    <row r="289" spans="1:17">
      <c r="A289" s="770">
        <v>3015</v>
      </c>
      <c r="B289" s="772" t="s">
        <v>819</v>
      </c>
      <c r="C289" s="772" t="s">
        <v>737</v>
      </c>
      <c r="D289" s="770">
        <v>6798</v>
      </c>
      <c r="E289" s="772" t="s">
        <v>820</v>
      </c>
      <c r="F289" s="772" t="s">
        <v>1341</v>
      </c>
      <c r="G289" s="770">
        <v>325</v>
      </c>
      <c r="H289" s="770">
        <v>1400</v>
      </c>
      <c r="I289" s="770">
        <v>60730</v>
      </c>
      <c r="J289" s="770">
        <v>54530</v>
      </c>
      <c r="K289" s="770">
        <v>250</v>
      </c>
      <c r="L289" s="770">
        <v>9440</v>
      </c>
      <c r="M289" s="770">
        <v>10210</v>
      </c>
      <c r="N289" s="770">
        <v>0</v>
      </c>
      <c r="O289" s="772" t="s">
        <v>640</v>
      </c>
      <c r="P289" s="772" t="s">
        <v>640</v>
      </c>
      <c r="Q289" s="772" t="s">
        <v>640</v>
      </c>
    </row>
    <row r="290" spans="1:17">
      <c r="A290" s="770">
        <v>3015</v>
      </c>
      <c r="B290" s="772" t="s">
        <v>819</v>
      </c>
      <c r="C290" s="772" t="s">
        <v>737</v>
      </c>
      <c r="D290" s="770">
        <v>6798</v>
      </c>
      <c r="E290" s="772" t="s">
        <v>818</v>
      </c>
      <c r="F290" s="772" t="s">
        <v>1341</v>
      </c>
      <c r="G290" s="770">
        <v>200</v>
      </c>
      <c r="H290" s="770">
        <v>1400</v>
      </c>
      <c r="I290" s="770">
        <v>60730</v>
      </c>
      <c r="J290" s="770">
        <v>54530</v>
      </c>
      <c r="K290" s="770">
        <v>250</v>
      </c>
      <c r="L290" s="770">
        <v>9440</v>
      </c>
      <c r="M290" s="770">
        <v>10210</v>
      </c>
      <c r="N290" s="770">
        <v>0</v>
      </c>
      <c r="O290" s="772" t="s">
        <v>640</v>
      </c>
      <c r="P290" s="772" t="s">
        <v>640</v>
      </c>
      <c r="Q290" s="772" t="s">
        <v>640</v>
      </c>
    </row>
    <row r="291" spans="1:17">
      <c r="A291" s="770">
        <v>3015</v>
      </c>
      <c r="B291" s="772" t="s">
        <v>819</v>
      </c>
      <c r="C291" s="772" t="s">
        <v>737</v>
      </c>
      <c r="D291" s="770">
        <v>6871</v>
      </c>
      <c r="E291" s="772" t="s">
        <v>818</v>
      </c>
      <c r="F291" s="772" t="s">
        <v>886</v>
      </c>
      <c r="G291" s="770">
        <v>200</v>
      </c>
      <c r="H291" s="770">
        <v>550</v>
      </c>
      <c r="I291" s="770">
        <v>62950</v>
      </c>
      <c r="J291" s="770">
        <v>56760</v>
      </c>
      <c r="K291" s="770">
        <v>250</v>
      </c>
      <c r="L291" s="770">
        <v>9440</v>
      </c>
      <c r="M291" s="770">
        <v>10210</v>
      </c>
      <c r="N291" s="770">
        <v>0</v>
      </c>
      <c r="O291" s="772" t="s">
        <v>640</v>
      </c>
      <c r="P291" s="772" t="s">
        <v>640</v>
      </c>
      <c r="Q291" s="772" t="s">
        <v>640</v>
      </c>
    </row>
    <row r="292" spans="1:17">
      <c r="A292" s="770">
        <v>3015</v>
      </c>
      <c r="B292" s="772" t="s">
        <v>819</v>
      </c>
      <c r="C292" s="772" t="s">
        <v>737</v>
      </c>
      <c r="D292" s="770">
        <v>6872</v>
      </c>
      <c r="E292" s="772" t="s">
        <v>818</v>
      </c>
      <c r="F292" s="772" t="s">
        <v>361</v>
      </c>
      <c r="G292" s="770">
        <v>200</v>
      </c>
      <c r="H292" s="770">
        <v>550</v>
      </c>
      <c r="I292" s="770">
        <v>62950</v>
      </c>
      <c r="J292" s="770">
        <v>56760</v>
      </c>
      <c r="K292" s="770">
        <v>250</v>
      </c>
      <c r="L292" s="770">
        <v>9440</v>
      </c>
      <c r="M292" s="770">
        <v>10210</v>
      </c>
      <c r="N292" s="770">
        <v>0</v>
      </c>
      <c r="O292" s="772" t="s">
        <v>640</v>
      </c>
      <c r="P292" s="772" t="s">
        <v>640</v>
      </c>
      <c r="Q292" s="772" t="s">
        <v>640</v>
      </c>
    </row>
    <row r="293" spans="1:17">
      <c r="A293" s="770">
        <v>3015</v>
      </c>
      <c r="B293" s="772" t="s">
        <v>819</v>
      </c>
      <c r="C293" s="772" t="s">
        <v>737</v>
      </c>
      <c r="D293" s="770">
        <v>6958</v>
      </c>
      <c r="E293" s="772" t="s">
        <v>820</v>
      </c>
      <c r="F293" s="772" t="s">
        <v>837</v>
      </c>
      <c r="G293" s="770">
        <v>350</v>
      </c>
      <c r="H293" s="770">
        <v>1400</v>
      </c>
      <c r="I293" s="770">
        <v>60730</v>
      </c>
      <c r="J293" s="770">
        <v>54530</v>
      </c>
      <c r="K293" s="770">
        <v>250</v>
      </c>
      <c r="L293" s="770">
        <v>9440</v>
      </c>
      <c r="M293" s="770">
        <v>10210</v>
      </c>
      <c r="N293" s="770">
        <v>0</v>
      </c>
      <c r="O293" s="772" t="s">
        <v>640</v>
      </c>
      <c r="P293" s="772" t="s">
        <v>640</v>
      </c>
      <c r="Q293" s="772" t="s">
        <v>640</v>
      </c>
    </row>
    <row r="294" spans="1:17">
      <c r="A294" s="770">
        <v>3015</v>
      </c>
      <c r="B294" s="772" t="s">
        <v>819</v>
      </c>
      <c r="C294" s="772" t="s">
        <v>737</v>
      </c>
      <c r="D294" s="770">
        <v>6958</v>
      </c>
      <c r="E294" s="772" t="s">
        <v>818</v>
      </c>
      <c r="F294" s="772" t="s">
        <v>837</v>
      </c>
      <c r="G294" s="770">
        <v>225</v>
      </c>
      <c r="H294" s="770">
        <v>1400</v>
      </c>
      <c r="I294" s="770">
        <v>60730</v>
      </c>
      <c r="J294" s="770">
        <v>54530</v>
      </c>
      <c r="K294" s="770">
        <v>250</v>
      </c>
      <c r="L294" s="770">
        <v>9440</v>
      </c>
      <c r="M294" s="770">
        <v>10210</v>
      </c>
      <c r="N294" s="770">
        <v>0</v>
      </c>
      <c r="O294" s="772" t="s">
        <v>640</v>
      </c>
      <c r="P294" s="772" t="s">
        <v>640</v>
      </c>
      <c r="Q294" s="772" t="s">
        <v>640</v>
      </c>
    </row>
    <row r="295" spans="1:17">
      <c r="A295" s="770">
        <v>3015</v>
      </c>
      <c r="B295" s="772" t="s">
        <v>819</v>
      </c>
      <c r="C295" s="772" t="s">
        <v>737</v>
      </c>
      <c r="D295" s="770">
        <v>7000</v>
      </c>
      <c r="E295" s="772" t="s">
        <v>820</v>
      </c>
      <c r="F295" s="772" t="s">
        <v>836</v>
      </c>
      <c r="G295" s="770">
        <v>350</v>
      </c>
      <c r="H295" s="770">
        <v>1400</v>
      </c>
      <c r="I295" s="770">
        <v>60730</v>
      </c>
      <c r="J295" s="770">
        <v>54530</v>
      </c>
      <c r="K295" s="770">
        <v>250</v>
      </c>
      <c r="L295" s="770">
        <v>9440</v>
      </c>
      <c r="M295" s="770">
        <v>10210</v>
      </c>
      <c r="N295" s="770">
        <v>0</v>
      </c>
      <c r="O295" s="772" t="s">
        <v>640</v>
      </c>
      <c r="P295" s="772" t="s">
        <v>640</v>
      </c>
      <c r="Q295" s="772" t="s">
        <v>640</v>
      </c>
    </row>
    <row r="296" spans="1:17">
      <c r="A296" s="770">
        <v>3015</v>
      </c>
      <c r="B296" s="772" t="s">
        <v>819</v>
      </c>
      <c r="C296" s="772" t="s">
        <v>737</v>
      </c>
      <c r="D296" s="770">
        <v>7004</v>
      </c>
      <c r="E296" s="772" t="s">
        <v>820</v>
      </c>
      <c r="F296" s="772" t="s">
        <v>361</v>
      </c>
      <c r="G296" s="770">
        <v>325</v>
      </c>
      <c r="H296" s="770">
        <v>550</v>
      </c>
      <c r="I296" s="770">
        <v>62950</v>
      </c>
      <c r="J296" s="770">
        <v>56760</v>
      </c>
      <c r="K296" s="770">
        <v>250</v>
      </c>
      <c r="L296" s="770">
        <v>9440</v>
      </c>
      <c r="M296" s="770">
        <v>10210</v>
      </c>
      <c r="N296" s="770">
        <v>5510</v>
      </c>
      <c r="O296" s="772" t="s">
        <v>640</v>
      </c>
      <c r="P296" s="772" t="s">
        <v>640</v>
      </c>
      <c r="Q296" s="772" t="s">
        <v>640</v>
      </c>
    </row>
    <row r="297" spans="1:17">
      <c r="A297" s="770">
        <v>3015</v>
      </c>
      <c r="B297" s="772" t="s">
        <v>819</v>
      </c>
      <c r="C297" s="772" t="s">
        <v>737</v>
      </c>
      <c r="D297" s="770">
        <v>7005</v>
      </c>
      <c r="E297" s="772" t="s">
        <v>820</v>
      </c>
      <c r="F297" s="772" t="s">
        <v>359</v>
      </c>
      <c r="G297" s="770">
        <v>325</v>
      </c>
      <c r="H297" s="770">
        <v>550</v>
      </c>
      <c r="I297" s="770">
        <v>62950</v>
      </c>
      <c r="J297" s="770">
        <v>56760</v>
      </c>
      <c r="K297" s="770">
        <v>250</v>
      </c>
      <c r="L297" s="770">
        <v>9440</v>
      </c>
      <c r="M297" s="770">
        <v>10210</v>
      </c>
      <c r="N297" s="770">
        <v>5510</v>
      </c>
      <c r="O297" s="772" t="s">
        <v>640</v>
      </c>
      <c r="P297" s="772" t="s">
        <v>640</v>
      </c>
      <c r="Q297" s="772" t="s">
        <v>640</v>
      </c>
    </row>
    <row r="298" spans="1:17">
      <c r="A298" s="770">
        <v>3015</v>
      </c>
      <c r="B298" s="772" t="s">
        <v>819</v>
      </c>
      <c r="C298" s="772" t="s">
        <v>737</v>
      </c>
      <c r="D298" s="770">
        <v>7006</v>
      </c>
      <c r="E298" s="772" t="s">
        <v>820</v>
      </c>
      <c r="F298" s="772" t="s">
        <v>831</v>
      </c>
      <c r="G298" s="770">
        <v>375</v>
      </c>
      <c r="H298" s="770">
        <v>550</v>
      </c>
      <c r="I298" s="770">
        <v>62950</v>
      </c>
      <c r="J298" s="770">
        <v>56760</v>
      </c>
      <c r="K298" s="770">
        <v>250</v>
      </c>
      <c r="L298" s="770">
        <v>9440</v>
      </c>
      <c r="M298" s="770">
        <v>10210</v>
      </c>
      <c r="N298" s="770">
        <v>0</v>
      </c>
      <c r="O298" s="772" t="s">
        <v>640</v>
      </c>
      <c r="P298" s="772" t="s">
        <v>640</v>
      </c>
      <c r="Q298" s="772" t="s">
        <v>640</v>
      </c>
    </row>
    <row r="299" spans="1:17">
      <c r="A299" s="770">
        <v>3015</v>
      </c>
      <c r="B299" s="772" t="s">
        <v>819</v>
      </c>
      <c r="C299" s="772" t="s">
        <v>737</v>
      </c>
      <c r="D299" s="770">
        <v>7006</v>
      </c>
      <c r="E299" s="772" t="s">
        <v>818</v>
      </c>
      <c r="F299" s="772" t="s">
        <v>831</v>
      </c>
      <c r="G299" s="770">
        <v>250</v>
      </c>
      <c r="H299" s="770">
        <v>550</v>
      </c>
      <c r="I299" s="770">
        <v>62950</v>
      </c>
      <c r="J299" s="770">
        <v>56760</v>
      </c>
      <c r="K299" s="770">
        <v>250</v>
      </c>
      <c r="L299" s="770">
        <v>9440</v>
      </c>
      <c r="M299" s="770">
        <v>10210</v>
      </c>
      <c r="N299" s="770">
        <v>0</v>
      </c>
      <c r="O299" s="772" t="s">
        <v>640</v>
      </c>
      <c r="P299" s="772" t="s">
        <v>640</v>
      </c>
      <c r="Q299" s="772" t="s">
        <v>640</v>
      </c>
    </row>
    <row r="300" spans="1:17">
      <c r="A300" s="770">
        <v>3015</v>
      </c>
      <c r="B300" s="772" t="s">
        <v>819</v>
      </c>
      <c r="C300" s="772" t="s">
        <v>737</v>
      </c>
      <c r="D300" s="770">
        <v>7007</v>
      </c>
      <c r="E300" s="772" t="s">
        <v>820</v>
      </c>
      <c r="F300" s="772" t="s">
        <v>835</v>
      </c>
      <c r="G300" s="770">
        <v>325</v>
      </c>
      <c r="H300" s="770">
        <v>550</v>
      </c>
      <c r="I300" s="770">
        <v>62950</v>
      </c>
      <c r="J300" s="770">
        <v>56760</v>
      </c>
      <c r="K300" s="770">
        <v>250</v>
      </c>
      <c r="L300" s="770">
        <v>9440</v>
      </c>
      <c r="M300" s="770">
        <v>10210</v>
      </c>
      <c r="N300" s="770">
        <v>0</v>
      </c>
      <c r="O300" s="772" t="s">
        <v>640</v>
      </c>
      <c r="P300" s="772" t="s">
        <v>640</v>
      </c>
      <c r="Q300" s="772" t="s">
        <v>640</v>
      </c>
    </row>
    <row r="301" spans="1:17">
      <c r="A301" s="770">
        <v>3015</v>
      </c>
      <c r="B301" s="772" t="s">
        <v>819</v>
      </c>
      <c r="C301" s="772" t="s">
        <v>737</v>
      </c>
      <c r="D301" s="770">
        <v>7020</v>
      </c>
      <c r="E301" s="772" t="s">
        <v>823</v>
      </c>
      <c r="F301" s="772" t="s">
        <v>831</v>
      </c>
      <c r="G301" s="770">
        <v>125</v>
      </c>
      <c r="H301" s="770">
        <v>550</v>
      </c>
      <c r="I301" s="770">
        <v>62950</v>
      </c>
      <c r="J301" s="770">
        <v>56760</v>
      </c>
      <c r="K301" s="770">
        <v>250</v>
      </c>
      <c r="L301" s="770">
        <v>9440</v>
      </c>
      <c r="M301" s="770">
        <v>10210</v>
      </c>
      <c r="N301" s="770">
        <v>0</v>
      </c>
      <c r="O301" s="772" t="s">
        <v>640</v>
      </c>
      <c r="P301" s="772" t="s">
        <v>640</v>
      </c>
      <c r="Q301" s="772" t="s">
        <v>640</v>
      </c>
    </row>
    <row r="302" spans="1:17">
      <c r="A302" s="770">
        <v>3015</v>
      </c>
      <c r="B302" s="772" t="s">
        <v>819</v>
      </c>
      <c r="C302" s="772" t="s">
        <v>737</v>
      </c>
      <c r="D302" s="770">
        <v>7173</v>
      </c>
      <c r="E302" s="772" t="s">
        <v>823</v>
      </c>
      <c r="F302" s="772" t="s">
        <v>824</v>
      </c>
      <c r="G302" s="770">
        <v>75</v>
      </c>
      <c r="H302" s="770">
        <v>550</v>
      </c>
      <c r="I302" s="770">
        <v>62950</v>
      </c>
      <c r="J302" s="770">
        <v>56760</v>
      </c>
      <c r="K302" s="770">
        <v>250</v>
      </c>
      <c r="L302" s="770">
        <v>9440</v>
      </c>
      <c r="M302" s="770">
        <v>10210</v>
      </c>
      <c r="N302" s="770">
        <v>0</v>
      </c>
      <c r="O302" s="772" t="s">
        <v>640</v>
      </c>
      <c r="P302" s="772" t="s">
        <v>640</v>
      </c>
      <c r="Q302" s="772" t="s">
        <v>640</v>
      </c>
    </row>
    <row r="303" spans="1:17">
      <c r="A303" s="770">
        <v>3015</v>
      </c>
      <c r="B303" s="772" t="s">
        <v>819</v>
      </c>
      <c r="C303" s="772" t="s">
        <v>737</v>
      </c>
      <c r="D303" s="770">
        <v>7458</v>
      </c>
      <c r="E303" s="772" t="s">
        <v>818</v>
      </c>
      <c r="F303" s="772" t="s">
        <v>834</v>
      </c>
      <c r="G303" s="770">
        <v>200</v>
      </c>
      <c r="H303" s="770">
        <v>550</v>
      </c>
      <c r="I303" s="770">
        <v>62950</v>
      </c>
      <c r="J303" s="770">
        <v>56760</v>
      </c>
      <c r="K303" s="770">
        <v>250</v>
      </c>
      <c r="L303" s="770">
        <v>9440</v>
      </c>
      <c r="M303" s="770">
        <v>10210</v>
      </c>
      <c r="N303" s="770">
        <v>0</v>
      </c>
      <c r="O303" s="772" t="s">
        <v>640</v>
      </c>
      <c r="P303" s="772" t="s">
        <v>640</v>
      </c>
      <c r="Q303" s="772" t="s">
        <v>640</v>
      </c>
    </row>
    <row r="304" spans="1:17">
      <c r="A304" s="770">
        <v>3015</v>
      </c>
      <c r="B304" s="772" t="s">
        <v>819</v>
      </c>
      <c r="C304" s="772" t="s">
        <v>737</v>
      </c>
      <c r="D304" s="770">
        <v>7458</v>
      </c>
      <c r="E304" s="772" t="s">
        <v>823</v>
      </c>
      <c r="F304" s="772" t="s">
        <v>834</v>
      </c>
      <c r="G304" s="770">
        <v>75</v>
      </c>
      <c r="H304" s="770">
        <v>550</v>
      </c>
      <c r="I304" s="770">
        <v>62950</v>
      </c>
      <c r="J304" s="770">
        <v>56760</v>
      </c>
      <c r="K304" s="770">
        <v>250</v>
      </c>
      <c r="L304" s="770">
        <v>9440</v>
      </c>
      <c r="M304" s="770">
        <v>10210</v>
      </c>
      <c r="N304" s="770">
        <v>0</v>
      </c>
      <c r="O304" s="772" t="s">
        <v>640</v>
      </c>
      <c r="P304" s="772" t="s">
        <v>640</v>
      </c>
      <c r="Q304" s="772" t="s">
        <v>640</v>
      </c>
    </row>
    <row r="305" spans="1:17">
      <c r="A305" s="770">
        <v>3015</v>
      </c>
      <c r="B305" s="772" t="s">
        <v>819</v>
      </c>
      <c r="C305" s="772" t="s">
        <v>737</v>
      </c>
      <c r="D305" s="770">
        <v>7493</v>
      </c>
      <c r="E305" s="772" t="s">
        <v>820</v>
      </c>
      <c r="F305" s="772" t="s">
        <v>833</v>
      </c>
      <c r="G305" s="770">
        <v>325</v>
      </c>
      <c r="H305" s="770">
        <v>1400</v>
      </c>
      <c r="I305" s="770">
        <v>60730</v>
      </c>
      <c r="J305" s="770">
        <v>54530</v>
      </c>
      <c r="K305" s="770">
        <v>250</v>
      </c>
      <c r="L305" s="770">
        <v>9440</v>
      </c>
      <c r="M305" s="770">
        <v>10210</v>
      </c>
      <c r="N305" s="770">
        <v>0</v>
      </c>
      <c r="O305" s="772" t="s">
        <v>640</v>
      </c>
      <c r="P305" s="772" t="s">
        <v>640</v>
      </c>
      <c r="Q305" s="772" t="s">
        <v>640</v>
      </c>
    </row>
    <row r="306" spans="1:17">
      <c r="A306" s="770">
        <v>3015</v>
      </c>
      <c r="B306" s="772" t="s">
        <v>819</v>
      </c>
      <c r="C306" s="772" t="s">
        <v>737</v>
      </c>
      <c r="D306" s="770">
        <v>7493</v>
      </c>
      <c r="E306" s="772" t="s">
        <v>818</v>
      </c>
      <c r="F306" s="772" t="s">
        <v>833</v>
      </c>
      <c r="G306" s="770">
        <v>200</v>
      </c>
      <c r="H306" s="770">
        <v>1400</v>
      </c>
      <c r="I306" s="770">
        <v>60730</v>
      </c>
      <c r="J306" s="770">
        <v>54530</v>
      </c>
      <c r="K306" s="770">
        <v>250</v>
      </c>
      <c r="L306" s="770">
        <v>9440</v>
      </c>
      <c r="M306" s="770">
        <v>10210</v>
      </c>
      <c r="N306" s="770">
        <v>0</v>
      </c>
      <c r="O306" s="772" t="s">
        <v>640</v>
      </c>
      <c r="P306" s="772" t="s">
        <v>640</v>
      </c>
      <c r="Q306" s="772" t="s">
        <v>640</v>
      </c>
    </row>
    <row r="307" spans="1:17">
      <c r="A307" s="770">
        <v>3015</v>
      </c>
      <c r="B307" s="772" t="s">
        <v>819</v>
      </c>
      <c r="C307" s="772" t="s">
        <v>737</v>
      </c>
      <c r="D307" s="770">
        <v>7497</v>
      </c>
      <c r="E307" s="772" t="s">
        <v>818</v>
      </c>
      <c r="F307" s="772" t="s">
        <v>832</v>
      </c>
      <c r="G307" s="770">
        <v>200</v>
      </c>
      <c r="H307" s="770">
        <v>1400</v>
      </c>
      <c r="I307" s="770">
        <v>60730</v>
      </c>
      <c r="J307" s="770">
        <v>54530</v>
      </c>
      <c r="K307" s="770">
        <v>250</v>
      </c>
      <c r="L307" s="770">
        <v>9440</v>
      </c>
      <c r="M307" s="770">
        <v>10210</v>
      </c>
      <c r="N307" s="770">
        <v>0</v>
      </c>
      <c r="O307" s="772" t="s">
        <v>640</v>
      </c>
      <c r="P307" s="772" t="s">
        <v>640</v>
      </c>
      <c r="Q307" s="772" t="s">
        <v>640</v>
      </c>
    </row>
    <row r="308" spans="1:17">
      <c r="A308" s="770">
        <v>3015</v>
      </c>
      <c r="B308" s="772" t="s">
        <v>819</v>
      </c>
      <c r="C308" s="772" t="s">
        <v>737</v>
      </c>
      <c r="D308" s="770">
        <v>7497</v>
      </c>
      <c r="E308" s="772" t="s">
        <v>823</v>
      </c>
      <c r="F308" s="772" t="s">
        <v>832</v>
      </c>
      <c r="G308" s="770">
        <v>75</v>
      </c>
      <c r="H308" s="770">
        <v>1400</v>
      </c>
      <c r="I308" s="770">
        <v>60730</v>
      </c>
      <c r="J308" s="770">
        <v>54530</v>
      </c>
      <c r="K308" s="770">
        <v>250</v>
      </c>
      <c r="L308" s="770">
        <v>9440</v>
      </c>
      <c r="M308" s="770">
        <v>10210</v>
      </c>
      <c r="N308" s="770">
        <v>0</v>
      </c>
      <c r="O308" s="772" t="s">
        <v>640</v>
      </c>
      <c r="P308" s="772" t="s">
        <v>640</v>
      </c>
      <c r="Q308" s="772" t="s">
        <v>640</v>
      </c>
    </row>
    <row r="309" spans="1:17">
      <c r="A309" s="770">
        <v>3015</v>
      </c>
      <c r="B309" s="772" t="s">
        <v>819</v>
      </c>
      <c r="C309" s="772" t="s">
        <v>737</v>
      </c>
      <c r="D309" s="770">
        <v>7615</v>
      </c>
      <c r="E309" s="772" t="s">
        <v>820</v>
      </c>
      <c r="F309" s="772" t="s">
        <v>831</v>
      </c>
      <c r="G309" s="770">
        <v>375</v>
      </c>
      <c r="H309" s="770">
        <v>550</v>
      </c>
      <c r="I309" s="770">
        <v>62950</v>
      </c>
      <c r="J309" s="770">
        <v>56760</v>
      </c>
      <c r="K309" s="770">
        <v>250</v>
      </c>
      <c r="L309" s="770">
        <v>9440</v>
      </c>
      <c r="M309" s="770">
        <v>10210</v>
      </c>
      <c r="N309" s="770">
        <v>0</v>
      </c>
      <c r="O309" s="772" t="s">
        <v>640</v>
      </c>
      <c r="P309" s="772" t="s">
        <v>640</v>
      </c>
      <c r="Q309" s="772" t="s">
        <v>640</v>
      </c>
    </row>
    <row r="310" spans="1:17">
      <c r="A310" s="770">
        <v>3015</v>
      </c>
      <c r="B310" s="772" t="s">
        <v>819</v>
      </c>
      <c r="C310" s="772" t="s">
        <v>737</v>
      </c>
      <c r="D310" s="770">
        <v>7615</v>
      </c>
      <c r="E310" s="772" t="s">
        <v>818</v>
      </c>
      <c r="F310" s="772" t="s">
        <v>831</v>
      </c>
      <c r="G310" s="770">
        <v>250</v>
      </c>
      <c r="H310" s="770">
        <v>550</v>
      </c>
      <c r="I310" s="770">
        <v>62950</v>
      </c>
      <c r="J310" s="770">
        <v>56760</v>
      </c>
      <c r="K310" s="770">
        <v>250</v>
      </c>
      <c r="L310" s="770">
        <v>9440</v>
      </c>
      <c r="M310" s="770">
        <v>10210</v>
      </c>
      <c r="N310" s="770">
        <v>0</v>
      </c>
      <c r="O310" s="772" t="s">
        <v>640</v>
      </c>
      <c r="P310" s="772" t="s">
        <v>640</v>
      </c>
      <c r="Q310" s="772" t="s">
        <v>640</v>
      </c>
    </row>
    <row r="311" spans="1:17">
      <c r="A311" s="770">
        <v>3015</v>
      </c>
      <c r="B311" s="772" t="s">
        <v>819</v>
      </c>
      <c r="C311" s="772" t="s">
        <v>737</v>
      </c>
      <c r="D311" s="770">
        <v>7615</v>
      </c>
      <c r="E311" s="772" t="s">
        <v>823</v>
      </c>
      <c r="F311" s="772" t="s">
        <v>831</v>
      </c>
      <c r="G311" s="770">
        <v>125</v>
      </c>
      <c r="H311" s="770">
        <v>550</v>
      </c>
      <c r="I311" s="770">
        <v>62950</v>
      </c>
      <c r="J311" s="770">
        <v>56760</v>
      </c>
      <c r="K311" s="770">
        <v>250</v>
      </c>
      <c r="L311" s="770">
        <v>9440</v>
      </c>
      <c r="M311" s="770">
        <v>10210</v>
      </c>
      <c r="N311" s="770">
        <v>0</v>
      </c>
      <c r="O311" s="772" t="s">
        <v>640</v>
      </c>
      <c r="P311" s="772" t="s">
        <v>640</v>
      </c>
      <c r="Q311" s="772" t="s">
        <v>640</v>
      </c>
    </row>
    <row r="312" spans="1:17">
      <c r="A312" s="770">
        <v>3015</v>
      </c>
      <c r="B312" s="772" t="s">
        <v>819</v>
      </c>
      <c r="C312" s="772" t="s">
        <v>737</v>
      </c>
      <c r="D312" s="770">
        <v>7616</v>
      </c>
      <c r="E312" s="772" t="s">
        <v>820</v>
      </c>
      <c r="F312" s="772" t="s">
        <v>543</v>
      </c>
      <c r="G312" s="770">
        <v>400</v>
      </c>
      <c r="H312" s="770">
        <v>1400</v>
      </c>
      <c r="I312" s="770">
        <v>60730</v>
      </c>
      <c r="J312" s="770">
        <v>54530</v>
      </c>
      <c r="K312" s="770">
        <v>250</v>
      </c>
      <c r="L312" s="770">
        <v>9440</v>
      </c>
      <c r="M312" s="770">
        <v>10210</v>
      </c>
      <c r="N312" s="770">
        <v>5510</v>
      </c>
      <c r="O312" s="772" t="s">
        <v>640</v>
      </c>
      <c r="P312" s="772" t="s">
        <v>640</v>
      </c>
      <c r="Q312" s="772" t="s">
        <v>640</v>
      </c>
    </row>
    <row r="313" spans="1:17">
      <c r="A313" s="770">
        <v>3015</v>
      </c>
      <c r="B313" s="772" t="s">
        <v>819</v>
      </c>
      <c r="C313" s="772" t="s">
        <v>737</v>
      </c>
      <c r="D313" s="770">
        <v>7858</v>
      </c>
      <c r="E313" s="772" t="s">
        <v>820</v>
      </c>
      <c r="F313" s="772" t="s">
        <v>361</v>
      </c>
      <c r="G313" s="770">
        <v>325</v>
      </c>
      <c r="H313" s="770">
        <v>550</v>
      </c>
      <c r="I313" s="770">
        <v>62950</v>
      </c>
      <c r="J313" s="770">
        <v>56760</v>
      </c>
      <c r="K313" s="770">
        <v>250</v>
      </c>
      <c r="L313" s="770">
        <v>9440</v>
      </c>
      <c r="M313" s="770">
        <v>10210</v>
      </c>
      <c r="N313" s="770">
        <v>5510</v>
      </c>
      <c r="O313" s="772" t="s">
        <v>640</v>
      </c>
      <c r="P313" s="772" t="s">
        <v>640</v>
      </c>
      <c r="Q313" s="772" t="s">
        <v>640</v>
      </c>
    </row>
    <row r="314" spans="1:17">
      <c r="A314" s="770">
        <v>3015</v>
      </c>
      <c r="B314" s="772" t="s">
        <v>819</v>
      </c>
      <c r="C314" s="772" t="s">
        <v>737</v>
      </c>
      <c r="D314" s="770">
        <v>7858</v>
      </c>
      <c r="E314" s="772" t="s">
        <v>818</v>
      </c>
      <c r="F314" s="772" t="s">
        <v>361</v>
      </c>
      <c r="G314" s="770">
        <v>200</v>
      </c>
      <c r="H314" s="770">
        <v>550</v>
      </c>
      <c r="I314" s="770">
        <v>62950</v>
      </c>
      <c r="J314" s="770">
        <v>56760</v>
      </c>
      <c r="K314" s="770">
        <v>250</v>
      </c>
      <c r="L314" s="770">
        <v>9440</v>
      </c>
      <c r="M314" s="770">
        <v>10210</v>
      </c>
      <c r="N314" s="770">
        <v>5510</v>
      </c>
      <c r="O314" s="772" t="s">
        <v>640</v>
      </c>
      <c r="P314" s="772" t="s">
        <v>640</v>
      </c>
      <c r="Q314" s="772" t="s">
        <v>640</v>
      </c>
    </row>
    <row r="315" spans="1:17">
      <c r="A315" s="770">
        <v>3015</v>
      </c>
      <c r="B315" s="772" t="s">
        <v>819</v>
      </c>
      <c r="C315" s="772" t="s">
        <v>737</v>
      </c>
      <c r="D315" s="770">
        <v>7859</v>
      </c>
      <c r="E315" s="772" t="s">
        <v>823</v>
      </c>
      <c r="F315" s="772" t="s">
        <v>830</v>
      </c>
      <c r="G315" s="770">
        <v>75</v>
      </c>
      <c r="H315" s="770">
        <v>1400</v>
      </c>
      <c r="I315" s="770">
        <v>60730</v>
      </c>
      <c r="J315" s="770">
        <v>54530</v>
      </c>
      <c r="K315" s="770">
        <v>250</v>
      </c>
      <c r="L315" s="770">
        <v>9440</v>
      </c>
      <c r="M315" s="770">
        <v>10210</v>
      </c>
      <c r="N315" s="770">
        <v>0</v>
      </c>
      <c r="O315" s="772" t="s">
        <v>640</v>
      </c>
      <c r="P315" s="772" t="s">
        <v>640</v>
      </c>
      <c r="Q315" s="772" t="s">
        <v>640</v>
      </c>
    </row>
    <row r="316" spans="1:17">
      <c r="A316" s="770">
        <v>3015</v>
      </c>
      <c r="B316" s="772" t="s">
        <v>819</v>
      </c>
      <c r="C316" s="772" t="s">
        <v>737</v>
      </c>
      <c r="D316" s="770">
        <v>7897</v>
      </c>
      <c r="E316" s="772" t="s">
        <v>818</v>
      </c>
      <c r="F316" s="772" t="s">
        <v>829</v>
      </c>
      <c r="G316" s="770">
        <v>200</v>
      </c>
      <c r="H316" s="770">
        <v>550</v>
      </c>
      <c r="I316" s="770">
        <v>62950</v>
      </c>
      <c r="J316" s="770">
        <v>56760</v>
      </c>
      <c r="K316" s="770">
        <v>250</v>
      </c>
      <c r="L316" s="770">
        <v>9440</v>
      </c>
      <c r="M316" s="770">
        <v>10210</v>
      </c>
      <c r="N316" s="770">
        <v>0</v>
      </c>
      <c r="O316" s="772" t="s">
        <v>640</v>
      </c>
      <c r="P316" s="772" t="s">
        <v>640</v>
      </c>
      <c r="Q316" s="772" t="s">
        <v>640</v>
      </c>
    </row>
    <row r="317" spans="1:17">
      <c r="A317" s="770">
        <v>3015</v>
      </c>
      <c r="B317" s="772" t="s">
        <v>819</v>
      </c>
      <c r="C317" s="772" t="s">
        <v>737</v>
      </c>
      <c r="D317" s="770">
        <v>7897</v>
      </c>
      <c r="E317" s="772" t="s">
        <v>823</v>
      </c>
      <c r="F317" s="772" t="s">
        <v>829</v>
      </c>
      <c r="G317" s="770">
        <v>75</v>
      </c>
      <c r="H317" s="770">
        <v>550</v>
      </c>
      <c r="I317" s="770">
        <v>62950</v>
      </c>
      <c r="J317" s="770">
        <v>56760</v>
      </c>
      <c r="K317" s="770">
        <v>250</v>
      </c>
      <c r="L317" s="770">
        <v>9440</v>
      </c>
      <c r="M317" s="770">
        <v>10210</v>
      </c>
      <c r="N317" s="770">
        <v>0</v>
      </c>
      <c r="O317" s="772" t="s">
        <v>640</v>
      </c>
      <c r="P317" s="772" t="s">
        <v>640</v>
      </c>
      <c r="Q317" s="772" t="s">
        <v>640</v>
      </c>
    </row>
    <row r="318" spans="1:17">
      <c r="A318" s="770">
        <v>3015</v>
      </c>
      <c r="B318" s="772" t="s">
        <v>819</v>
      </c>
      <c r="C318" s="772" t="s">
        <v>737</v>
      </c>
      <c r="D318" s="770">
        <v>7926</v>
      </c>
      <c r="E318" s="772" t="s">
        <v>818</v>
      </c>
      <c r="F318" s="772" t="s">
        <v>828</v>
      </c>
      <c r="G318" s="770">
        <v>200</v>
      </c>
      <c r="H318" s="770">
        <v>1400</v>
      </c>
      <c r="I318" s="770">
        <v>60730</v>
      </c>
      <c r="J318" s="770">
        <v>54530</v>
      </c>
      <c r="K318" s="770">
        <v>250</v>
      </c>
      <c r="L318" s="770">
        <v>9440</v>
      </c>
      <c r="M318" s="770">
        <v>10210</v>
      </c>
      <c r="N318" s="770">
        <v>0</v>
      </c>
      <c r="O318" s="772" t="s">
        <v>640</v>
      </c>
      <c r="P318" s="772" t="s">
        <v>640</v>
      </c>
      <c r="Q318" s="772" t="s">
        <v>640</v>
      </c>
    </row>
    <row r="319" spans="1:17">
      <c r="A319" s="770">
        <v>3015</v>
      </c>
      <c r="B319" s="772" t="s">
        <v>819</v>
      </c>
      <c r="C319" s="772" t="s">
        <v>737</v>
      </c>
      <c r="D319" s="770">
        <v>7926</v>
      </c>
      <c r="E319" s="772" t="s">
        <v>823</v>
      </c>
      <c r="F319" s="772" t="s">
        <v>828</v>
      </c>
      <c r="G319" s="770">
        <v>75</v>
      </c>
      <c r="H319" s="770">
        <v>1400</v>
      </c>
      <c r="I319" s="770">
        <v>60730</v>
      </c>
      <c r="J319" s="770">
        <v>54530</v>
      </c>
      <c r="K319" s="770">
        <v>250</v>
      </c>
      <c r="L319" s="770">
        <v>9440</v>
      </c>
      <c r="M319" s="770">
        <v>10210</v>
      </c>
      <c r="N319" s="770">
        <v>0</v>
      </c>
      <c r="O319" s="772" t="s">
        <v>640</v>
      </c>
      <c r="P319" s="772" t="s">
        <v>640</v>
      </c>
      <c r="Q319" s="772" t="s">
        <v>640</v>
      </c>
    </row>
    <row r="320" spans="1:17">
      <c r="A320" s="770">
        <v>3015</v>
      </c>
      <c r="B320" s="772" t="s">
        <v>819</v>
      </c>
      <c r="C320" s="772" t="s">
        <v>737</v>
      </c>
      <c r="D320" s="770">
        <v>7929</v>
      </c>
      <c r="E320" s="772" t="s">
        <v>818</v>
      </c>
      <c r="F320" s="772" t="s">
        <v>827</v>
      </c>
      <c r="G320" s="770">
        <v>200</v>
      </c>
      <c r="H320" s="770">
        <v>1400</v>
      </c>
      <c r="I320" s="770">
        <v>60730</v>
      </c>
      <c r="J320" s="770">
        <v>54530</v>
      </c>
      <c r="K320" s="770">
        <v>250</v>
      </c>
      <c r="L320" s="770">
        <v>9440</v>
      </c>
      <c r="M320" s="770">
        <v>10210</v>
      </c>
      <c r="N320" s="770">
        <v>0</v>
      </c>
      <c r="O320" s="772" t="s">
        <v>640</v>
      </c>
      <c r="P320" s="772" t="s">
        <v>640</v>
      </c>
      <c r="Q320" s="772" t="s">
        <v>640</v>
      </c>
    </row>
    <row r="321" spans="1:17">
      <c r="A321" s="770">
        <v>3015</v>
      </c>
      <c r="B321" s="772" t="s">
        <v>819</v>
      </c>
      <c r="C321" s="772" t="s">
        <v>737</v>
      </c>
      <c r="D321" s="770">
        <v>7929</v>
      </c>
      <c r="E321" s="772" t="s">
        <v>823</v>
      </c>
      <c r="F321" s="772" t="s">
        <v>827</v>
      </c>
      <c r="G321" s="770">
        <v>75</v>
      </c>
      <c r="H321" s="770">
        <v>1400</v>
      </c>
      <c r="I321" s="770">
        <v>60730</v>
      </c>
      <c r="J321" s="770">
        <v>54530</v>
      </c>
      <c r="K321" s="770">
        <v>250</v>
      </c>
      <c r="L321" s="770">
        <v>9440</v>
      </c>
      <c r="M321" s="770">
        <v>10210</v>
      </c>
      <c r="N321" s="770">
        <v>0</v>
      </c>
      <c r="O321" s="772" t="s">
        <v>640</v>
      </c>
      <c r="P321" s="772" t="s">
        <v>640</v>
      </c>
      <c r="Q321" s="772" t="s">
        <v>640</v>
      </c>
    </row>
    <row r="322" spans="1:17">
      <c r="A322" s="770">
        <v>3015</v>
      </c>
      <c r="B322" s="772" t="s">
        <v>819</v>
      </c>
      <c r="C322" s="772" t="s">
        <v>737</v>
      </c>
      <c r="D322" s="770">
        <v>7932</v>
      </c>
      <c r="E322" s="772" t="s">
        <v>818</v>
      </c>
      <c r="F322" s="772" t="s">
        <v>826</v>
      </c>
      <c r="G322" s="770">
        <v>200</v>
      </c>
      <c r="H322" s="770">
        <v>550</v>
      </c>
      <c r="I322" s="770">
        <v>62950</v>
      </c>
      <c r="J322" s="770">
        <v>56760</v>
      </c>
      <c r="K322" s="770">
        <v>250</v>
      </c>
      <c r="L322" s="770">
        <v>9440</v>
      </c>
      <c r="M322" s="770">
        <v>10210</v>
      </c>
      <c r="N322" s="770">
        <v>0</v>
      </c>
      <c r="O322" s="772" t="s">
        <v>640</v>
      </c>
      <c r="P322" s="772" t="s">
        <v>640</v>
      </c>
      <c r="Q322" s="772" t="s">
        <v>640</v>
      </c>
    </row>
    <row r="323" spans="1:17">
      <c r="A323" s="770">
        <v>3015</v>
      </c>
      <c r="B323" s="772" t="s">
        <v>819</v>
      </c>
      <c r="C323" s="772" t="s">
        <v>737</v>
      </c>
      <c r="D323" s="770">
        <v>7932</v>
      </c>
      <c r="E323" s="772" t="s">
        <v>823</v>
      </c>
      <c r="F323" s="772" t="s">
        <v>826</v>
      </c>
      <c r="G323" s="770">
        <v>75</v>
      </c>
      <c r="H323" s="770">
        <v>550</v>
      </c>
      <c r="I323" s="770">
        <v>62950</v>
      </c>
      <c r="J323" s="770">
        <v>56760</v>
      </c>
      <c r="K323" s="770">
        <v>250</v>
      </c>
      <c r="L323" s="770">
        <v>9440</v>
      </c>
      <c r="M323" s="770">
        <v>10210</v>
      </c>
      <c r="N323" s="770">
        <v>0</v>
      </c>
      <c r="O323" s="772" t="s">
        <v>640</v>
      </c>
      <c r="P323" s="772" t="s">
        <v>640</v>
      </c>
      <c r="Q323" s="772" t="s">
        <v>640</v>
      </c>
    </row>
    <row r="324" spans="1:17">
      <c r="A324" s="770">
        <v>3015</v>
      </c>
      <c r="B324" s="772" t="s">
        <v>819</v>
      </c>
      <c r="C324" s="772" t="s">
        <v>737</v>
      </c>
      <c r="D324" s="770">
        <v>7963</v>
      </c>
      <c r="E324" s="772" t="s">
        <v>818</v>
      </c>
      <c r="F324" s="772" t="s">
        <v>825</v>
      </c>
      <c r="G324" s="770">
        <v>200</v>
      </c>
      <c r="H324" s="770">
        <v>550</v>
      </c>
      <c r="I324" s="770">
        <v>62950</v>
      </c>
      <c r="J324" s="770">
        <v>56760</v>
      </c>
      <c r="K324" s="770">
        <v>250</v>
      </c>
      <c r="L324" s="770">
        <v>9440</v>
      </c>
      <c r="M324" s="770">
        <v>10210</v>
      </c>
      <c r="N324" s="770">
        <v>0</v>
      </c>
      <c r="O324" s="772" t="s">
        <v>640</v>
      </c>
      <c r="P324" s="772" t="s">
        <v>640</v>
      </c>
      <c r="Q324" s="772" t="s">
        <v>640</v>
      </c>
    </row>
    <row r="325" spans="1:17">
      <c r="A325" s="770">
        <v>3015</v>
      </c>
      <c r="B325" s="772" t="s">
        <v>819</v>
      </c>
      <c r="C325" s="772" t="s">
        <v>737</v>
      </c>
      <c r="D325" s="770">
        <v>7963</v>
      </c>
      <c r="E325" s="772" t="s">
        <v>823</v>
      </c>
      <c r="F325" s="772" t="s">
        <v>825</v>
      </c>
      <c r="G325" s="770">
        <v>75</v>
      </c>
      <c r="H325" s="770">
        <v>550</v>
      </c>
      <c r="I325" s="770">
        <v>62950</v>
      </c>
      <c r="J325" s="770">
        <v>56760</v>
      </c>
      <c r="K325" s="770">
        <v>250</v>
      </c>
      <c r="L325" s="770">
        <v>9440</v>
      </c>
      <c r="M325" s="770">
        <v>10210</v>
      </c>
      <c r="N325" s="770">
        <v>0</v>
      </c>
      <c r="O325" s="772" t="s">
        <v>640</v>
      </c>
      <c r="P325" s="772" t="s">
        <v>640</v>
      </c>
      <c r="Q325" s="772" t="s">
        <v>640</v>
      </c>
    </row>
    <row r="326" spans="1:17">
      <c r="A326" s="770">
        <v>3015</v>
      </c>
      <c r="B326" s="772" t="s">
        <v>819</v>
      </c>
      <c r="C326" s="772" t="s">
        <v>737</v>
      </c>
      <c r="D326" s="770">
        <v>7967</v>
      </c>
      <c r="E326" s="772" t="s">
        <v>820</v>
      </c>
      <c r="F326" s="772" t="s">
        <v>824</v>
      </c>
      <c r="G326" s="770">
        <v>260</v>
      </c>
      <c r="H326" s="770">
        <v>550</v>
      </c>
      <c r="I326" s="770">
        <v>62950</v>
      </c>
      <c r="J326" s="770">
        <v>56760</v>
      </c>
      <c r="K326" s="770">
        <v>250</v>
      </c>
      <c r="L326" s="770">
        <v>9440</v>
      </c>
      <c r="M326" s="770">
        <v>10210</v>
      </c>
      <c r="N326" s="770">
        <v>0</v>
      </c>
      <c r="O326" s="772" t="s">
        <v>640</v>
      </c>
      <c r="P326" s="772" t="s">
        <v>640</v>
      </c>
      <c r="Q326" s="772" t="s">
        <v>640</v>
      </c>
    </row>
    <row r="327" spans="1:17">
      <c r="A327" s="770">
        <v>3015</v>
      </c>
      <c r="B327" s="772" t="s">
        <v>819</v>
      </c>
      <c r="C327" s="772" t="s">
        <v>737</v>
      </c>
      <c r="D327" s="770">
        <v>7972</v>
      </c>
      <c r="E327" s="772" t="s">
        <v>820</v>
      </c>
      <c r="F327" s="772" t="s">
        <v>822</v>
      </c>
      <c r="G327" s="770">
        <v>325</v>
      </c>
      <c r="H327" s="770">
        <v>550</v>
      </c>
      <c r="I327" s="770">
        <v>62950</v>
      </c>
      <c r="J327" s="770">
        <v>56760</v>
      </c>
      <c r="K327" s="770">
        <v>250</v>
      </c>
      <c r="L327" s="770">
        <v>9440</v>
      </c>
      <c r="M327" s="770">
        <v>10210</v>
      </c>
      <c r="N327" s="770">
        <v>0</v>
      </c>
      <c r="O327" s="772" t="s">
        <v>640</v>
      </c>
      <c r="P327" s="772" t="s">
        <v>640</v>
      </c>
      <c r="Q327" s="772" t="s">
        <v>640</v>
      </c>
    </row>
    <row r="328" spans="1:17">
      <c r="A328" s="770">
        <v>3015</v>
      </c>
      <c r="B328" s="772" t="s">
        <v>819</v>
      </c>
      <c r="C328" s="772" t="s">
        <v>737</v>
      </c>
      <c r="D328" s="770">
        <v>7972</v>
      </c>
      <c r="E328" s="772" t="s">
        <v>818</v>
      </c>
      <c r="F328" s="772" t="s">
        <v>822</v>
      </c>
      <c r="G328" s="770">
        <v>210</v>
      </c>
      <c r="H328" s="770">
        <v>550</v>
      </c>
      <c r="I328" s="770">
        <v>62950</v>
      </c>
      <c r="J328" s="770">
        <v>56760</v>
      </c>
      <c r="K328" s="770">
        <v>250</v>
      </c>
      <c r="L328" s="770">
        <v>9440</v>
      </c>
      <c r="M328" s="770">
        <v>10210</v>
      </c>
      <c r="N328" s="770">
        <v>0</v>
      </c>
      <c r="O328" s="772" t="s">
        <v>640</v>
      </c>
      <c r="P328" s="772" t="s">
        <v>640</v>
      </c>
      <c r="Q328" s="772" t="s">
        <v>640</v>
      </c>
    </row>
    <row r="329" spans="1:17">
      <c r="A329" s="770">
        <v>3015</v>
      </c>
      <c r="B329" s="772" t="s">
        <v>819</v>
      </c>
      <c r="C329" s="772" t="s">
        <v>737</v>
      </c>
      <c r="D329" s="770">
        <v>7972</v>
      </c>
      <c r="E329" s="772" t="s">
        <v>823</v>
      </c>
      <c r="F329" s="772" t="s">
        <v>822</v>
      </c>
      <c r="G329" s="770">
        <v>75</v>
      </c>
      <c r="H329" s="770">
        <v>550</v>
      </c>
      <c r="I329" s="770">
        <v>62950</v>
      </c>
      <c r="J329" s="770">
        <v>56760</v>
      </c>
      <c r="K329" s="770">
        <v>250</v>
      </c>
      <c r="L329" s="770">
        <v>9440</v>
      </c>
      <c r="M329" s="770">
        <v>10210</v>
      </c>
      <c r="N329" s="770">
        <v>0</v>
      </c>
      <c r="O329" s="772" t="s">
        <v>640</v>
      </c>
      <c r="P329" s="772" t="s">
        <v>640</v>
      </c>
      <c r="Q329" s="772" t="s">
        <v>640</v>
      </c>
    </row>
    <row r="330" spans="1:17">
      <c r="A330" s="770">
        <v>3015</v>
      </c>
      <c r="B330" s="772" t="s">
        <v>819</v>
      </c>
      <c r="C330" s="772" t="s">
        <v>737</v>
      </c>
      <c r="D330" s="770">
        <v>8064</v>
      </c>
      <c r="E330" s="772" t="s">
        <v>820</v>
      </c>
      <c r="F330" s="772" t="s">
        <v>821</v>
      </c>
      <c r="G330" s="770">
        <v>325</v>
      </c>
      <c r="H330" s="770">
        <v>1400</v>
      </c>
      <c r="I330" s="770">
        <v>60730</v>
      </c>
      <c r="J330" s="770">
        <v>54530</v>
      </c>
      <c r="K330" s="770">
        <v>250</v>
      </c>
      <c r="L330" s="770">
        <v>9440</v>
      </c>
      <c r="M330" s="770">
        <v>10210</v>
      </c>
      <c r="N330" s="770">
        <v>0</v>
      </c>
      <c r="O330" s="772" t="s">
        <v>640</v>
      </c>
      <c r="P330" s="772" t="s">
        <v>640</v>
      </c>
      <c r="Q330" s="772" t="s">
        <v>640</v>
      </c>
    </row>
    <row r="331" spans="1:17">
      <c r="A331" s="770">
        <v>3015</v>
      </c>
      <c r="B331" s="772" t="s">
        <v>819</v>
      </c>
      <c r="C331" s="772" t="s">
        <v>737</v>
      </c>
      <c r="D331" s="770">
        <v>8064</v>
      </c>
      <c r="E331" s="772" t="s">
        <v>818</v>
      </c>
      <c r="F331" s="772" t="s">
        <v>821</v>
      </c>
      <c r="G331" s="770">
        <v>200</v>
      </c>
      <c r="H331" s="770">
        <v>1400</v>
      </c>
      <c r="I331" s="770">
        <v>60730</v>
      </c>
      <c r="J331" s="770">
        <v>54530</v>
      </c>
      <c r="K331" s="770">
        <v>250</v>
      </c>
      <c r="L331" s="770">
        <v>9440</v>
      </c>
      <c r="M331" s="770">
        <v>10210</v>
      </c>
      <c r="N331" s="770">
        <v>0</v>
      </c>
      <c r="O331" s="772" t="s">
        <v>640</v>
      </c>
      <c r="P331" s="772" t="s">
        <v>640</v>
      </c>
      <c r="Q331" s="772" t="s">
        <v>640</v>
      </c>
    </row>
    <row r="332" spans="1:17">
      <c r="A332" s="770">
        <v>3015</v>
      </c>
      <c r="B332" s="772" t="s">
        <v>819</v>
      </c>
      <c r="C332" s="772" t="s">
        <v>737</v>
      </c>
      <c r="D332" s="770">
        <v>8234</v>
      </c>
      <c r="E332" s="772" t="s">
        <v>820</v>
      </c>
      <c r="F332" s="772" t="s">
        <v>817</v>
      </c>
      <c r="G332" s="770">
        <v>325</v>
      </c>
      <c r="H332" s="770">
        <v>1400</v>
      </c>
      <c r="I332" s="770">
        <v>60730</v>
      </c>
      <c r="J332" s="770">
        <v>54530</v>
      </c>
      <c r="K332" s="770">
        <v>250</v>
      </c>
      <c r="L332" s="770">
        <v>9440</v>
      </c>
      <c r="M332" s="770">
        <v>10210</v>
      </c>
      <c r="N332" s="770">
        <v>0</v>
      </c>
      <c r="O332" s="772" t="s">
        <v>640</v>
      </c>
      <c r="P332" s="772" t="s">
        <v>640</v>
      </c>
      <c r="Q332" s="772" t="s">
        <v>640</v>
      </c>
    </row>
    <row r="333" spans="1:17">
      <c r="A333" s="770">
        <v>3015</v>
      </c>
      <c r="B333" s="772" t="s">
        <v>819</v>
      </c>
      <c r="C333" s="772" t="s">
        <v>737</v>
      </c>
      <c r="D333" s="770">
        <v>8234</v>
      </c>
      <c r="E333" s="772" t="s">
        <v>818</v>
      </c>
      <c r="F333" s="772" t="s">
        <v>817</v>
      </c>
      <c r="G333" s="770">
        <v>200</v>
      </c>
      <c r="H333" s="770">
        <v>1400</v>
      </c>
      <c r="I333" s="770">
        <v>60730</v>
      </c>
      <c r="J333" s="770">
        <v>54530</v>
      </c>
      <c r="K333" s="770">
        <v>250</v>
      </c>
      <c r="L333" s="770">
        <v>9440</v>
      </c>
      <c r="M333" s="770">
        <v>10210</v>
      </c>
      <c r="N333" s="770">
        <v>0</v>
      </c>
      <c r="O333" s="772" t="s">
        <v>640</v>
      </c>
      <c r="P333" s="772" t="s">
        <v>640</v>
      </c>
      <c r="Q333" s="772" t="s">
        <v>640</v>
      </c>
    </row>
    <row r="334" spans="1:17">
      <c r="A334" s="770">
        <v>3015</v>
      </c>
      <c r="B334" s="772" t="s">
        <v>819</v>
      </c>
      <c r="C334" s="772" t="s">
        <v>737</v>
      </c>
      <c r="D334" s="770">
        <v>10801</v>
      </c>
      <c r="E334" s="772" t="s">
        <v>823</v>
      </c>
      <c r="F334" s="772" t="s">
        <v>836</v>
      </c>
      <c r="G334" s="772" t="s">
        <v>640</v>
      </c>
      <c r="H334" s="770">
        <v>1400</v>
      </c>
      <c r="I334" s="770">
        <v>60730</v>
      </c>
      <c r="J334" s="770">
        <v>54530</v>
      </c>
      <c r="K334" s="770">
        <v>250</v>
      </c>
      <c r="L334" s="770">
        <v>9440</v>
      </c>
      <c r="M334" s="770">
        <v>10210</v>
      </c>
      <c r="N334" s="770">
        <v>0</v>
      </c>
      <c r="O334" s="772" t="s">
        <v>640</v>
      </c>
      <c r="P334" s="772" t="s">
        <v>640</v>
      </c>
      <c r="Q334" s="772" t="s">
        <v>640</v>
      </c>
    </row>
    <row r="335" spans="1:17">
      <c r="A335" s="770">
        <v>3015</v>
      </c>
      <c r="B335" s="772" t="s">
        <v>819</v>
      </c>
      <c r="C335" s="772" t="s">
        <v>737</v>
      </c>
      <c r="D335" s="770">
        <v>10830</v>
      </c>
      <c r="E335" s="772" t="s">
        <v>823</v>
      </c>
      <c r="F335" s="772" t="s">
        <v>1342</v>
      </c>
      <c r="G335" s="772" t="s">
        <v>640</v>
      </c>
      <c r="H335" s="770">
        <v>1400</v>
      </c>
      <c r="I335" s="770">
        <v>60730</v>
      </c>
      <c r="J335" s="770">
        <v>54530</v>
      </c>
      <c r="K335" s="770">
        <v>250</v>
      </c>
      <c r="L335" s="770">
        <v>9440</v>
      </c>
      <c r="M335" s="770">
        <v>10210</v>
      </c>
      <c r="N335" s="770">
        <v>0</v>
      </c>
      <c r="O335" s="772" t="s">
        <v>640</v>
      </c>
      <c r="P335" s="772" t="s">
        <v>640</v>
      </c>
      <c r="Q335" s="772" t="s">
        <v>640</v>
      </c>
    </row>
    <row r="336" spans="1:17">
      <c r="A336" s="770">
        <v>3015</v>
      </c>
      <c r="B336" s="772" t="s">
        <v>819</v>
      </c>
      <c r="C336" s="772" t="s">
        <v>737</v>
      </c>
      <c r="D336" s="770">
        <v>10840</v>
      </c>
      <c r="E336" s="772" t="s">
        <v>823</v>
      </c>
      <c r="F336" s="772" t="s">
        <v>1343</v>
      </c>
      <c r="G336" s="772" t="s">
        <v>640</v>
      </c>
      <c r="H336" s="770">
        <v>1400</v>
      </c>
      <c r="I336" s="770">
        <v>60730</v>
      </c>
      <c r="J336" s="770">
        <v>54530</v>
      </c>
      <c r="K336" s="770">
        <v>250</v>
      </c>
      <c r="L336" s="770">
        <v>9440</v>
      </c>
      <c r="M336" s="770">
        <v>10210</v>
      </c>
      <c r="N336" s="770">
        <v>0</v>
      </c>
      <c r="O336" s="772" t="s">
        <v>640</v>
      </c>
      <c r="P336" s="772" t="s">
        <v>640</v>
      </c>
      <c r="Q336" s="772" t="s">
        <v>640</v>
      </c>
    </row>
    <row r="337" spans="1:17">
      <c r="A337" s="770">
        <v>3015</v>
      </c>
      <c r="B337" s="772" t="s">
        <v>819</v>
      </c>
      <c r="C337" s="772" t="s">
        <v>737</v>
      </c>
      <c r="D337" s="770">
        <v>10848</v>
      </c>
      <c r="E337" s="772" t="s">
        <v>823</v>
      </c>
      <c r="F337" s="772" t="s">
        <v>1344</v>
      </c>
      <c r="G337" s="772" t="s">
        <v>640</v>
      </c>
      <c r="H337" s="770">
        <v>1400</v>
      </c>
      <c r="I337" s="770">
        <v>60730</v>
      </c>
      <c r="J337" s="770">
        <v>54530</v>
      </c>
      <c r="K337" s="770">
        <v>250</v>
      </c>
      <c r="L337" s="770">
        <v>9440</v>
      </c>
      <c r="M337" s="770">
        <v>10210</v>
      </c>
      <c r="N337" s="770">
        <v>0</v>
      </c>
      <c r="O337" s="772" t="s">
        <v>640</v>
      </c>
      <c r="P337" s="772" t="s">
        <v>640</v>
      </c>
      <c r="Q337" s="772" t="s">
        <v>640</v>
      </c>
    </row>
    <row r="338" spans="1:17">
      <c r="A338" s="770">
        <v>3015</v>
      </c>
      <c r="B338" s="772" t="s">
        <v>819</v>
      </c>
      <c r="C338" s="772" t="s">
        <v>736</v>
      </c>
      <c r="D338" s="770">
        <v>1257</v>
      </c>
      <c r="E338" s="772" t="s">
        <v>820</v>
      </c>
      <c r="F338" s="772" t="s">
        <v>824</v>
      </c>
      <c r="G338" s="770">
        <v>240</v>
      </c>
      <c r="H338" s="770">
        <v>550</v>
      </c>
      <c r="I338" s="770">
        <v>66097.5</v>
      </c>
      <c r="J338" s="770">
        <v>59598</v>
      </c>
      <c r="K338" s="770">
        <v>275</v>
      </c>
      <c r="L338" s="770">
        <v>11233.6</v>
      </c>
      <c r="M338" s="770">
        <v>11231</v>
      </c>
      <c r="N338" s="772" t="s">
        <v>640</v>
      </c>
      <c r="O338" s="772" t="s">
        <v>640</v>
      </c>
      <c r="P338" s="772" t="s">
        <v>640</v>
      </c>
      <c r="Q338" s="772" t="s">
        <v>640</v>
      </c>
    </row>
    <row r="339" spans="1:17">
      <c r="A339" s="770">
        <v>3015</v>
      </c>
      <c r="B339" s="772" t="s">
        <v>819</v>
      </c>
      <c r="C339" s="772" t="s">
        <v>736</v>
      </c>
      <c r="D339" s="770">
        <v>1269</v>
      </c>
      <c r="E339" s="772" t="s">
        <v>818</v>
      </c>
      <c r="F339" s="772" t="s">
        <v>822</v>
      </c>
      <c r="G339" s="770">
        <v>210</v>
      </c>
      <c r="H339" s="770">
        <v>550</v>
      </c>
      <c r="I339" s="770">
        <v>66097.5</v>
      </c>
      <c r="J339" s="770">
        <v>59598</v>
      </c>
      <c r="K339" s="770">
        <v>275</v>
      </c>
      <c r="L339" s="770">
        <v>11233.6</v>
      </c>
      <c r="M339" s="770">
        <v>11231</v>
      </c>
      <c r="N339" s="772" t="s">
        <v>640</v>
      </c>
      <c r="O339" s="772" t="s">
        <v>640</v>
      </c>
      <c r="P339" s="772" t="s">
        <v>640</v>
      </c>
      <c r="Q339" s="772" t="s">
        <v>640</v>
      </c>
    </row>
    <row r="340" spans="1:17">
      <c r="A340" s="770">
        <v>3015</v>
      </c>
      <c r="B340" s="772" t="s">
        <v>819</v>
      </c>
      <c r="C340" s="772" t="s">
        <v>736</v>
      </c>
      <c r="D340" s="770">
        <v>3168</v>
      </c>
      <c r="E340" s="772" t="s">
        <v>820</v>
      </c>
      <c r="F340" s="772" t="s">
        <v>822</v>
      </c>
      <c r="G340" s="770">
        <v>335</v>
      </c>
      <c r="H340" s="770">
        <v>550</v>
      </c>
      <c r="I340" s="770">
        <v>66097.5</v>
      </c>
      <c r="J340" s="770">
        <v>59598</v>
      </c>
      <c r="K340" s="770">
        <v>275</v>
      </c>
      <c r="L340" s="770">
        <v>11233.6</v>
      </c>
      <c r="M340" s="770">
        <v>11231</v>
      </c>
      <c r="N340" s="772" t="s">
        <v>640</v>
      </c>
      <c r="O340" s="772" t="s">
        <v>640</v>
      </c>
      <c r="P340" s="772" t="s">
        <v>640</v>
      </c>
      <c r="Q340" s="772" t="s">
        <v>640</v>
      </c>
    </row>
    <row r="341" spans="1:17">
      <c r="A341" s="770">
        <v>3015</v>
      </c>
      <c r="B341" s="772" t="s">
        <v>819</v>
      </c>
      <c r="C341" s="772" t="s">
        <v>736</v>
      </c>
      <c r="D341" s="770">
        <v>3196</v>
      </c>
      <c r="E341" s="772" t="s">
        <v>823</v>
      </c>
      <c r="F341" s="772" t="s">
        <v>870</v>
      </c>
      <c r="G341" s="770">
        <v>75</v>
      </c>
      <c r="H341" s="770">
        <v>1400</v>
      </c>
      <c r="I341" s="770">
        <v>63766.5</v>
      </c>
      <c r="J341" s="770">
        <v>57256.5</v>
      </c>
      <c r="K341" s="770">
        <v>275</v>
      </c>
      <c r="L341" s="770">
        <v>11233.6</v>
      </c>
      <c r="M341" s="770">
        <v>11231</v>
      </c>
      <c r="N341" s="772" t="s">
        <v>640</v>
      </c>
      <c r="O341" s="772" t="s">
        <v>640</v>
      </c>
      <c r="P341" s="772" t="s">
        <v>640</v>
      </c>
      <c r="Q341" s="772" t="s">
        <v>640</v>
      </c>
    </row>
    <row r="342" spans="1:17">
      <c r="A342" s="770">
        <v>3015</v>
      </c>
      <c r="B342" s="772" t="s">
        <v>819</v>
      </c>
      <c r="C342" s="772" t="s">
        <v>736</v>
      </c>
      <c r="D342" s="770">
        <v>3198</v>
      </c>
      <c r="E342" s="772" t="s">
        <v>823</v>
      </c>
      <c r="F342" s="772" t="s">
        <v>830</v>
      </c>
      <c r="G342" s="770">
        <v>75</v>
      </c>
      <c r="H342" s="770">
        <v>1400</v>
      </c>
      <c r="I342" s="770">
        <v>63766.5</v>
      </c>
      <c r="J342" s="770">
        <v>57256.5</v>
      </c>
      <c r="K342" s="770">
        <v>275</v>
      </c>
      <c r="L342" s="770">
        <v>11233.6</v>
      </c>
      <c r="M342" s="770">
        <v>11231</v>
      </c>
      <c r="N342" s="772" t="s">
        <v>640</v>
      </c>
      <c r="O342" s="772" t="s">
        <v>640</v>
      </c>
      <c r="P342" s="772" t="s">
        <v>640</v>
      </c>
      <c r="Q342" s="772" t="s">
        <v>640</v>
      </c>
    </row>
    <row r="343" spans="1:17">
      <c r="A343" s="770">
        <v>3015</v>
      </c>
      <c r="B343" s="772" t="s">
        <v>819</v>
      </c>
      <c r="C343" s="772" t="s">
        <v>736</v>
      </c>
      <c r="D343" s="770">
        <v>3202</v>
      </c>
      <c r="E343" s="772" t="s">
        <v>820</v>
      </c>
      <c r="F343" s="772" t="s">
        <v>858</v>
      </c>
      <c r="G343" s="772" t="s">
        <v>640</v>
      </c>
      <c r="H343" s="770">
        <v>1400</v>
      </c>
      <c r="I343" s="770">
        <v>63766.5</v>
      </c>
      <c r="J343" s="770">
        <v>57256.5</v>
      </c>
      <c r="K343" s="770">
        <v>275</v>
      </c>
      <c r="L343" s="770">
        <v>11233.6</v>
      </c>
      <c r="M343" s="770">
        <v>11231</v>
      </c>
      <c r="N343" s="772" t="s">
        <v>640</v>
      </c>
      <c r="O343" s="772" t="s">
        <v>640</v>
      </c>
      <c r="P343" s="772" t="s">
        <v>640</v>
      </c>
      <c r="Q343" s="772" t="s">
        <v>640</v>
      </c>
    </row>
    <row r="344" spans="1:17">
      <c r="A344" s="770">
        <v>3015</v>
      </c>
      <c r="B344" s="772" t="s">
        <v>819</v>
      </c>
      <c r="C344" s="772" t="s">
        <v>736</v>
      </c>
      <c r="D344" s="770">
        <v>3202</v>
      </c>
      <c r="E344" s="772" t="s">
        <v>818</v>
      </c>
      <c r="F344" s="772" t="s">
        <v>858</v>
      </c>
      <c r="G344" s="772" t="s">
        <v>640</v>
      </c>
      <c r="H344" s="770">
        <v>1400</v>
      </c>
      <c r="I344" s="770">
        <v>63766.5</v>
      </c>
      <c r="J344" s="770">
        <v>57256.5</v>
      </c>
      <c r="K344" s="770">
        <v>275</v>
      </c>
      <c r="L344" s="770">
        <v>11233.6</v>
      </c>
      <c r="M344" s="770">
        <v>11231</v>
      </c>
      <c r="N344" s="772" t="s">
        <v>640</v>
      </c>
      <c r="O344" s="772" t="s">
        <v>640</v>
      </c>
      <c r="P344" s="772" t="s">
        <v>640</v>
      </c>
      <c r="Q344" s="772" t="s">
        <v>640</v>
      </c>
    </row>
    <row r="345" spans="1:17">
      <c r="A345" s="770">
        <v>3015</v>
      </c>
      <c r="B345" s="772" t="s">
        <v>819</v>
      </c>
      <c r="C345" s="772" t="s">
        <v>736</v>
      </c>
      <c r="D345" s="770">
        <v>3205</v>
      </c>
      <c r="E345" s="772" t="s">
        <v>820</v>
      </c>
      <c r="F345" s="772" t="s">
        <v>892</v>
      </c>
      <c r="G345" s="770">
        <v>325</v>
      </c>
      <c r="H345" s="770">
        <v>1400</v>
      </c>
      <c r="I345" s="770">
        <v>63766.5</v>
      </c>
      <c r="J345" s="770">
        <v>57256.5</v>
      </c>
      <c r="K345" s="770">
        <v>275</v>
      </c>
      <c r="L345" s="770">
        <v>11233.6</v>
      </c>
      <c r="M345" s="770">
        <v>11231</v>
      </c>
      <c r="N345" s="770">
        <v>5785.5</v>
      </c>
      <c r="O345" s="772" t="s">
        <v>640</v>
      </c>
      <c r="P345" s="772" t="s">
        <v>640</v>
      </c>
      <c r="Q345" s="772" t="s">
        <v>640</v>
      </c>
    </row>
    <row r="346" spans="1:17">
      <c r="A346" s="770">
        <v>3015</v>
      </c>
      <c r="B346" s="772" t="s">
        <v>819</v>
      </c>
      <c r="C346" s="772" t="s">
        <v>736</v>
      </c>
      <c r="D346" s="770">
        <v>3207</v>
      </c>
      <c r="E346" s="772" t="s">
        <v>818</v>
      </c>
      <c r="F346" s="772" t="s">
        <v>829</v>
      </c>
      <c r="G346" s="770">
        <v>200</v>
      </c>
      <c r="H346" s="770">
        <v>550</v>
      </c>
      <c r="I346" s="770">
        <v>66097.5</v>
      </c>
      <c r="J346" s="770">
        <v>59598</v>
      </c>
      <c r="K346" s="770">
        <v>275</v>
      </c>
      <c r="L346" s="770">
        <v>11233.6</v>
      </c>
      <c r="M346" s="770">
        <v>11231</v>
      </c>
      <c r="N346" s="772" t="s">
        <v>640</v>
      </c>
      <c r="O346" s="772" t="s">
        <v>640</v>
      </c>
      <c r="P346" s="772" t="s">
        <v>640</v>
      </c>
      <c r="Q346" s="772" t="s">
        <v>640</v>
      </c>
    </row>
    <row r="347" spans="1:17">
      <c r="A347" s="770">
        <v>3015</v>
      </c>
      <c r="B347" s="772" t="s">
        <v>819</v>
      </c>
      <c r="C347" s="772" t="s">
        <v>736</v>
      </c>
      <c r="D347" s="770">
        <v>3209</v>
      </c>
      <c r="E347" s="772" t="s">
        <v>818</v>
      </c>
      <c r="F347" s="772" t="s">
        <v>835</v>
      </c>
      <c r="G347" s="770">
        <v>200</v>
      </c>
      <c r="H347" s="770">
        <v>550</v>
      </c>
      <c r="I347" s="770">
        <v>66097.5</v>
      </c>
      <c r="J347" s="770">
        <v>59598</v>
      </c>
      <c r="K347" s="770">
        <v>275</v>
      </c>
      <c r="L347" s="770">
        <v>11233.6</v>
      </c>
      <c r="M347" s="770">
        <v>11231</v>
      </c>
      <c r="N347" s="772" t="s">
        <v>640</v>
      </c>
      <c r="O347" s="772" t="s">
        <v>640</v>
      </c>
      <c r="P347" s="772" t="s">
        <v>640</v>
      </c>
      <c r="Q347" s="772" t="s">
        <v>640</v>
      </c>
    </row>
    <row r="348" spans="1:17">
      <c r="A348" s="770">
        <v>3015</v>
      </c>
      <c r="B348" s="772" t="s">
        <v>819</v>
      </c>
      <c r="C348" s="772" t="s">
        <v>736</v>
      </c>
      <c r="D348" s="770">
        <v>3263</v>
      </c>
      <c r="E348" s="772" t="s">
        <v>823</v>
      </c>
      <c r="F348" s="772" t="s">
        <v>851</v>
      </c>
      <c r="G348" s="770">
        <v>75</v>
      </c>
      <c r="H348" s="770">
        <v>1400</v>
      </c>
      <c r="I348" s="770">
        <v>63766.5</v>
      </c>
      <c r="J348" s="770">
        <v>57256.5</v>
      </c>
      <c r="K348" s="770">
        <v>275</v>
      </c>
      <c r="L348" s="770">
        <v>11233.6</v>
      </c>
      <c r="M348" s="770">
        <v>11231</v>
      </c>
      <c r="N348" s="772" t="s">
        <v>640</v>
      </c>
      <c r="O348" s="772" t="s">
        <v>640</v>
      </c>
      <c r="P348" s="772" t="s">
        <v>640</v>
      </c>
      <c r="Q348" s="772" t="s">
        <v>640</v>
      </c>
    </row>
    <row r="349" spans="1:17">
      <c r="A349" s="770">
        <v>3015</v>
      </c>
      <c r="B349" s="772" t="s">
        <v>819</v>
      </c>
      <c r="C349" s="772" t="s">
        <v>736</v>
      </c>
      <c r="D349" s="770">
        <v>3402</v>
      </c>
      <c r="E349" s="772" t="s">
        <v>820</v>
      </c>
      <c r="F349" s="772" t="s">
        <v>837</v>
      </c>
      <c r="G349" s="770">
        <v>350</v>
      </c>
      <c r="H349" s="770">
        <v>1400</v>
      </c>
      <c r="I349" s="770">
        <v>63766.5</v>
      </c>
      <c r="J349" s="770">
        <v>57256.5</v>
      </c>
      <c r="K349" s="770">
        <v>275</v>
      </c>
      <c r="L349" s="770">
        <v>11233.6</v>
      </c>
      <c r="M349" s="770">
        <v>11231</v>
      </c>
      <c r="N349" s="772" t="s">
        <v>640</v>
      </c>
      <c r="O349" s="772" t="s">
        <v>640</v>
      </c>
      <c r="P349" s="772" t="s">
        <v>640</v>
      </c>
      <c r="Q349" s="772" t="s">
        <v>640</v>
      </c>
    </row>
    <row r="350" spans="1:17">
      <c r="A350" s="770">
        <v>3015</v>
      </c>
      <c r="B350" s="772" t="s">
        <v>819</v>
      </c>
      <c r="C350" s="772" t="s">
        <v>736</v>
      </c>
      <c r="D350" s="770">
        <v>3402</v>
      </c>
      <c r="E350" s="772" t="s">
        <v>818</v>
      </c>
      <c r="F350" s="772" t="s">
        <v>837</v>
      </c>
      <c r="G350" s="770">
        <v>225</v>
      </c>
      <c r="H350" s="770">
        <v>1400</v>
      </c>
      <c r="I350" s="770">
        <v>63766.5</v>
      </c>
      <c r="J350" s="770">
        <v>57256.5</v>
      </c>
      <c r="K350" s="770">
        <v>275</v>
      </c>
      <c r="L350" s="770">
        <v>11233.6</v>
      </c>
      <c r="M350" s="770">
        <v>11231</v>
      </c>
      <c r="N350" s="772" t="s">
        <v>640</v>
      </c>
      <c r="O350" s="772" t="s">
        <v>640</v>
      </c>
      <c r="P350" s="772" t="s">
        <v>640</v>
      </c>
      <c r="Q350" s="772" t="s">
        <v>640</v>
      </c>
    </row>
    <row r="351" spans="1:17">
      <c r="A351" s="770">
        <v>3015</v>
      </c>
      <c r="B351" s="772" t="s">
        <v>819</v>
      </c>
      <c r="C351" s="772" t="s">
        <v>736</v>
      </c>
      <c r="D351" s="770">
        <v>3460</v>
      </c>
      <c r="E351" s="772" t="s">
        <v>823</v>
      </c>
      <c r="F351" s="772" t="s">
        <v>907</v>
      </c>
      <c r="G351" s="770">
        <v>75</v>
      </c>
      <c r="H351" s="770">
        <v>1400</v>
      </c>
      <c r="I351" s="770">
        <v>63766.5</v>
      </c>
      <c r="J351" s="770">
        <v>57256.5</v>
      </c>
      <c r="K351" s="770">
        <v>275</v>
      </c>
      <c r="L351" s="770">
        <v>11233.6</v>
      </c>
      <c r="M351" s="770">
        <v>11231</v>
      </c>
      <c r="N351" s="772" t="s">
        <v>640</v>
      </c>
      <c r="O351" s="772" t="s">
        <v>640</v>
      </c>
      <c r="P351" s="772" t="s">
        <v>640</v>
      </c>
      <c r="Q351" s="772" t="s">
        <v>640</v>
      </c>
    </row>
    <row r="352" spans="1:17">
      <c r="A352" s="770">
        <v>3015</v>
      </c>
      <c r="B352" s="772" t="s">
        <v>819</v>
      </c>
      <c r="C352" s="772" t="s">
        <v>736</v>
      </c>
      <c r="D352" s="770">
        <v>3465</v>
      </c>
      <c r="E352" s="772" t="s">
        <v>820</v>
      </c>
      <c r="F352" s="772" t="s">
        <v>897</v>
      </c>
      <c r="G352" s="770">
        <v>335</v>
      </c>
      <c r="H352" s="770">
        <v>550</v>
      </c>
      <c r="I352" s="770">
        <v>66097.5</v>
      </c>
      <c r="J352" s="770">
        <v>59598</v>
      </c>
      <c r="K352" s="770">
        <v>275</v>
      </c>
      <c r="L352" s="770">
        <v>11233.6</v>
      </c>
      <c r="M352" s="770">
        <v>11231</v>
      </c>
      <c r="N352" s="772" t="s">
        <v>640</v>
      </c>
      <c r="O352" s="772" t="s">
        <v>640</v>
      </c>
      <c r="P352" s="772" t="s">
        <v>640</v>
      </c>
      <c r="Q352" s="772" t="s">
        <v>640</v>
      </c>
    </row>
    <row r="353" spans="1:17">
      <c r="A353" s="770">
        <v>3015</v>
      </c>
      <c r="B353" s="772" t="s">
        <v>819</v>
      </c>
      <c r="C353" s="772" t="s">
        <v>736</v>
      </c>
      <c r="D353" s="770">
        <v>3467</v>
      </c>
      <c r="E353" s="772" t="s">
        <v>820</v>
      </c>
      <c r="F353" s="772" t="s">
        <v>888</v>
      </c>
      <c r="G353" s="770">
        <v>335</v>
      </c>
      <c r="H353" s="770">
        <v>1400</v>
      </c>
      <c r="I353" s="770">
        <v>63766.5</v>
      </c>
      <c r="J353" s="770">
        <v>57256.5</v>
      </c>
      <c r="K353" s="770">
        <v>275</v>
      </c>
      <c r="L353" s="770">
        <v>11233.6</v>
      </c>
      <c r="M353" s="770">
        <v>11231</v>
      </c>
      <c r="N353" s="772" t="s">
        <v>640</v>
      </c>
      <c r="O353" s="772" t="s">
        <v>640</v>
      </c>
      <c r="P353" s="772" t="s">
        <v>640</v>
      </c>
      <c r="Q353" s="772" t="s">
        <v>640</v>
      </c>
    </row>
    <row r="354" spans="1:17">
      <c r="A354" s="770">
        <v>3015</v>
      </c>
      <c r="B354" s="772" t="s">
        <v>819</v>
      </c>
      <c r="C354" s="772" t="s">
        <v>736</v>
      </c>
      <c r="D354" s="770">
        <v>3508</v>
      </c>
      <c r="E354" s="772" t="s">
        <v>820</v>
      </c>
      <c r="F354" s="772" t="s">
        <v>897</v>
      </c>
      <c r="G354" s="770">
        <v>81.400000000000006</v>
      </c>
      <c r="H354" s="770">
        <v>550</v>
      </c>
      <c r="I354" s="770">
        <v>66097.5</v>
      </c>
      <c r="J354" s="770">
        <v>59598</v>
      </c>
      <c r="K354" s="770">
        <v>275</v>
      </c>
      <c r="L354" s="770">
        <v>11233.6</v>
      </c>
      <c r="M354" s="770">
        <v>11231</v>
      </c>
      <c r="N354" s="772" t="s">
        <v>640</v>
      </c>
      <c r="O354" s="772" t="s">
        <v>640</v>
      </c>
      <c r="P354" s="772" t="s">
        <v>640</v>
      </c>
      <c r="Q354" s="772" t="s">
        <v>640</v>
      </c>
    </row>
    <row r="355" spans="1:17">
      <c r="A355" s="770">
        <v>3015</v>
      </c>
      <c r="B355" s="772" t="s">
        <v>819</v>
      </c>
      <c r="C355" s="772" t="s">
        <v>736</v>
      </c>
      <c r="D355" s="770">
        <v>3510</v>
      </c>
      <c r="E355" s="772" t="s">
        <v>820</v>
      </c>
      <c r="F355" s="772" t="s">
        <v>888</v>
      </c>
      <c r="G355" s="772" t="s">
        <v>640</v>
      </c>
      <c r="H355" s="770">
        <v>1400</v>
      </c>
      <c r="I355" s="770">
        <v>63766.5</v>
      </c>
      <c r="J355" s="770">
        <v>57256.5</v>
      </c>
      <c r="K355" s="770">
        <v>275</v>
      </c>
      <c r="L355" s="770">
        <v>11233.6</v>
      </c>
      <c r="M355" s="770">
        <v>11231</v>
      </c>
      <c r="N355" s="772" t="s">
        <v>640</v>
      </c>
      <c r="O355" s="772" t="s">
        <v>640</v>
      </c>
      <c r="P355" s="772" t="s">
        <v>640</v>
      </c>
      <c r="Q355" s="772" t="s">
        <v>640</v>
      </c>
    </row>
    <row r="356" spans="1:17">
      <c r="A356" s="770">
        <v>3015</v>
      </c>
      <c r="B356" s="772" t="s">
        <v>819</v>
      </c>
      <c r="C356" s="772" t="s">
        <v>736</v>
      </c>
      <c r="D356" s="770">
        <v>4476</v>
      </c>
      <c r="E356" s="772" t="s">
        <v>818</v>
      </c>
      <c r="F356" s="772" t="s">
        <v>846</v>
      </c>
      <c r="G356" s="770">
        <v>200</v>
      </c>
      <c r="H356" s="770">
        <v>550</v>
      </c>
      <c r="I356" s="770">
        <v>66097.5</v>
      </c>
      <c r="J356" s="770">
        <v>59598</v>
      </c>
      <c r="K356" s="770">
        <v>275</v>
      </c>
      <c r="L356" s="770">
        <v>11233.6</v>
      </c>
      <c r="M356" s="770">
        <v>11231</v>
      </c>
      <c r="N356" s="772" t="s">
        <v>640</v>
      </c>
      <c r="O356" s="772" t="s">
        <v>640</v>
      </c>
      <c r="P356" s="772" t="s">
        <v>640</v>
      </c>
      <c r="Q356" s="772" t="s">
        <v>640</v>
      </c>
    </row>
    <row r="357" spans="1:17">
      <c r="A357" s="770">
        <v>3015</v>
      </c>
      <c r="B357" s="772" t="s">
        <v>819</v>
      </c>
      <c r="C357" s="772" t="s">
        <v>736</v>
      </c>
      <c r="D357" s="770">
        <v>4624</v>
      </c>
      <c r="E357" s="772" t="s">
        <v>820</v>
      </c>
      <c r="F357" s="772" t="s">
        <v>359</v>
      </c>
      <c r="G357" s="770">
        <v>325</v>
      </c>
      <c r="H357" s="770">
        <v>550</v>
      </c>
      <c r="I357" s="770">
        <v>66097.5</v>
      </c>
      <c r="J357" s="770">
        <v>59598</v>
      </c>
      <c r="K357" s="770">
        <v>275</v>
      </c>
      <c r="L357" s="770">
        <v>11233.6</v>
      </c>
      <c r="M357" s="770">
        <v>11231</v>
      </c>
      <c r="N357" s="770">
        <v>5785.5</v>
      </c>
      <c r="O357" s="772" t="s">
        <v>640</v>
      </c>
      <c r="P357" s="772" t="s">
        <v>640</v>
      </c>
      <c r="Q357" s="772" t="s">
        <v>640</v>
      </c>
    </row>
    <row r="358" spans="1:17">
      <c r="A358" s="770">
        <v>3015</v>
      </c>
      <c r="B358" s="772" t="s">
        <v>819</v>
      </c>
      <c r="C358" s="772" t="s">
        <v>736</v>
      </c>
      <c r="D358" s="770">
        <v>4624</v>
      </c>
      <c r="E358" s="772" t="s">
        <v>818</v>
      </c>
      <c r="F358" s="772" t="s">
        <v>359</v>
      </c>
      <c r="G358" s="770">
        <v>200</v>
      </c>
      <c r="H358" s="770">
        <v>550</v>
      </c>
      <c r="I358" s="770">
        <v>66097.5</v>
      </c>
      <c r="J358" s="770">
        <v>59598</v>
      </c>
      <c r="K358" s="770">
        <v>275</v>
      </c>
      <c r="L358" s="770">
        <v>11233.6</v>
      </c>
      <c r="M358" s="770">
        <v>11231</v>
      </c>
      <c r="N358" s="770">
        <v>5785.5</v>
      </c>
      <c r="O358" s="772" t="s">
        <v>640</v>
      </c>
      <c r="P358" s="772" t="s">
        <v>640</v>
      </c>
      <c r="Q358" s="772" t="s">
        <v>640</v>
      </c>
    </row>
    <row r="359" spans="1:17">
      <c r="A359" s="770">
        <v>3015</v>
      </c>
      <c r="B359" s="772" t="s">
        <v>819</v>
      </c>
      <c r="C359" s="772" t="s">
        <v>736</v>
      </c>
      <c r="D359" s="770">
        <v>4624</v>
      </c>
      <c r="E359" s="772" t="s">
        <v>823</v>
      </c>
      <c r="F359" s="772" t="s">
        <v>359</v>
      </c>
      <c r="G359" s="770">
        <v>75</v>
      </c>
      <c r="H359" s="770">
        <v>550</v>
      </c>
      <c r="I359" s="770">
        <v>66097.5</v>
      </c>
      <c r="J359" s="770">
        <v>59598</v>
      </c>
      <c r="K359" s="770">
        <v>275</v>
      </c>
      <c r="L359" s="770">
        <v>11233.6</v>
      </c>
      <c r="M359" s="770">
        <v>11231</v>
      </c>
      <c r="N359" s="770">
        <v>5785.5</v>
      </c>
      <c r="O359" s="772" t="s">
        <v>640</v>
      </c>
      <c r="P359" s="772" t="s">
        <v>640</v>
      </c>
      <c r="Q359" s="772" t="s">
        <v>640</v>
      </c>
    </row>
    <row r="360" spans="1:17">
      <c r="A360" s="770">
        <v>3015</v>
      </c>
      <c r="B360" s="772" t="s">
        <v>819</v>
      </c>
      <c r="C360" s="772" t="s">
        <v>736</v>
      </c>
      <c r="D360" s="770">
        <v>4658</v>
      </c>
      <c r="E360" s="772" t="s">
        <v>820</v>
      </c>
      <c r="F360" s="772" t="s">
        <v>892</v>
      </c>
      <c r="G360" s="770">
        <v>325</v>
      </c>
      <c r="H360" s="770">
        <v>1400</v>
      </c>
      <c r="I360" s="770">
        <v>63766.5</v>
      </c>
      <c r="J360" s="770">
        <v>57256.5</v>
      </c>
      <c r="K360" s="770">
        <v>275</v>
      </c>
      <c r="L360" s="770">
        <v>11233.6</v>
      </c>
      <c r="M360" s="770">
        <v>11231</v>
      </c>
      <c r="N360" s="770">
        <v>5785.5</v>
      </c>
      <c r="O360" s="772" t="s">
        <v>640</v>
      </c>
      <c r="P360" s="772" t="s">
        <v>640</v>
      </c>
      <c r="Q360" s="772" t="s">
        <v>640</v>
      </c>
    </row>
    <row r="361" spans="1:17">
      <c r="A361" s="770">
        <v>3015</v>
      </c>
      <c r="B361" s="772" t="s">
        <v>819</v>
      </c>
      <c r="C361" s="772" t="s">
        <v>736</v>
      </c>
      <c r="D361" s="770">
        <v>4658</v>
      </c>
      <c r="E361" s="772" t="s">
        <v>818</v>
      </c>
      <c r="F361" s="772" t="s">
        <v>892</v>
      </c>
      <c r="G361" s="770">
        <v>200</v>
      </c>
      <c r="H361" s="770">
        <v>1400</v>
      </c>
      <c r="I361" s="770">
        <v>63766.5</v>
      </c>
      <c r="J361" s="770">
        <v>57256.5</v>
      </c>
      <c r="K361" s="770">
        <v>275</v>
      </c>
      <c r="L361" s="770">
        <v>11233.6</v>
      </c>
      <c r="M361" s="770">
        <v>11231</v>
      </c>
      <c r="N361" s="770">
        <v>5785.5</v>
      </c>
      <c r="O361" s="772" t="s">
        <v>640</v>
      </c>
      <c r="P361" s="772" t="s">
        <v>640</v>
      </c>
      <c r="Q361" s="772" t="s">
        <v>640</v>
      </c>
    </row>
    <row r="362" spans="1:17">
      <c r="A362" s="770">
        <v>3015</v>
      </c>
      <c r="B362" s="772" t="s">
        <v>819</v>
      </c>
      <c r="C362" s="772" t="s">
        <v>736</v>
      </c>
      <c r="D362" s="770">
        <v>4658</v>
      </c>
      <c r="E362" s="772" t="s">
        <v>823</v>
      </c>
      <c r="F362" s="772" t="s">
        <v>892</v>
      </c>
      <c r="G362" s="770">
        <v>75</v>
      </c>
      <c r="H362" s="770">
        <v>1400</v>
      </c>
      <c r="I362" s="770">
        <v>63766.5</v>
      </c>
      <c r="J362" s="770">
        <v>57256.5</v>
      </c>
      <c r="K362" s="770">
        <v>275</v>
      </c>
      <c r="L362" s="770">
        <v>11233.6</v>
      </c>
      <c r="M362" s="770">
        <v>11231</v>
      </c>
      <c r="N362" s="770">
        <v>5785.5</v>
      </c>
      <c r="O362" s="772" t="s">
        <v>640</v>
      </c>
      <c r="P362" s="772" t="s">
        <v>640</v>
      </c>
      <c r="Q362" s="772" t="s">
        <v>640</v>
      </c>
    </row>
    <row r="363" spans="1:17">
      <c r="A363" s="770">
        <v>3015</v>
      </c>
      <c r="B363" s="772" t="s">
        <v>819</v>
      </c>
      <c r="C363" s="772" t="s">
        <v>736</v>
      </c>
      <c r="D363" s="770">
        <v>4678</v>
      </c>
      <c r="E363" s="772" t="s">
        <v>820</v>
      </c>
      <c r="F363" s="772" t="s">
        <v>897</v>
      </c>
      <c r="G363" s="770">
        <v>325</v>
      </c>
      <c r="H363" s="770">
        <v>550</v>
      </c>
      <c r="I363" s="770">
        <v>66097.5</v>
      </c>
      <c r="J363" s="770">
        <v>59598</v>
      </c>
      <c r="K363" s="770">
        <v>275</v>
      </c>
      <c r="L363" s="770">
        <v>11233.6</v>
      </c>
      <c r="M363" s="770">
        <v>11231</v>
      </c>
      <c r="N363" s="772" t="s">
        <v>640</v>
      </c>
      <c r="O363" s="772" t="s">
        <v>640</v>
      </c>
      <c r="P363" s="772" t="s">
        <v>640</v>
      </c>
      <c r="Q363" s="772" t="s">
        <v>640</v>
      </c>
    </row>
    <row r="364" spans="1:17">
      <c r="A364" s="770">
        <v>3015</v>
      </c>
      <c r="B364" s="772" t="s">
        <v>819</v>
      </c>
      <c r="C364" s="772" t="s">
        <v>736</v>
      </c>
      <c r="D364" s="770">
        <v>4678</v>
      </c>
      <c r="E364" s="772" t="s">
        <v>818</v>
      </c>
      <c r="F364" s="772" t="s">
        <v>897</v>
      </c>
      <c r="G364" s="770">
        <v>200</v>
      </c>
      <c r="H364" s="770">
        <v>550</v>
      </c>
      <c r="I364" s="770">
        <v>66097.5</v>
      </c>
      <c r="J364" s="770">
        <v>59598</v>
      </c>
      <c r="K364" s="770">
        <v>275</v>
      </c>
      <c r="L364" s="770">
        <v>11233.6</v>
      </c>
      <c r="M364" s="770">
        <v>11231</v>
      </c>
      <c r="N364" s="772" t="s">
        <v>640</v>
      </c>
      <c r="O364" s="772" t="s">
        <v>640</v>
      </c>
      <c r="P364" s="772" t="s">
        <v>640</v>
      </c>
      <c r="Q364" s="772" t="s">
        <v>640</v>
      </c>
    </row>
    <row r="365" spans="1:17">
      <c r="A365" s="770">
        <v>3015</v>
      </c>
      <c r="B365" s="772" t="s">
        <v>819</v>
      </c>
      <c r="C365" s="772" t="s">
        <v>736</v>
      </c>
      <c r="D365" s="770">
        <v>4679</v>
      </c>
      <c r="E365" s="772" t="s">
        <v>820</v>
      </c>
      <c r="F365" s="772" t="s">
        <v>467</v>
      </c>
      <c r="G365" s="770">
        <v>400</v>
      </c>
      <c r="H365" s="770">
        <v>550</v>
      </c>
      <c r="I365" s="770">
        <v>66097.5</v>
      </c>
      <c r="J365" s="770">
        <v>59598</v>
      </c>
      <c r="K365" s="770">
        <v>275</v>
      </c>
      <c r="L365" s="770">
        <v>11233.6</v>
      </c>
      <c r="M365" s="770">
        <v>11231</v>
      </c>
      <c r="N365" s="770">
        <v>5785.5</v>
      </c>
      <c r="O365" s="772" t="s">
        <v>640</v>
      </c>
      <c r="P365" s="772" t="s">
        <v>640</v>
      </c>
      <c r="Q365" s="772" t="s">
        <v>640</v>
      </c>
    </row>
    <row r="366" spans="1:17">
      <c r="A366" s="770">
        <v>3015</v>
      </c>
      <c r="B366" s="772" t="s">
        <v>819</v>
      </c>
      <c r="C366" s="772" t="s">
        <v>736</v>
      </c>
      <c r="D366" s="770">
        <v>4682</v>
      </c>
      <c r="E366" s="772" t="s">
        <v>820</v>
      </c>
      <c r="F366" s="772" t="s">
        <v>362</v>
      </c>
      <c r="G366" s="770">
        <v>325</v>
      </c>
      <c r="H366" s="770">
        <v>550</v>
      </c>
      <c r="I366" s="770">
        <v>66097.5</v>
      </c>
      <c r="J366" s="770">
        <v>59598</v>
      </c>
      <c r="K366" s="770">
        <v>275</v>
      </c>
      <c r="L366" s="770">
        <v>11233.6</v>
      </c>
      <c r="M366" s="770">
        <v>11231</v>
      </c>
      <c r="N366" s="770">
        <v>5785.5</v>
      </c>
      <c r="O366" s="772" t="s">
        <v>640</v>
      </c>
      <c r="P366" s="772" t="s">
        <v>640</v>
      </c>
      <c r="Q366" s="772" t="s">
        <v>640</v>
      </c>
    </row>
    <row r="367" spans="1:17">
      <c r="A367" s="770">
        <v>3015</v>
      </c>
      <c r="B367" s="772" t="s">
        <v>819</v>
      </c>
      <c r="C367" s="772" t="s">
        <v>736</v>
      </c>
      <c r="D367" s="770">
        <v>4682</v>
      </c>
      <c r="E367" s="772" t="s">
        <v>818</v>
      </c>
      <c r="F367" s="772" t="s">
        <v>362</v>
      </c>
      <c r="G367" s="770">
        <v>200</v>
      </c>
      <c r="H367" s="770">
        <v>550</v>
      </c>
      <c r="I367" s="770">
        <v>66097.5</v>
      </c>
      <c r="J367" s="770">
        <v>59598</v>
      </c>
      <c r="K367" s="770">
        <v>275</v>
      </c>
      <c r="L367" s="770">
        <v>11233.6</v>
      </c>
      <c r="M367" s="770">
        <v>11231</v>
      </c>
      <c r="N367" s="770">
        <v>5785.5</v>
      </c>
      <c r="O367" s="772" t="s">
        <v>640</v>
      </c>
      <c r="P367" s="772" t="s">
        <v>640</v>
      </c>
      <c r="Q367" s="772" t="s">
        <v>640</v>
      </c>
    </row>
    <row r="368" spans="1:17">
      <c r="A368" s="770">
        <v>3015</v>
      </c>
      <c r="B368" s="772" t="s">
        <v>819</v>
      </c>
      <c r="C368" s="772" t="s">
        <v>736</v>
      </c>
      <c r="D368" s="770">
        <v>4682</v>
      </c>
      <c r="E368" s="772" t="s">
        <v>823</v>
      </c>
      <c r="F368" s="772" t="s">
        <v>362</v>
      </c>
      <c r="G368" s="770">
        <v>75</v>
      </c>
      <c r="H368" s="770">
        <v>550</v>
      </c>
      <c r="I368" s="770">
        <v>66097.5</v>
      </c>
      <c r="J368" s="770">
        <v>59598</v>
      </c>
      <c r="K368" s="770">
        <v>275</v>
      </c>
      <c r="L368" s="770">
        <v>11233.6</v>
      </c>
      <c r="M368" s="770">
        <v>11231</v>
      </c>
      <c r="N368" s="772" t="s">
        <v>640</v>
      </c>
      <c r="O368" s="772" t="s">
        <v>640</v>
      </c>
      <c r="P368" s="772" t="s">
        <v>640</v>
      </c>
      <c r="Q368" s="772" t="s">
        <v>640</v>
      </c>
    </row>
    <row r="369" spans="1:17">
      <c r="A369" s="770">
        <v>3015</v>
      </c>
      <c r="B369" s="772" t="s">
        <v>819</v>
      </c>
      <c r="C369" s="772" t="s">
        <v>736</v>
      </c>
      <c r="D369" s="770">
        <v>4686</v>
      </c>
      <c r="E369" s="772" t="s">
        <v>820</v>
      </c>
      <c r="F369" s="772" t="s">
        <v>847</v>
      </c>
      <c r="G369" s="772" t="s">
        <v>640</v>
      </c>
      <c r="H369" s="770">
        <v>550</v>
      </c>
      <c r="I369" s="770">
        <v>66097.5</v>
      </c>
      <c r="J369" s="770">
        <v>59598</v>
      </c>
      <c r="K369" s="770">
        <v>275</v>
      </c>
      <c r="L369" s="770">
        <v>11233.6</v>
      </c>
      <c r="M369" s="770">
        <v>11231</v>
      </c>
      <c r="N369" s="772" t="s">
        <v>640</v>
      </c>
      <c r="O369" s="772" t="s">
        <v>640</v>
      </c>
      <c r="P369" s="772" t="s">
        <v>640</v>
      </c>
      <c r="Q369" s="772" t="s">
        <v>640</v>
      </c>
    </row>
    <row r="370" spans="1:17">
      <c r="A370" s="770">
        <v>3015</v>
      </c>
      <c r="B370" s="772" t="s">
        <v>819</v>
      </c>
      <c r="C370" s="772" t="s">
        <v>736</v>
      </c>
      <c r="D370" s="770">
        <v>4686</v>
      </c>
      <c r="E370" s="772" t="s">
        <v>818</v>
      </c>
      <c r="F370" s="772" t="s">
        <v>847</v>
      </c>
      <c r="G370" s="770">
        <v>200</v>
      </c>
      <c r="H370" s="770">
        <v>550</v>
      </c>
      <c r="I370" s="770">
        <v>66097.5</v>
      </c>
      <c r="J370" s="770">
        <v>59598</v>
      </c>
      <c r="K370" s="770">
        <v>275</v>
      </c>
      <c r="L370" s="770">
        <v>11233.6</v>
      </c>
      <c r="M370" s="770">
        <v>11231</v>
      </c>
      <c r="N370" s="772" t="s">
        <v>640</v>
      </c>
      <c r="O370" s="772" t="s">
        <v>640</v>
      </c>
      <c r="P370" s="772" t="s">
        <v>640</v>
      </c>
      <c r="Q370" s="772" t="s">
        <v>640</v>
      </c>
    </row>
    <row r="371" spans="1:17">
      <c r="A371" s="770">
        <v>3015</v>
      </c>
      <c r="B371" s="772" t="s">
        <v>819</v>
      </c>
      <c r="C371" s="772" t="s">
        <v>736</v>
      </c>
      <c r="D371" s="770">
        <v>4686</v>
      </c>
      <c r="E371" s="772" t="s">
        <v>823</v>
      </c>
      <c r="F371" s="772" t="s">
        <v>847</v>
      </c>
      <c r="G371" s="770">
        <v>75</v>
      </c>
      <c r="H371" s="770">
        <v>550</v>
      </c>
      <c r="I371" s="770">
        <v>66097.5</v>
      </c>
      <c r="J371" s="770">
        <v>59598</v>
      </c>
      <c r="K371" s="770">
        <v>275</v>
      </c>
      <c r="L371" s="770">
        <v>11233.6</v>
      </c>
      <c r="M371" s="770">
        <v>11231</v>
      </c>
      <c r="N371" s="772" t="s">
        <v>640</v>
      </c>
      <c r="O371" s="772" t="s">
        <v>640</v>
      </c>
      <c r="P371" s="772" t="s">
        <v>640</v>
      </c>
      <c r="Q371" s="772" t="s">
        <v>640</v>
      </c>
    </row>
    <row r="372" spans="1:17">
      <c r="A372" s="770">
        <v>3015</v>
      </c>
      <c r="B372" s="772" t="s">
        <v>819</v>
      </c>
      <c r="C372" s="772" t="s">
        <v>736</v>
      </c>
      <c r="D372" s="770">
        <v>4687</v>
      </c>
      <c r="E372" s="772" t="s">
        <v>820</v>
      </c>
      <c r="F372" s="772" t="s">
        <v>914</v>
      </c>
      <c r="G372" s="770">
        <v>325</v>
      </c>
      <c r="H372" s="770">
        <v>550</v>
      </c>
      <c r="I372" s="770">
        <v>66097.5</v>
      </c>
      <c r="J372" s="770">
        <v>59598</v>
      </c>
      <c r="K372" s="770">
        <v>275</v>
      </c>
      <c r="L372" s="770">
        <v>11233.6</v>
      </c>
      <c r="M372" s="770">
        <v>11231</v>
      </c>
      <c r="N372" s="772" t="s">
        <v>640</v>
      </c>
      <c r="O372" s="772" t="s">
        <v>640</v>
      </c>
      <c r="P372" s="772" t="s">
        <v>640</v>
      </c>
      <c r="Q372" s="772" t="s">
        <v>640</v>
      </c>
    </row>
    <row r="373" spans="1:17">
      <c r="A373" s="770">
        <v>3015</v>
      </c>
      <c r="B373" s="772" t="s">
        <v>819</v>
      </c>
      <c r="C373" s="772" t="s">
        <v>736</v>
      </c>
      <c r="D373" s="770">
        <v>4687</v>
      </c>
      <c r="E373" s="772" t="s">
        <v>818</v>
      </c>
      <c r="F373" s="772" t="s">
        <v>914</v>
      </c>
      <c r="G373" s="770">
        <v>200</v>
      </c>
      <c r="H373" s="770">
        <v>550</v>
      </c>
      <c r="I373" s="770">
        <v>66097.5</v>
      </c>
      <c r="J373" s="770">
        <v>59598</v>
      </c>
      <c r="K373" s="770">
        <v>275</v>
      </c>
      <c r="L373" s="770">
        <v>11233.6</v>
      </c>
      <c r="M373" s="770">
        <v>11231</v>
      </c>
      <c r="N373" s="772" t="s">
        <v>640</v>
      </c>
      <c r="O373" s="772" t="s">
        <v>640</v>
      </c>
      <c r="P373" s="772" t="s">
        <v>640</v>
      </c>
      <c r="Q373" s="772" t="s">
        <v>640</v>
      </c>
    </row>
    <row r="374" spans="1:17">
      <c r="A374" s="770">
        <v>3015</v>
      </c>
      <c r="B374" s="772" t="s">
        <v>819</v>
      </c>
      <c r="C374" s="772" t="s">
        <v>736</v>
      </c>
      <c r="D374" s="770">
        <v>4687</v>
      </c>
      <c r="E374" s="772" t="s">
        <v>823</v>
      </c>
      <c r="F374" s="772" t="s">
        <v>914</v>
      </c>
      <c r="G374" s="770">
        <v>75</v>
      </c>
      <c r="H374" s="770">
        <v>550</v>
      </c>
      <c r="I374" s="770">
        <v>66097.5</v>
      </c>
      <c r="J374" s="770">
        <v>59598</v>
      </c>
      <c r="K374" s="770">
        <v>275</v>
      </c>
      <c r="L374" s="770">
        <v>11233.6</v>
      </c>
      <c r="M374" s="770">
        <v>11231</v>
      </c>
      <c r="N374" s="772" t="s">
        <v>640</v>
      </c>
      <c r="O374" s="772" t="s">
        <v>640</v>
      </c>
      <c r="P374" s="772" t="s">
        <v>640</v>
      </c>
      <c r="Q374" s="772" t="s">
        <v>640</v>
      </c>
    </row>
    <row r="375" spans="1:17">
      <c r="A375" s="770">
        <v>3015</v>
      </c>
      <c r="B375" s="772" t="s">
        <v>819</v>
      </c>
      <c r="C375" s="772" t="s">
        <v>736</v>
      </c>
      <c r="D375" s="770">
        <v>4693</v>
      </c>
      <c r="E375" s="772" t="s">
        <v>820</v>
      </c>
      <c r="F375" s="772" t="s">
        <v>895</v>
      </c>
      <c r="G375" s="770">
        <v>325</v>
      </c>
      <c r="H375" s="770">
        <v>1400</v>
      </c>
      <c r="I375" s="770">
        <v>63766.5</v>
      </c>
      <c r="J375" s="770">
        <v>57256.5</v>
      </c>
      <c r="K375" s="770">
        <v>275</v>
      </c>
      <c r="L375" s="770">
        <v>11233.6</v>
      </c>
      <c r="M375" s="770">
        <v>11231</v>
      </c>
      <c r="N375" s="770">
        <v>5785.5</v>
      </c>
      <c r="O375" s="772" t="s">
        <v>640</v>
      </c>
      <c r="P375" s="772" t="s">
        <v>640</v>
      </c>
      <c r="Q375" s="772" t="s">
        <v>640</v>
      </c>
    </row>
    <row r="376" spans="1:17">
      <c r="A376" s="770">
        <v>3015</v>
      </c>
      <c r="B376" s="772" t="s">
        <v>819</v>
      </c>
      <c r="C376" s="772" t="s">
        <v>736</v>
      </c>
      <c r="D376" s="770">
        <v>4693</v>
      </c>
      <c r="E376" s="772" t="s">
        <v>823</v>
      </c>
      <c r="F376" s="772" t="s">
        <v>895</v>
      </c>
      <c r="G376" s="770">
        <v>75</v>
      </c>
      <c r="H376" s="770">
        <v>1400</v>
      </c>
      <c r="I376" s="770">
        <v>63766.5</v>
      </c>
      <c r="J376" s="770">
        <v>57256.5</v>
      </c>
      <c r="K376" s="770">
        <v>275</v>
      </c>
      <c r="L376" s="770">
        <v>11233.6</v>
      </c>
      <c r="M376" s="770">
        <v>11231</v>
      </c>
      <c r="N376" s="770">
        <v>5785.5</v>
      </c>
      <c r="O376" s="772" t="s">
        <v>640</v>
      </c>
      <c r="P376" s="772" t="s">
        <v>640</v>
      </c>
      <c r="Q376" s="772" t="s">
        <v>640</v>
      </c>
    </row>
    <row r="377" spans="1:17">
      <c r="A377" s="770">
        <v>3015</v>
      </c>
      <c r="B377" s="772" t="s">
        <v>819</v>
      </c>
      <c r="C377" s="772" t="s">
        <v>736</v>
      </c>
      <c r="D377" s="770">
        <v>4748</v>
      </c>
      <c r="E377" s="772" t="s">
        <v>823</v>
      </c>
      <c r="F377" s="772" t="s">
        <v>890</v>
      </c>
      <c r="G377" s="770">
        <v>75</v>
      </c>
      <c r="H377" s="770">
        <v>1400</v>
      </c>
      <c r="I377" s="770">
        <v>63766.5</v>
      </c>
      <c r="J377" s="770">
        <v>57256.5</v>
      </c>
      <c r="K377" s="770">
        <v>275</v>
      </c>
      <c r="L377" s="770">
        <v>11233.6</v>
      </c>
      <c r="M377" s="770">
        <v>11231</v>
      </c>
      <c r="N377" s="772" t="s">
        <v>640</v>
      </c>
      <c r="O377" s="772" t="s">
        <v>640</v>
      </c>
      <c r="P377" s="772" t="s">
        <v>640</v>
      </c>
      <c r="Q377" s="772" t="s">
        <v>640</v>
      </c>
    </row>
    <row r="378" spans="1:17">
      <c r="A378" s="770">
        <v>3015</v>
      </c>
      <c r="B378" s="772" t="s">
        <v>819</v>
      </c>
      <c r="C378" s="772" t="s">
        <v>736</v>
      </c>
      <c r="D378" s="770">
        <v>4752</v>
      </c>
      <c r="E378" s="772" t="s">
        <v>818</v>
      </c>
      <c r="F378" s="772" t="s">
        <v>903</v>
      </c>
      <c r="G378" s="770">
        <v>200</v>
      </c>
      <c r="H378" s="770">
        <v>550</v>
      </c>
      <c r="I378" s="770">
        <v>66097.5</v>
      </c>
      <c r="J378" s="770">
        <v>59598</v>
      </c>
      <c r="K378" s="770">
        <v>275</v>
      </c>
      <c r="L378" s="770">
        <v>11233.6</v>
      </c>
      <c r="M378" s="770">
        <v>11231</v>
      </c>
      <c r="N378" s="772" t="s">
        <v>640</v>
      </c>
      <c r="O378" s="772" t="s">
        <v>640</v>
      </c>
      <c r="P378" s="772" t="s">
        <v>640</v>
      </c>
      <c r="Q378" s="772" t="s">
        <v>640</v>
      </c>
    </row>
    <row r="379" spans="1:17">
      <c r="A379" s="770">
        <v>3015</v>
      </c>
      <c r="B379" s="772" t="s">
        <v>819</v>
      </c>
      <c r="C379" s="772" t="s">
        <v>736</v>
      </c>
      <c r="D379" s="770">
        <v>4752</v>
      </c>
      <c r="E379" s="772" t="s">
        <v>823</v>
      </c>
      <c r="F379" s="772" t="s">
        <v>903</v>
      </c>
      <c r="G379" s="770">
        <v>75</v>
      </c>
      <c r="H379" s="770">
        <v>550</v>
      </c>
      <c r="I379" s="770">
        <v>66097.5</v>
      </c>
      <c r="J379" s="770">
        <v>59598</v>
      </c>
      <c r="K379" s="770">
        <v>275</v>
      </c>
      <c r="L379" s="770">
        <v>11233.6</v>
      </c>
      <c r="M379" s="770">
        <v>11231</v>
      </c>
      <c r="N379" s="772" t="s">
        <v>640</v>
      </c>
      <c r="O379" s="772" t="s">
        <v>640</v>
      </c>
      <c r="P379" s="772" t="s">
        <v>640</v>
      </c>
      <c r="Q379" s="772" t="s">
        <v>640</v>
      </c>
    </row>
    <row r="380" spans="1:17">
      <c r="A380" s="770">
        <v>3015</v>
      </c>
      <c r="B380" s="772" t="s">
        <v>819</v>
      </c>
      <c r="C380" s="772" t="s">
        <v>736</v>
      </c>
      <c r="D380" s="770">
        <v>4754</v>
      </c>
      <c r="E380" s="772" t="s">
        <v>820</v>
      </c>
      <c r="F380" s="772" t="s">
        <v>913</v>
      </c>
      <c r="G380" s="770">
        <v>325</v>
      </c>
      <c r="H380" s="770">
        <v>1400</v>
      </c>
      <c r="I380" s="770">
        <v>63766.5</v>
      </c>
      <c r="J380" s="770">
        <v>57256.5</v>
      </c>
      <c r="K380" s="770">
        <v>275</v>
      </c>
      <c r="L380" s="770">
        <v>11233.6</v>
      </c>
      <c r="M380" s="770">
        <v>11231</v>
      </c>
      <c r="N380" s="772" t="s">
        <v>640</v>
      </c>
      <c r="O380" s="772" t="s">
        <v>640</v>
      </c>
      <c r="P380" s="772" t="s">
        <v>640</v>
      </c>
      <c r="Q380" s="772" t="s">
        <v>640</v>
      </c>
    </row>
    <row r="381" spans="1:17">
      <c r="A381" s="770">
        <v>3015</v>
      </c>
      <c r="B381" s="772" t="s">
        <v>819</v>
      </c>
      <c r="C381" s="772" t="s">
        <v>736</v>
      </c>
      <c r="D381" s="770">
        <v>4772</v>
      </c>
      <c r="E381" s="772" t="s">
        <v>823</v>
      </c>
      <c r="F381" s="772" t="s">
        <v>891</v>
      </c>
      <c r="G381" s="770">
        <v>75</v>
      </c>
      <c r="H381" s="770">
        <v>1400</v>
      </c>
      <c r="I381" s="770">
        <v>63766.5</v>
      </c>
      <c r="J381" s="770">
        <v>57256.5</v>
      </c>
      <c r="K381" s="770">
        <v>275</v>
      </c>
      <c r="L381" s="770">
        <v>11233.6</v>
      </c>
      <c r="M381" s="770">
        <v>11231</v>
      </c>
      <c r="N381" s="772" t="s">
        <v>640</v>
      </c>
      <c r="O381" s="772" t="s">
        <v>640</v>
      </c>
      <c r="P381" s="772" t="s">
        <v>640</v>
      </c>
      <c r="Q381" s="772" t="s">
        <v>640</v>
      </c>
    </row>
    <row r="382" spans="1:17">
      <c r="A382" s="770">
        <v>3015</v>
      </c>
      <c r="B382" s="772" t="s">
        <v>819</v>
      </c>
      <c r="C382" s="772" t="s">
        <v>736</v>
      </c>
      <c r="D382" s="770">
        <v>4802</v>
      </c>
      <c r="E382" s="772" t="s">
        <v>818</v>
      </c>
      <c r="F382" s="772" t="s">
        <v>843</v>
      </c>
      <c r="G382" s="770">
        <v>200</v>
      </c>
      <c r="H382" s="770">
        <v>1400</v>
      </c>
      <c r="I382" s="770">
        <v>63766.5</v>
      </c>
      <c r="J382" s="770">
        <v>57256.5</v>
      </c>
      <c r="K382" s="770">
        <v>275</v>
      </c>
      <c r="L382" s="770">
        <v>11233.6</v>
      </c>
      <c r="M382" s="770">
        <v>11231</v>
      </c>
      <c r="N382" s="772" t="s">
        <v>640</v>
      </c>
      <c r="O382" s="772" t="s">
        <v>640</v>
      </c>
      <c r="P382" s="772" t="s">
        <v>640</v>
      </c>
      <c r="Q382" s="772" t="s">
        <v>640</v>
      </c>
    </row>
    <row r="383" spans="1:17">
      <c r="A383" s="770">
        <v>3015</v>
      </c>
      <c r="B383" s="772" t="s">
        <v>819</v>
      </c>
      <c r="C383" s="772" t="s">
        <v>736</v>
      </c>
      <c r="D383" s="770">
        <v>4805</v>
      </c>
      <c r="E383" s="772" t="s">
        <v>818</v>
      </c>
      <c r="F383" s="772" t="s">
        <v>894</v>
      </c>
      <c r="G383" s="770">
        <v>200</v>
      </c>
      <c r="H383" s="770">
        <v>1400</v>
      </c>
      <c r="I383" s="770">
        <v>63766.5</v>
      </c>
      <c r="J383" s="770">
        <v>57256.5</v>
      </c>
      <c r="K383" s="770">
        <v>275</v>
      </c>
      <c r="L383" s="770">
        <v>11233.6</v>
      </c>
      <c r="M383" s="770">
        <v>11231</v>
      </c>
      <c r="N383" s="772" t="s">
        <v>640</v>
      </c>
      <c r="O383" s="772" t="s">
        <v>640</v>
      </c>
      <c r="P383" s="772" t="s">
        <v>640</v>
      </c>
      <c r="Q383" s="772" t="s">
        <v>640</v>
      </c>
    </row>
    <row r="384" spans="1:17">
      <c r="A384" s="770">
        <v>3015</v>
      </c>
      <c r="B384" s="772" t="s">
        <v>819</v>
      </c>
      <c r="C384" s="772" t="s">
        <v>736</v>
      </c>
      <c r="D384" s="770">
        <v>4807</v>
      </c>
      <c r="E384" s="772" t="s">
        <v>820</v>
      </c>
      <c r="F384" s="772" t="s">
        <v>912</v>
      </c>
      <c r="G384" s="770">
        <v>285</v>
      </c>
      <c r="H384" s="770">
        <v>1400</v>
      </c>
      <c r="I384" s="770">
        <v>63766.5</v>
      </c>
      <c r="J384" s="770">
        <v>57256.5</v>
      </c>
      <c r="K384" s="770">
        <v>275</v>
      </c>
      <c r="L384" s="770">
        <v>11233.6</v>
      </c>
      <c r="M384" s="770">
        <v>11231</v>
      </c>
      <c r="N384" s="772" t="s">
        <v>640</v>
      </c>
      <c r="O384" s="772" t="s">
        <v>640</v>
      </c>
      <c r="P384" s="772" t="s">
        <v>640</v>
      </c>
      <c r="Q384" s="772" t="s">
        <v>640</v>
      </c>
    </row>
    <row r="385" spans="1:17">
      <c r="A385" s="770">
        <v>3015</v>
      </c>
      <c r="B385" s="772" t="s">
        <v>819</v>
      </c>
      <c r="C385" s="772" t="s">
        <v>736</v>
      </c>
      <c r="D385" s="770">
        <v>4807</v>
      </c>
      <c r="E385" s="772" t="s">
        <v>823</v>
      </c>
      <c r="F385" s="772" t="s">
        <v>912</v>
      </c>
      <c r="G385" s="770">
        <v>75</v>
      </c>
      <c r="H385" s="770">
        <v>1400</v>
      </c>
      <c r="I385" s="770">
        <v>63766.5</v>
      </c>
      <c r="J385" s="770">
        <v>57256.5</v>
      </c>
      <c r="K385" s="770">
        <v>275</v>
      </c>
      <c r="L385" s="770">
        <v>11233.6</v>
      </c>
      <c r="M385" s="770">
        <v>11231</v>
      </c>
      <c r="N385" s="772" t="s">
        <v>640</v>
      </c>
      <c r="O385" s="772" t="s">
        <v>640</v>
      </c>
      <c r="P385" s="772" t="s">
        <v>640</v>
      </c>
      <c r="Q385" s="772" t="s">
        <v>640</v>
      </c>
    </row>
    <row r="386" spans="1:17">
      <c r="A386" s="770">
        <v>3015</v>
      </c>
      <c r="B386" s="772" t="s">
        <v>819</v>
      </c>
      <c r="C386" s="772" t="s">
        <v>736</v>
      </c>
      <c r="D386" s="770">
        <v>4810</v>
      </c>
      <c r="E386" s="772" t="s">
        <v>820</v>
      </c>
      <c r="F386" s="772" t="s">
        <v>911</v>
      </c>
      <c r="G386" s="770">
        <v>295</v>
      </c>
      <c r="H386" s="770">
        <v>1400</v>
      </c>
      <c r="I386" s="770">
        <v>63766.5</v>
      </c>
      <c r="J386" s="770">
        <v>57256.5</v>
      </c>
      <c r="K386" s="770">
        <v>275</v>
      </c>
      <c r="L386" s="770">
        <v>11233.6</v>
      </c>
      <c r="M386" s="770">
        <v>11231</v>
      </c>
      <c r="N386" s="772" t="s">
        <v>640</v>
      </c>
      <c r="O386" s="772" t="s">
        <v>640</v>
      </c>
      <c r="P386" s="772" t="s">
        <v>640</v>
      </c>
      <c r="Q386" s="772" t="s">
        <v>640</v>
      </c>
    </row>
    <row r="387" spans="1:17">
      <c r="A387" s="770">
        <v>3015</v>
      </c>
      <c r="B387" s="772" t="s">
        <v>819</v>
      </c>
      <c r="C387" s="772" t="s">
        <v>736</v>
      </c>
      <c r="D387" s="770">
        <v>4811</v>
      </c>
      <c r="E387" s="772" t="s">
        <v>820</v>
      </c>
      <c r="F387" s="772" t="s">
        <v>910</v>
      </c>
      <c r="G387" s="770">
        <v>295</v>
      </c>
      <c r="H387" s="770">
        <v>1400</v>
      </c>
      <c r="I387" s="770">
        <v>63766.5</v>
      </c>
      <c r="J387" s="770">
        <v>57256.5</v>
      </c>
      <c r="K387" s="770">
        <v>275</v>
      </c>
      <c r="L387" s="770">
        <v>11233.6</v>
      </c>
      <c r="M387" s="770">
        <v>11231</v>
      </c>
      <c r="N387" s="772" t="s">
        <v>640</v>
      </c>
      <c r="O387" s="772" t="s">
        <v>640</v>
      </c>
      <c r="P387" s="772" t="s">
        <v>640</v>
      </c>
      <c r="Q387" s="772" t="s">
        <v>640</v>
      </c>
    </row>
    <row r="388" spans="1:17">
      <c r="A388" s="770">
        <v>3015</v>
      </c>
      <c r="B388" s="772" t="s">
        <v>819</v>
      </c>
      <c r="C388" s="772" t="s">
        <v>736</v>
      </c>
      <c r="D388" s="770">
        <v>4812</v>
      </c>
      <c r="E388" s="772" t="s">
        <v>820</v>
      </c>
      <c r="F388" s="772" t="s">
        <v>909</v>
      </c>
      <c r="G388" s="770">
        <v>295</v>
      </c>
      <c r="H388" s="770">
        <v>1400</v>
      </c>
      <c r="I388" s="770">
        <v>63766.5</v>
      </c>
      <c r="J388" s="770">
        <v>57256.5</v>
      </c>
      <c r="K388" s="770">
        <v>275</v>
      </c>
      <c r="L388" s="770">
        <v>11233.6</v>
      </c>
      <c r="M388" s="770">
        <v>11231</v>
      </c>
      <c r="N388" s="772" t="s">
        <v>640</v>
      </c>
      <c r="O388" s="772" t="s">
        <v>640</v>
      </c>
      <c r="P388" s="772" t="s">
        <v>640</v>
      </c>
      <c r="Q388" s="772" t="s">
        <v>640</v>
      </c>
    </row>
    <row r="389" spans="1:17">
      <c r="A389" s="770">
        <v>3015</v>
      </c>
      <c r="B389" s="772" t="s">
        <v>819</v>
      </c>
      <c r="C389" s="772" t="s">
        <v>736</v>
      </c>
      <c r="D389" s="770">
        <v>4813</v>
      </c>
      <c r="E389" s="772" t="s">
        <v>820</v>
      </c>
      <c r="F389" s="772" t="s">
        <v>851</v>
      </c>
      <c r="G389" s="770">
        <v>455</v>
      </c>
      <c r="H389" s="770">
        <v>1400</v>
      </c>
      <c r="I389" s="770">
        <v>63766.5</v>
      </c>
      <c r="J389" s="770">
        <v>57256.5</v>
      </c>
      <c r="K389" s="770">
        <v>275</v>
      </c>
      <c r="L389" s="770">
        <v>11233.6</v>
      </c>
      <c r="M389" s="770">
        <v>11231</v>
      </c>
      <c r="N389" s="772" t="s">
        <v>640</v>
      </c>
      <c r="O389" s="772" t="s">
        <v>640</v>
      </c>
      <c r="P389" s="772" t="s">
        <v>640</v>
      </c>
      <c r="Q389" s="772" t="s">
        <v>640</v>
      </c>
    </row>
    <row r="390" spans="1:17">
      <c r="A390" s="770">
        <v>3015</v>
      </c>
      <c r="B390" s="772" t="s">
        <v>819</v>
      </c>
      <c r="C390" s="772" t="s">
        <v>736</v>
      </c>
      <c r="D390" s="770">
        <v>4813</v>
      </c>
      <c r="E390" s="772" t="s">
        <v>818</v>
      </c>
      <c r="F390" s="772" t="s">
        <v>851</v>
      </c>
      <c r="G390" s="770">
        <v>330</v>
      </c>
      <c r="H390" s="770">
        <v>1400</v>
      </c>
      <c r="I390" s="770">
        <v>63766.5</v>
      </c>
      <c r="J390" s="770">
        <v>57256.5</v>
      </c>
      <c r="K390" s="770">
        <v>275</v>
      </c>
      <c r="L390" s="770">
        <v>11233.6</v>
      </c>
      <c r="M390" s="770">
        <v>11231</v>
      </c>
      <c r="N390" s="772" t="s">
        <v>640</v>
      </c>
      <c r="O390" s="772" t="s">
        <v>640</v>
      </c>
      <c r="P390" s="772" t="s">
        <v>640</v>
      </c>
      <c r="Q390" s="772" t="s">
        <v>640</v>
      </c>
    </row>
    <row r="391" spans="1:17">
      <c r="A391" s="770">
        <v>3015</v>
      </c>
      <c r="B391" s="772" t="s">
        <v>819</v>
      </c>
      <c r="C391" s="772" t="s">
        <v>736</v>
      </c>
      <c r="D391" s="770">
        <v>4814</v>
      </c>
      <c r="E391" s="772" t="s">
        <v>823</v>
      </c>
      <c r="F391" s="772" t="s">
        <v>908</v>
      </c>
      <c r="G391" s="770">
        <v>75</v>
      </c>
      <c r="H391" s="770">
        <v>1400</v>
      </c>
      <c r="I391" s="770">
        <v>63766.5</v>
      </c>
      <c r="J391" s="770">
        <v>57256.5</v>
      </c>
      <c r="K391" s="770">
        <v>275</v>
      </c>
      <c r="L391" s="770">
        <v>11233.6</v>
      </c>
      <c r="M391" s="770">
        <v>11231</v>
      </c>
      <c r="N391" s="772" t="s">
        <v>640</v>
      </c>
      <c r="O391" s="772" t="s">
        <v>640</v>
      </c>
      <c r="P391" s="772" t="s">
        <v>640</v>
      </c>
      <c r="Q391" s="772" t="s">
        <v>640</v>
      </c>
    </row>
    <row r="392" spans="1:17">
      <c r="A392" s="770">
        <v>3015</v>
      </c>
      <c r="B392" s="772" t="s">
        <v>819</v>
      </c>
      <c r="C392" s="772" t="s">
        <v>736</v>
      </c>
      <c r="D392" s="770">
        <v>4821</v>
      </c>
      <c r="E392" s="772" t="s">
        <v>820</v>
      </c>
      <c r="F392" s="772" t="s">
        <v>836</v>
      </c>
      <c r="G392" s="770">
        <v>350</v>
      </c>
      <c r="H392" s="770">
        <v>1400</v>
      </c>
      <c r="I392" s="770">
        <v>63766.5</v>
      </c>
      <c r="J392" s="770">
        <v>57256.5</v>
      </c>
      <c r="K392" s="770">
        <v>275</v>
      </c>
      <c r="L392" s="770">
        <v>11233.6</v>
      </c>
      <c r="M392" s="770">
        <v>11231</v>
      </c>
      <c r="N392" s="772" t="s">
        <v>640</v>
      </c>
      <c r="O392" s="772" t="s">
        <v>640</v>
      </c>
      <c r="P392" s="772" t="s">
        <v>640</v>
      </c>
      <c r="Q392" s="772" t="s">
        <v>640</v>
      </c>
    </row>
    <row r="393" spans="1:17">
      <c r="A393" s="770">
        <v>3015</v>
      </c>
      <c r="B393" s="772" t="s">
        <v>819</v>
      </c>
      <c r="C393" s="772" t="s">
        <v>736</v>
      </c>
      <c r="D393" s="770">
        <v>4821</v>
      </c>
      <c r="E393" s="772" t="s">
        <v>818</v>
      </c>
      <c r="F393" s="772" t="s">
        <v>836</v>
      </c>
      <c r="G393" s="770">
        <v>225</v>
      </c>
      <c r="H393" s="770">
        <v>1400</v>
      </c>
      <c r="I393" s="770">
        <v>63766.5</v>
      </c>
      <c r="J393" s="770">
        <v>57256.5</v>
      </c>
      <c r="K393" s="770">
        <v>275</v>
      </c>
      <c r="L393" s="770">
        <v>11233.6</v>
      </c>
      <c r="M393" s="770">
        <v>11231</v>
      </c>
      <c r="N393" s="772" t="s">
        <v>640</v>
      </c>
      <c r="O393" s="772" t="s">
        <v>640</v>
      </c>
      <c r="P393" s="772" t="s">
        <v>640</v>
      </c>
      <c r="Q393" s="772" t="s">
        <v>640</v>
      </c>
    </row>
    <row r="394" spans="1:17">
      <c r="A394" s="770">
        <v>3015</v>
      </c>
      <c r="B394" s="772" t="s">
        <v>819</v>
      </c>
      <c r="C394" s="772" t="s">
        <v>736</v>
      </c>
      <c r="D394" s="770">
        <v>4824</v>
      </c>
      <c r="E394" s="772" t="s">
        <v>823</v>
      </c>
      <c r="F394" s="772" t="s">
        <v>907</v>
      </c>
      <c r="G394" s="770">
        <v>75</v>
      </c>
      <c r="H394" s="770">
        <v>1400</v>
      </c>
      <c r="I394" s="770">
        <v>63766.5</v>
      </c>
      <c r="J394" s="770">
        <v>57256.5</v>
      </c>
      <c r="K394" s="770">
        <v>275</v>
      </c>
      <c r="L394" s="770">
        <v>11233.6</v>
      </c>
      <c r="M394" s="770">
        <v>11231</v>
      </c>
      <c r="N394" s="772" t="s">
        <v>640</v>
      </c>
      <c r="O394" s="772" t="s">
        <v>640</v>
      </c>
      <c r="P394" s="772" t="s">
        <v>640</v>
      </c>
      <c r="Q394" s="772" t="s">
        <v>640</v>
      </c>
    </row>
    <row r="395" spans="1:17">
      <c r="A395" s="770">
        <v>3015</v>
      </c>
      <c r="B395" s="772" t="s">
        <v>819</v>
      </c>
      <c r="C395" s="772" t="s">
        <v>736</v>
      </c>
      <c r="D395" s="770">
        <v>4827</v>
      </c>
      <c r="E395" s="772" t="s">
        <v>820</v>
      </c>
      <c r="F395" s="772" t="s">
        <v>858</v>
      </c>
      <c r="G395" s="770">
        <v>255</v>
      </c>
      <c r="H395" s="770">
        <v>1400</v>
      </c>
      <c r="I395" s="770">
        <v>63766.5</v>
      </c>
      <c r="J395" s="770">
        <v>57256.5</v>
      </c>
      <c r="K395" s="770">
        <v>275</v>
      </c>
      <c r="L395" s="770">
        <v>11233.6</v>
      </c>
      <c r="M395" s="770">
        <v>11231</v>
      </c>
      <c r="N395" s="772" t="s">
        <v>640</v>
      </c>
      <c r="O395" s="772" t="s">
        <v>640</v>
      </c>
      <c r="P395" s="772" t="s">
        <v>640</v>
      </c>
      <c r="Q395" s="772" t="s">
        <v>640</v>
      </c>
    </row>
    <row r="396" spans="1:17">
      <c r="A396" s="770">
        <v>3015</v>
      </c>
      <c r="B396" s="772" t="s">
        <v>819</v>
      </c>
      <c r="C396" s="772" t="s">
        <v>736</v>
      </c>
      <c r="D396" s="770">
        <v>4827</v>
      </c>
      <c r="E396" s="772" t="s">
        <v>818</v>
      </c>
      <c r="F396" s="772" t="s">
        <v>858</v>
      </c>
      <c r="G396" s="770">
        <v>130</v>
      </c>
      <c r="H396" s="770">
        <v>1400</v>
      </c>
      <c r="I396" s="770">
        <v>63766.5</v>
      </c>
      <c r="J396" s="770">
        <v>57256.5</v>
      </c>
      <c r="K396" s="770">
        <v>275</v>
      </c>
      <c r="L396" s="770">
        <v>11233.6</v>
      </c>
      <c r="M396" s="770">
        <v>11231</v>
      </c>
      <c r="N396" s="772" t="s">
        <v>640</v>
      </c>
      <c r="O396" s="772" t="s">
        <v>640</v>
      </c>
      <c r="P396" s="772" t="s">
        <v>640</v>
      </c>
      <c r="Q396" s="772" t="s">
        <v>640</v>
      </c>
    </row>
    <row r="397" spans="1:17">
      <c r="A397" s="770">
        <v>3015</v>
      </c>
      <c r="B397" s="772" t="s">
        <v>819</v>
      </c>
      <c r="C397" s="772" t="s">
        <v>736</v>
      </c>
      <c r="D397" s="770">
        <v>4831</v>
      </c>
      <c r="E397" s="772" t="s">
        <v>818</v>
      </c>
      <c r="F397" s="772" t="s">
        <v>906</v>
      </c>
      <c r="G397" s="770">
        <v>130</v>
      </c>
      <c r="H397" s="770">
        <v>1400</v>
      </c>
      <c r="I397" s="770">
        <v>63766.5</v>
      </c>
      <c r="J397" s="770">
        <v>57256.5</v>
      </c>
      <c r="K397" s="770">
        <v>275</v>
      </c>
      <c r="L397" s="770">
        <v>11233.6</v>
      </c>
      <c r="M397" s="770">
        <v>11231</v>
      </c>
      <c r="N397" s="772" t="s">
        <v>640</v>
      </c>
      <c r="O397" s="772" t="s">
        <v>640</v>
      </c>
      <c r="P397" s="772" t="s">
        <v>640</v>
      </c>
      <c r="Q397" s="772" t="s">
        <v>640</v>
      </c>
    </row>
    <row r="398" spans="1:17">
      <c r="A398" s="770">
        <v>3015</v>
      </c>
      <c r="B398" s="772" t="s">
        <v>819</v>
      </c>
      <c r="C398" s="772" t="s">
        <v>736</v>
      </c>
      <c r="D398" s="770">
        <v>4834</v>
      </c>
      <c r="E398" s="772" t="s">
        <v>272</v>
      </c>
      <c r="F398" s="772" t="s">
        <v>905</v>
      </c>
      <c r="G398" s="770">
        <v>50</v>
      </c>
      <c r="H398" s="770">
        <v>1400</v>
      </c>
      <c r="I398" s="770">
        <v>63766.5</v>
      </c>
      <c r="J398" s="770">
        <v>57256.5</v>
      </c>
      <c r="K398" s="770">
        <v>275</v>
      </c>
      <c r="L398" s="770">
        <v>11233.6</v>
      </c>
      <c r="M398" s="770">
        <v>11231</v>
      </c>
      <c r="N398" s="772" t="s">
        <v>640</v>
      </c>
      <c r="O398" s="772" t="s">
        <v>640</v>
      </c>
      <c r="P398" s="772" t="s">
        <v>640</v>
      </c>
      <c r="Q398" s="772" t="s">
        <v>640</v>
      </c>
    </row>
    <row r="399" spans="1:17">
      <c r="A399" s="770">
        <v>3015</v>
      </c>
      <c r="B399" s="772" t="s">
        <v>819</v>
      </c>
      <c r="C399" s="772" t="s">
        <v>736</v>
      </c>
      <c r="D399" s="770">
        <v>4835</v>
      </c>
      <c r="E399" s="772" t="s">
        <v>820</v>
      </c>
      <c r="F399" s="772" t="s">
        <v>837</v>
      </c>
      <c r="G399" s="770">
        <v>350</v>
      </c>
      <c r="H399" s="770">
        <v>1400</v>
      </c>
      <c r="I399" s="770">
        <v>63766.5</v>
      </c>
      <c r="J399" s="770">
        <v>57256.5</v>
      </c>
      <c r="K399" s="770">
        <v>275</v>
      </c>
      <c r="L399" s="770">
        <v>11233.6</v>
      </c>
      <c r="M399" s="770">
        <v>11231</v>
      </c>
      <c r="N399" s="772" t="s">
        <v>640</v>
      </c>
      <c r="O399" s="772" t="s">
        <v>640</v>
      </c>
      <c r="P399" s="772" t="s">
        <v>640</v>
      </c>
      <c r="Q399" s="772" t="s">
        <v>640</v>
      </c>
    </row>
    <row r="400" spans="1:17">
      <c r="A400" s="770">
        <v>3015</v>
      </c>
      <c r="B400" s="772" t="s">
        <v>819</v>
      </c>
      <c r="C400" s="772" t="s">
        <v>736</v>
      </c>
      <c r="D400" s="770">
        <v>4835</v>
      </c>
      <c r="E400" s="772" t="s">
        <v>818</v>
      </c>
      <c r="F400" s="772" t="s">
        <v>837</v>
      </c>
      <c r="G400" s="770">
        <v>225</v>
      </c>
      <c r="H400" s="770">
        <v>1400</v>
      </c>
      <c r="I400" s="770">
        <v>63766.5</v>
      </c>
      <c r="J400" s="770">
        <v>57256.5</v>
      </c>
      <c r="K400" s="770">
        <v>275</v>
      </c>
      <c r="L400" s="770">
        <v>11233.6</v>
      </c>
      <c r="M400" s="770">
        <v>11231</v>
      </c>
      <c r="N400" s="772" t="s">
        <v>640</v>
      </c>
      <c r="O400" s="772" t="s">
        <v>640</v>
      </c>
      <c r="P400" s="772" t="s">
        <v>640</v>
      </c>
      <c r="Q400" s="772" t="s">
        <v>640</v>
      </c>
    </row>
    <row r="401" spans="1:17">
      <c r="A401" s="770">
        <v>3015</v>
      </c>
      <c r="B401" s="772" t="s">
        <v>819</v>
      </c>
      <c r="C401" s="772" t="s">
        <v>736</v>
      </c>
      <c r="D401" s="770">
        <v>4840</v>
      </c>
      <c r="E401" s="772" t="s">
        <v>272</v>
      </c>
      <c r="F401" s="772" t="s">
        <v>904</v>
      </c>
      <c r="G401" s="770">
        <v>50</v>
      </c>
      <c r="H401" s="770">
        <v>1400</v>
      </c>
      <c r="I401" s="770">
        <v>63766.5</v>
      </c>
      <c r="J401" s="770">
        <v>57256.5</v>
      </c>
      <c r="K401" s="770">
        <v>275</v>
      </c>
      <c r="L401" s="770">
        <v>11233.6</v>
      </c>
      <c r="M401" s="770">
        <v>11231</v>
      </c>
      <c r="N401" s="772" t="s">
        <v>640</v>
      </c>
      <c r="O401" s="772" t="s">
        <v>640</v>
      </c>
      <c r="P401" s="772" t="s">
        <v>640</v>
      </c>
      <c r="Q401" s="772" t="s">
        <v>640</v>
      </c>
    </row>
    <row r="402" spans="1:17">
      <c r="A402" s="770">
        <v>3015</v>
      </c>
      <c r="B402" s="772" t="s">
        <v>819</v>
      </c>
      <c r="C402" s="772" t="s">
        <v>736</v>
      </c>
      <c r="D402" s="770">
        <v>4844</v>
      </c>
      <c r="E402" s="772" t="s">
        <v>818</v>
      </c>
      <c r="F402" s="772" t="s">
        <v>826</v>
      </c>
      <c r="G402" s="770">
        <v>200</v>
      </c>
      <c r="H402" s="770">
        <v>550</v>
      </c>
      <c r="I402" s="770">
        <v>66097.5</v>
      </c>
      <c r="J402" s="770">
        <v>59598</v>
      </c>
      <c r="K402" s="770">
        <v>275</v>
      </c>
      <c r="L402" s="770">
        <v>11233.6</v>
      </c>
      <c r="M402" s="770">
        <v>11231</v>
      </c>
      <c r="N402" s="772" t="s">
        <v>640</v>
      </c>
      <c r="O402" s="772" t="s">
        <v>640</v>
      </c>
      <c r="P402" s="772" t="s">
        <v>640</v>
      </c>
      <c r="Q402" s="772" t="s">
        <v>640</v>
      </c>
    </row>
    <row r="403" spans="1:17">
      <c r="A403" s="770">
        <v>3015</v>
      </c>
      <c r="B403" s="772" t="s">
        <v>819</v>
      </c>
      <c r="C403" s="772" t="s">
        <v>736</v>
      </c>
      <c r="D403" s="770">
        <v>4844</v>
      </c>
      <c r="E403" s="772" t="s">
        <v>823</v>
      </c>
      <c r="F403" s="772" t="s">
        <v>826</v>
      </c>
      <c r="G403" s="770">
        <v>75</v>
      </c>
      <c r="H403" s="770">
        <v>550</v>
      </c>
      <c r="I403" s="770">
        <v>66097.5</v>
      </c>
      <c r="J403" s="770">
        <v>59598</v>
      </c>
      <c r="K403" s="770">
        <v>275</v>
      </c>
      <c r="L403" s="770">
        <v>11233.6</v>
      </c>
      <c r="M403" s="770">
        <v>11231</v>
      </c>
      <c r="N403" s="772" t="s">
        <v>640</v>
      </c>
      <c r="O403" s="772" t="s">
        <v>640</v>
      </c>
      <c r="P403" s="772" t="s">
        <v>640</v>
      </c>
      <c r="Q403" s="772" t="s">
        <v>640</v>
      </c>
    </row>
    <row r="404" spans="1:17">
      <c r="A404" s="770">
        <v>3015</v>
      </c>
      <c r="B404" s="772" t="s">
        <v>819</v>
      </c>
      <c r="C404" s="772" t="s">
        <v>736</v>
      </c>
      <c r="D404" s="770">
        <v>4845</v>
      </c>
      <c r="E404" s="772" t="s">
        <v>820</v>
      </c>
      <c r="F404" s="772" t="s">
        <v>361</v>
      </c>
      <c r="G404" s="770">
        <v>325</v>
      </c>
      <c r="H404" s="770">
        <v>550</v>
      </c>
      <c r="I404" s="770">
        <v>66097.5</v>
      </c>
      <c r="J404" s="770">
        <v>59598</v>
      </c>
      <c r="K404" s="770">
        <v>275</v>
      </c>
      <c r="L404" s="770">
        <v>11233.6</v>
      </c>
      <c r="M404" s="770">
        <v>11231</v>
      </c>
      <c r="N404" s="770">
        <v>5785.5</v>
      </c>
      <c r="O404" s="772" t="s">
        <v>640</v>
      </c>
      <c r="P404" s="772" t="s">
        <v>640</v>
      </c>
      <c r="Q404" s="772" t="s">
        <v>640</v>
      </c>
    </row>
    <row r="405" spans="1:17">
      <c r="A405" s="770">
        <v>3015</v>
      </c>
      <c r="B405" s="772" t="s">
        <v>819</v>
      </c>
      <c r="C405" s="772" t="s">
        <v>736</v>
      </c>
      <c r="D405" s="770">
        <v>4845</v>
      </c>
      <c r="E405" s="772" t="s">
        <v>818</v>
      </c>
      <c r="F405" s="772" t="s">
        <v>361</v>
      </c>
      <c r="G405" s="770">
        <v>200</v>
      </c>
      <c r="H405" s="770">
        <v>550</v>
      </c>
      <c r="I405" s="770">
        <v>66097.5</v>
      </c>
      <c r="J405" s="770">
        <v>59598</v>
      </c>
      <c r="K405" s="770">
        <v>275</v>
      </c>
      <c r="L405" s="770">
        <v>11233.6</v>
      </c>
      <c r="M405" s="770">
        <v>11231</v>
      </c>
      <c r="N405" s="770">
        <v>5785.5</v>
      </c>
      <c r="O405" s="772" t="s">
        <v>640</v>
      </c>
      <c r="P405" s="772" t="s">
        <v>640</v>
      </c>
      <c r="Q405" s="772" t="s">
        <v>640</v>
      </c>
    </row>
    <row r="406" spans="1:17">
      <c r="A406" s="770">
        <v>3015</v>
      </c>
      <c r="B406" s="772" t="s">
        <v>819</v>
      </c>
      <c r="C406" s="772" t="s">
        <v>736</v>
      </c>
      <c r="D406" s="770">
        <v>4845</v>
      </c>
      <c r="E406" s="772" t="s">
        <v>823</v>
      </c>
      <c r="F406" s="772" t="s">
        <v>361</v>
      </c>
      <c r="G406" s="770">
        <v>75</v>
      </c>
      <c r="H406" s="770">
        <v>550</v>
      </c>
      <c r="I406" s="770">
        <v>66097.5</v>
      </c>
      <c r="J406" s="770">
        <v>59598</v>
      </c>
      <c r="K406" s="770">
        <v>275</v>
      </c>
      <c r="L406" s="770">
        <v>11233.6</v>
      </c>
      <c r="M406" s="770">
        <v>11231</v>
      </c>
      <c r="N406" s="770">
        <v>5785.5</v>
      </c>
      <c r="O406" s="772" t="s">
        <v>640</v>
      </c>
      <c r="P406" s="772" t="s">
        <v>640</v>
      </c>
      <c r="Q406" s="772" t="s">
        <v>640</v>
      </c>
    </row>
    <row r="407" spans="1:17">
      <c r="A407" s="770">
        <v>3015</v>
      </c>
      <c r="B407" s="772" t="s">
        <v>819</v>
      </c>
      <c r="C407" s="772" t="s">
        <v>736</v>
      </c>
      <c r="D407" s="770">
        <v>4846</v>
      </c>
      <c r="E407" s="772" t="s">
        <v>820</v>
      </c>
      <c r="F407" s="772" t="s">
        <v>824</v>
      </c>
      <c r="G407" s="770">
        <v>260</v>
      </c>
      <c r="H407" s="770">
        <v>550</v>
      </c>
      <c r="I407" s="770">
        <v>66097.5</v>
      </c>
      <c r="J407" s="770">
        <v>59598</v>
      </c>
      <c r="K407" s="770">
        <v>275</v>
      </c>
      <c r="L407" s="770">
        <v>11233.6</v>
      </c>
      <c r="M407" s="770">
        <v>11231</v>
      </c>
      <c r="N407" s="772" t="s">
        <v>640</v>
      </c>
      <c r="O407" s="772" t="s">
        <v>640</v>
      </c>
      <c r="P407" s="772" t="s">
        <v>640</v>
      </c>
      <c r="Q407" s="772" t="s">
        <v>640</v>
      </c>
    </row>
    <row r="408" spans="1:17">
      <c r="A408" s="770">
        <v>3015</v>
      </c>
      <c r="B408" s="772" t="s">
        <v>819</v>
      </c>
      <c r="C408" s="772" t="s">
        <v>736</v>
      </c>
      <c r="D408" s="770">
        <v>4847</v>
      </c>
      <c r="E408" s="772" t="s">
        <v>818</v>
      </c>
      <c r="F408" s="772" t="s">
        <v>825</v>
      </c>
      <c r="G408" s="770">
        <v>200</v>
      </c>
      <c r="H408" s="770">
        <v>550</v>
      </c>
      <c r="I408" s="770">
        <v>66097.5</v>
      </c>
      <c r="J408" s="770">
        <v>59598</v>
      </c>
      <c r="K408" s="770">
        <v>275</v>
      </c>
      <c r="L408" s="770">
        <v>11233.6</v>
      </c>
      <c r="M408" s="770">
        <v>11231</v>
      </c>
      <c r="N408" s="772" t="s">
        <v>640</v>
      </c>
      <c r="O408" s="772" t="s">
        <v>640</v>
      </c>
      <c r="P408" s="772" t="s">
        <v>640</v>
      </c>
      <c r="Q408" s="772" t="s">
        <v>640</v>
      </c>
    </row>
    <row r="409" spans="1:17">
      <c r="A409" s="770">
        <v>3015</v>
      </c>
      <c r="B409" s="772" t="s">
        <v>819</v>
      </c>
      <c r="C409" s="772" t="s">
        <v>736</v>
      </c>
      <c r="D409" s="770">
        <v>4847</v>
      </c>
      <c r="E409" s="772" t="s">
        <v>823</v>
      </c>
      <c r="F409" s="772" t="s">
        <v>825</v>
      </c>
      <c r="G409" s="770">
        <v>75</v>
      </c>
      <c r="H409" s="770">
        <v>550</v>
      </c>
      <c r="I409" s="770">
        <v>66097.5</v>
      </c>
      <c r="J409" s="770">
        <v>59598</v>
      </c>
      <c r="K409" s="770">
        <v>275</v>
      </c>
      <c r="L409" s="770">
        <v>11233.6</v>
      </c>
      <c r="M409" s="770">
        <v>11231</v>
      </c>
      <c r="N409" s="772" t="s">
        <v>640</v>
      </c>
      <c r="O409" s="772" t="s">
        <v>640</v>
      </c>
      <c r="P409" s="772" t="s">
        <v>640</v>
      </c>
      <c r="Q409" s="772" t="s">
        <v>640</v>
      </c>
    </row>
    <row r="410" spans="1:17">
      <c r="A410" s="770">
        <v>3015</v>
      </c>
      <c r="B410" s="772" t="s">
        <v>819</v>
      </c>
      <c r="C410" s="772" t="s">
        <v>736</v>
      </c>
      <c r="D410" s="770">
        <v>4848</v>
      </c>
      <c r="E410" s="772" t="s">
        <v>820</v>
      </c>
      <c r="F410" s="772" t="s">
        <v>822</v>
      </c>
      <c r="G410" s="770">
        <v>335</v>
      </c>
      <c r="H410" s="770">
        <v>550</v>
      </c>
      <c r="I410" s="770">
        <v>66097.5</v>
      </c>
      <c r="J410" s="770">
        <v>59598</v>
      </c>
      <c r="K410" s="770">
        <v>275</v>
      </c>
      <c r="L410" s="770">
        <v>11233.6</v>
      </c>
      <c r="M410" s="770">
        <v>11231</v>
      </c>
      <c r="N410" s="772" t="s">
        <v>640</v>
      </c>
      <c r="O410" s="772" t="s">
        <v>640</v>
      </c>
      <c r="P410" s="772" t="s">
        <v>640</v>
      </c>
      <c r="Q410" s="772" t="s">
        <v>640</v>
      </c>
    </row>
    <row r="411" spans="1:17">
      <c r="A411" s="770">
        <v>3015</v>
      </c>
      <c r="B411" s="772" t="s">
        <v>819</v>
      </c>
      <c r="C411" s="772" t="s">
        <v>736</v>
      </c>
      <c r="D411" s="770">
        <v>4848</v>
      </c>
      <c r="E411" s="772" t="s">
        <v>818</v>
      </c>
      <c r="F411" s="772" t="s">
        <v>822</v>
      </c>
      <c r="G411" s="770">
        <v>210</v>
      </c>
      <c r="H411" s="770">
        <v>550</v>
      </c>
      <c r="I411" s="770">
        <v>66097.5</v>
      </c>
      <c r="J411" s="770">
        <v>59598</v>
      </c>
      <c r="K411" s="770">
        <v>275</v>
      </c>
      <c r="L411" s="770">
        <v>11233.6</v>
      </c>
      <c r="M411" s="770">
        <v>11231</v>
      </c>
      <c r="N411" s="772" t="s">
        <v>640</v>
      </c>
      <c r="O411" s="772" t="s">
        <v>640</v>
      </c>
      <c r="P411" s="772" t="s">
        <v>640</v>
      </c>
      <c r="Q411" s="772" t="s">
        <v>640</v>
      </c>
    </row>
    <row r="412" spans="1:17">
      <c r="A412" s="770">
        <v>3015</v>
      </c>
      <c r="B412" s="772" t="s">
        <v>819</v>
      </c>
      <c r="C412" s="772" t="s">
        <v>736</v>
      </c>
      <c r="D412" s="770">
        <v>4849</v>
      </c>
      <c r="E412" s="772" t="s">
        <v>820</v>
      </c>
      <c r="F412" s="772" t="s">
        <v>897</v>
      </c>
      <c r="G412" s="770">
        <v>325</v>
      </c>
      <c r="H412" s="770">
        <v>550</v>
      </c>
      <c r="I412" s="770">
        <v>66097.5</v>
      </c>
      <c r="J412" s="770">
        <v>59598</v>
      </c>
      <c r="K412" s="770">
        <v>275</v>
      </c>
      <c r="L412" s="770">
        <v>11233.6</v>
      </c>
      <c r="M412" s="770">
        <v>11231</v>
      </c>
      <c r="N412" s="772" t="s">
        <v>640</v>
      </c>
      <c r="O412" s="772" t="s">
        <v>640</v>
      </c>
      <c r="P412" s="772" t="s">
        <v>640</v>
      </c>
      <c r="Q412" s="772" t="s">
        <v>640</v>
      </c>
    </row>
    <row r="413" spans="1:17">
      <c r="A413" s="770">
        <v>3015</v>
      </c>
      <c r="B413" s="772" t="s">
        <v>819</v>
      </c>
      <c r="C413" s="772" t="s">
        <v>736</v>
      </c>
      <c r="D413" s="770">
        <v>4850</v>
      </c>
      <c r="E413" s="772" t="s">
        <v>820</v>
      </c>
      <c r="F413" s="772" t="s">
        <v>896</v>
      </c>
      <c r="G413" s="770">
        <v>325</v>
      </c>
      <c r="H413" s="770">
        <v>550</v>
      </c>
      <c r="I413" s="770">
        <v>66097.5</v>
      </c>
      <c r="J413" s="770">
        <v>59598</v>
      </c>
      <c r="K413" s="770">
        <v>275</v>
      </c>
      <c r="L413" s="770">
        <v>11233.6</v>
      </c>
      <c r="M413" s="770">
        <v>11231</v>
      </c>
      <c r="N413" s="772" t="s">
        <v>640</v>
      </c>
      <c r="O413" s="772" t="s">
        <v>640</v>
      </c>
      <c r="P413" s="772" t="s">
        <v>640</v>
      </c>
      <c r="Q413" s="772" t="s">
        <v>640</v>
      </c>
    </row>
    <row r="414" spans="1:17">
      <c r="A414" s="770">
        <v>3015</v>
      </c>
      <c r="B414" s="772" t="s">
        <v>819</v>
      </c>
      <c r="C414" s="772" t="s">
        <v>736</v>
      </c>
      <c r="D414" s="770">
        <v>4850</v>
      </c>
      <c r="E414" s="772" t="s">
        <v>818</v>
      </c>
      <c r="F414" s="772" t="s">
        <v>896</v>
      </c>
      <c r="G414" s="770">
        <v>200</v>
      </c>
      <c r="H414" s="770">
        <v>550</v>
      </c>
      <c r="I414" s="770">
        <v>66097.5</v>
      </c>
      <c r="J414" s="770">
        <v>59598</v>
      </c>
      <c r="K414" s="770">
        <v>275</v>
      </c>
      <c r="L414" s="770">
        <v>11233.6</v>
      </c>
      <c r="M414" s="770">
        <v>11231</v>
      </c>
      <c r="N414" s="772" t="s">
        <v>640</v>
      </c>
      <c r="O414" s="772" t="s">
        <v>640</v>
      </c>
      <c r="P414" s="772" t="s">
        <v>640</v>
      </c>
      <c r="Q414" s="772" t="s">
        <v>640</v>
      </c>
    </row>
    <row r="415" spans="1:17">
      <c r="A415" s="770">
        <v>3015</v>
      </c>
      <c r="B415" s="772" t="s">
        <v>819</v>
      </c>
      <c r="C415" s="772" t="s">
        <v>736</v>
      </c>
      <c r="D415" s="770">
        <v>4851</v>
      </c>
      <c r="E415" s="772" t="s">
        <v>820</v>
      </c>
      <c r="F415" s="772" t="s">
        <v>359</v>
      </c>
      <c r="G415" s="770">
        <v>325</v>
      </c>
      <c r="H415" s="770">
        <v>550</v>
      </c>
      <c r="I415" s="770">
        <v>66097.5</v>
      </c>
      <c r="J415" s="770">
        <v>59598</v>
      </c>
      <c r="K415" s="770">
        <v>275</v>
      </c>
      <c r="L415" s="770">
        <v>11233.6</v>
      </c>
      <c r="M415" s="770">
        <v>11231</v>
      </c>
      <c r="N415" s="770">
        <v>5785.5</v>
      </c>
      <c r="O415" s="772" t="s">
        <v>640</v>
      </c>
      <c r="P415" s="772" t="s">
        <v>640</v>
      </c>
      <c r="Q415" s="772" t="s">
        <v>640</v>
      </c>
    </row>
    <row r="416" spans="1:17">
      <c r="A416" s="770">
        <v>3015</v>
      </c>
      <c r="B416" s="772" t="s">
        <v>819</v>
      </c>
      <c r="C416" s="772" t="s">
        <v>736</v>
      </c>
      <c r="D416" s="770">
        <v>4851</v>
      </c>
      <c r="E416" s="772" t="s">
        <v>818</v>
      </c>
      <c r="F416" s="772" t="s">
        <v>359</v>
      </c>
      <c r="G416" s="770">
        <v>200</v>
      </c>
      <c r="H416" s="770">
        <v>550</v>
      </c>
      <c r="I416" s="770">
        <v>66097.5</v>
      </c>
      <c r="J416" s="770">
        <v>59598</v>
      </c>
      <c r="K416" s="770">
        <v>275</v>
      </c>
      <c r="L416" s="770">
        <v>11233.6</v>
      </c>
      <c r="M416" s="770">
        <v>11231</v>
      </c>
      <c r="N416" s="770">
        <v>5785.5</v>
      </c>
      <c r="O416" s="772" t="s">
        <v>640</v>
      </c>
      <c r="P416" s="772" t="s">
        <v>640</v>
      </c>
      <c r="Q416" s="772" t="s">
        <v>640</v>
      </c>
    </row>
    <row r="417" spans="1:17">
      <c r="A417" s="770">
        <v>3015</v>
      </c>
      <c r="B417" s="772" t="s">
        <v>819</v>
      </c>
      <c r="C417" s="772" t="s">
        <v>736</v>
      </c>
      <c r="D417" s="770">
        <v>4851</v>
      </c>
      <c r="E417" s="772" t="s">
        <v>823</v>
      </c>
      <c r="F417" s="772" t="s">
        <v>359</v>
      </c>
      <c r="G417" s="770">
        <v>75</v>
      </c>
      <c r="H417" s="770">
        <v>550</v>
      </c>
      <c r="I417" s="770">
        <v>66097.5</v>
      </c>
      <c r="J417" s="770">
        <v>59598</v>
      </c>
      <c r="K417" s="770">
        <v>275</v>
      </c>
      <c r="L417" s="770">
        <v>11233.6</v>
      </c>
      <c r="M417" s="770">
        <v>11231</v>
      </c>
      <c r="N417" s="770">
        <v>5785.5</v>
      </c>
      <c r="O417" s="772" t="s">
        <v>640</v>
      </c>
      <c r="P417" s="772" t="s">
        <v>640</v>
      </c>
      <c r="Q417" s="772" t="s">
        <v>640</v>
      </c>
    </row>
    <row r="418" spans="1:17">
      <c r="A418" s="770">
        <v>3015</v>
      </c>
      <c r="B418" s="772" t="s">
        <v>819</v>
      </c>
      <c r="C418" s="772" t="s">
        <v>736</v>
      </c>
      <c r="D418" s="770">
        <v>4852</v>
      </c>
      <c r="E418" s="772" t="s">
        <v>820</v>
      </c>
      <c r="F418" s="772" t="s">
        <v>895</v>
      </c>
      <c r="G418" s="770">
        <v>325</v>
      </c>
      <c r="H418" s="770">
        <v>1400</v>
      </c>
      <c r="I418" s="770">
        <v>63766.5</v>
      </c>
      <c r="J418" s="770">
        <v>57256.5</v>
      </c>
      <c r="K418" s="770">
        <v>275</v>
      </c>
      <c r="L418" s="770">
        <v>11233.6</v>
      </c>
      <c r="M418" s="770">
        <v>11231</v>
      </c>
      <c r="N418" s="770">
        <v>5785.5</v>
      </c>
      <c r="O418" s="772" t="s">
        <v>640</v>
      </c>
      <c r="P418" s="772" t="s">
        <v>640</v>
      </c>
      <c r="Q418" s="772" t="s">
        <v>640</v>
      </c>
    </row>
    <row r="419" spans="1:17">
      <c r="A419" s="770">
        <v>3015</v>
      </c>
      <c r="B419" s="772" t="s">
        <v>819</v>
      </c>
      <c r="C419" s="772" t="s">
        <v>736</v>
      </c>
      <c r="D419" s="770">
        <v>4853</v>
      </c>
      <c r="E419" s="772" t="s">
        <v>820</v>
      </c>
      <c r="F419" s="772" t="s">
        <v>842</v>
      </c>
      <c r="G419" s="770">
        <v>190</v>
      </c>
      <c r="H419" s="770">
        <v>550</v>
      </c>
      <c r="I419" s="770">
        <v>66097.5</v>
      </c>
      <c r="J419" s="770">
        <v>59598</v>
      </c>
      <c r="K419" s="770">
        <v>275</v>
      </c>
      <c r="L419" s="770">
        <v>11233.6</v>
      </c>
      <c r="M419" s="770">
        <v>11231</v>
      </c>
      <c r="N419" s="772" t="s">
        <v>640</v>
      </c>
      <c r="O419" s="772" t="s">
        <v>640</v>
      </c>
      <c r="P419" s="772" t="s">
        <v>640</v>
      </c>
      <c r="Q419" s="772" t="s">
        <v>640</v>
      </c>
    </row>
    <row r="420" spans="1:17">
      <c r="A420" s="770">
        <v>3015</v>
      </c>
      <c r="B420" s="772" t="s">
        <v>819</v>
      </c>
      <c r="C420" s="772" t="s">
        <v>736</v>
      </c>
      <c r="D420" s="770">
        <v>4854</v>
      </c>
      <c r="E420" s="772" t="s">
        <v>823</v>
      </c>
      <c r="F420" s="772" t="s">
        <v>846</v>
      </c>
      <c r="G420" s="772" t="s">
        <v>640</v>
      </c>
      <c r="H420" s="770">
        <v>550</v>
      </c>
      <c r="I420" s="770">
        <v>66097.5</v>
      </c>
      <c r="J420" s="770">
        <v>59598</v>
      </c>
      <c r="K420" s="770">
        <v>275</v>
      </c>
      <c r="L420" s="770">
        <v>11233.6</v>
      </c>
      <c r="M420" s="770">
        <v>11231</v>
      </c>
      <c r="N420" s="772" t="s">
        <v>640</v>
      </c>
      <c r="O420" s="772" t="s">
        <v>640</v>
      </c>
      <c r="P420" s="772" t="s">
        <v>640</v>
      </c>
      <c r="Q420" s="772" t="s">
        <v>640</v>
      </c>
    </row>
    <row r="421" spans="1:17">
      <c r="A421" s="770">
        <v>3015</v>
      </c>
      <c r="B421" s="772" t="s">
        <v>819</v>
      </c>
      <c r="C421" s="772" t="s">
        <v>736</v>
      </c>
      <c r="D421" s="770">
        <v>4855</v>
      </c>
      <c r="E421" s="772" t="s">
        <v>820</v>
      </c>
      <c r="F421" s="772" t="s">
        <v>893</v>
      </c>
      <c r="G421" s="770">
        <v>325</v>
      </c>
      <c r="H421" s="770">
        <v>1400</v>
      </c>
      <c r="I421" s="770">
        <v>63766.5</v>
      </c>
      <c r="J421" s="770">
        <v>57256.5</v>
      </c>
      <c r="K421" s="770">
        <v>275</v>
      </c>
      <c r="L421" s="770">
        <v>11233.6</v>
      </c>
      <c r="M421" s="770">
        <v>11231</v>
      </c>
      <c r="N421" s="772" t="s">
        <v>640</v>
      </c>
      <c r="O421" s="772" t="s">
        <v>640</v>
      </c>
      <c r="P421" s="772" t="s">
        <v>640</v>
      </c>
      <c r="Q421" s="772" t="s">
        <v>640</v>
      </c>
    </row>
    <row r="422" spans="1:17">
      <c r="A422" s="770">
        <v>3015</v>
      </c>
      <c r="B422" s="772" t="s">
        <v>819</v>
      </c>
      <c r="C422" s="772" t="s">
        <v>736</v>
      </c>
      <c r="D422" s="770">
        <v>4856</v>
      </c>
      <c r="E422" s="772" t="s">
        <v>820</v>
      </c>
      <c r="F422" s="772" t="s">
        <v>360</v>
      </c>
      <c r="G422" s="770">
        <v>325</v>
      </c>
      <c r="H422" s="770">
        <v>550</v>
      </c>
      <c r="I422" s="770">
        <v>66097.5</v>
      </c>
      <c r="J422" s="770">
        <v>59598</v>
      </c>
      <c r="K422" s="770">
        <v>275</v>
      </c>
      <c r="L422" s="770">
        <v>11233.6</v>
      </c>
      <c r="M422" s="770">
        <v>11231</v>
      </c>
      <c r="N422" s="770">
        <v>5785.5</v>
      </c>
      <c r="O422" s="772" t="s">
        <v>640</v>
      </c>
      <c r="P422" s="772" t="s">
        <v>640</v>
      </c>
      <c r="Q422" s="772" t="s">
        <v>640</v>
      </c>
    </row>
    <row r="423" spans="1:17">
      <c r="A423" s="770">
        <v>3015</v>
      </c>
      <c r="B423" s="772" t="s">
        <v>819</v>
      </c>
      <c r="C423" s="772" t="s">
        <v>736</v>
      </c>
      <c r="D423" s="770">
        <v>4856</v>
      </c>
      <c r="E423" s="772" t="s">
        <v>818</v>
      </c>
      <c r="F423" s="772" t="s">
        <v>360</v>
      </c>
      <c r="G423" s="770">
        <v>200</v>
      </c>
      <c r="H423" s="770">
        <v>550</v>
      </c>
      <c r="I423" s="770">
        <v>66097.5</v>
      </c>
      <c r="J423" s="770">
        <v>59598</v>
      </c>
      <c r="K423" s="770">
        <v>275</v>
      </c>
      <c r="L423" s="770">
        <v>11233.6</v>
      </c>
      <c r="M423" s="770">
        <v>11231</v>
      </c>
      <c r="N423" s="770">
        <v>5785.5</v>
      </c>
      <c r="O423" s="772" t="s">
        <v>640</v>
      </c>
      <c r="P423" s="772" t="s">
        <v>640</v>
      </c>
      <c r="Q423" s="772" t="s">
        <v>640</v>
      </c>
    </row>
    <row r="424" spans="1:17">
      <c r="A424" s="770">
        <v>3015</v>
      </c>
      <c r="B424" s="772" t="s">
        <v>819</v>
      </c>
      <c r="C424" s="772" t="s">
        <v>736</v>
      </c>
      <c r="D424" s="770">
        <v>4856</v>
      </c>
      <c r="E424" s="772" t="s">
        <v>823</v>
      </c>
      <c r="F424" s="772" t="s">
        <v>360</v>
      </c>
      <c r="G424" s="770">
        <v>75</v>
      </c>
      <c r="H424" s="770">
        <v>550</v>
      </c>
      <c r="I424" s="770">
        <v>66097.5</v>
      </c>
      <c r="J424" s="770">
        <v>59598</v>
      </c>
      <c r="K424" s="770">
        <v>275</v>
      </c>
      <c r="L424" s="770">
        <v>11233.6</v>
      </c>
      <c r="M424" s="770">
        <v>11231</v>
      </c>
      <c r="N424" s="770">
        <v>5785.5</v>
      </c>
      <c r="O424" s="772" t="s">
        <v>640</v>
      </c>
      <c r="P424" s="772" t="s">
        <v>640</v>
      </c>
      <c r="Q424" s="772" t="s">
        <v>640</v>
      </c>
    </row>
    <row r="425" spans="1:17">
      <c r="A425" s="770">
        <v>3015</v>
      </c>
      <c r="B425" s="772" t="s">
        <v>819</v>
      </c>
      <c r="C425" s="772" t="s">
        <v>736</v>
      </c>
      <c r="D425" s="770">
        <v>4857</v>
      </c>
      <c r="E425" s="772" t="s">
        <v>820</v>
      </c>
      <c r="F425" s="772" t="s">
        <v>892</v>
      </c>
      <c r="G425" s="770">
        <v>325</v>
      </c>
      <c r="H425" s="770">
        <v>1400</v>
      </c>
      <c r="I425" s="770">
        <v>63766.5</v>
      </c>
      <c r="J425" s="770">
        <v>57256.5</v>
      </c>
      <c r="K425" s="770">
        <v>275</v>
      </c>
      <c r="L425" s="770">
        <v>11233.6</v>
      </c>
      <c r="M425" s="770">
        <v>11231</v>
      </c>
      <c r="N425" s="770">
        <v>5785.5</v>
      </c>
      <c r="O425" s="772" t="s">
        <v>640</v>
      </c>
      <c r="P425" s="772" t="s">
        <v>640</v>
      </c>
      <c r="Q425" s="772" t="s">
        <v>640</v>
      </c>
    </row>
    <row r="426" spans="1:17">
      <c r="A426" s="770">
        <v>3015</v>
      </c>
      <c r="B426" s="772" t="s">
        <v>819</v>
      </c>
      <c r="C426" s="772" t="s">
        <v>736</v>
      </c>
      <c r="D426" s="770">
        <v>4857</v>
      </c>
      <c r="E426" s="772" t="s">
        <v>818</v>
      </c>
      <c r="F426" s="772" t="s">
        <v>892</v>
      </c>
      <c r="G426" s="770">
        <v>200</v>
      </c>
      <c r="H426" s="770">
        <v>1400</v>
      </c>
      <c r="I426" s="770">
        <v>63766.5</v>
      </c>
      <c r="J426" s="770">
        <v>57256.5</v>
      </c>
      <c r="K426" s="770">
        <v>275</v>
      </c>
      <c r="L426" s="770">
        <v>11233.6</v>
      </c>
      <c r="M426" s="770">
        <v>11231</v>
      </c>
      <c r="N426" s="770">
        <v>5785.5</v>
      </c>
      <c r="O426" s="772" t="s">
        <v>640</v>
      </c>
      <c r="P426" s="772" t="s">
        <v>640</v>
      </c>
      <c r="Q426" s="772" t="s">
        <v>640</v>
      </c>
    </row>
    <row r="427" spans="1:17">
      <c r="A427" s="770">
        <v>3015</v>
      </c>
      <c r="B427" s="772" t="s">
        <v>819</v>
      </c>
      <c r="C427" s="772" t="s">
        <v>736</v>
      </c>
      <c r="D427" s="770">
        <v>4858</v>
      </c>
      <c r="E427" s="772" t="s">
        <v>820</v>
      </c>
      <c r="F427" s="772" t="s">
        <v>831</v>
      </c>
      <c r="G427" s="770">
        <v>375</v>
      </c>
      <c r="H427" s="770">
        <v>550</v>
      </c>
      <c r="I427" s="770">
        <v>66097.5</v>
      </c>
      <c r="J427" s="770">
        <v>59598</v>
      </c>
      <c r="K427" s="770">
        <v>275</v>
      </c>
      <c r="L427" s="770">
        <v>11233.6</v>
      </c>
      <c r="M427" s="770">
        <v>11231</v>
      </c>
      <c r="N427" s="772" t="s">
        <v>640</v>
      </c>
      <c r="O427" s="772" t="s">
        <v>640</v>
      </c>
      <c r="P427" s="772" t="s">
        <v>640</v>
      </c>
      <c r="Q427" s="772" t="s">
        <v>640</v>
      </c>
    </row>
    <row r="428" spans="1:17">
      <c r="A428" s="770">
        <v>3015</v>
      </c>
      <c r="B428" s="772" t="s">
        <v>819</v>
      </c>
      <c r="C428" s="772" t="s">
        <v>736</v>
      </c>
      <c r="D428" s="770">
        <v>4858</v>
      </c>
      <c r="E428" s="772" t="s">
        <v>818</v>
      </c>
      <c r="F428" s="772" t="s">
        <v>831</v>
      </c>
      <c r="G428" s="770">
        <v>250</v>
      </c>
      <c r="H428" s="770">
        <v>550</v>
      </c>
      <c r="I428" s="770">
        <v>66097.5</v>
      </c>
      <c r="J428" s="770">
        <v>59598</v>
      </c>
      <c r="K428" s="770">
        <v>275</v>
      </c>
      <c r="L428" s="770">
        <v>11233.6</v>
      </c>
      <c r="M428" s="770">
        <v>11231</v>
      </c>
      <c r="N428" s="772" t="s">
        <v>640</v>
      </c>
      <c r="O428" s="772" t="s">
        <v>640</v>
      </c>
      <c r="P428" s="772" t="s">
        <v>640</v>
      </c>
      <c r="Q428" s="772" t="s">
        <v>640</v>
      </c>
    </row>
    <row r="429" spans="1:17">
      <c r="A429" s="770">
        <v>3015</v>
      </c>
      <c r="B429" s="772" t="s">
        <v>819</v>
      </c>
      <c r="C429" s="772" t="s">
        <v>736</v>
      </c>
      <c r="D429" s="770">
        <v>4858</v>
      </c>
      <c r="E429" s="772" t="s">
        <v>823</v>
      </c>
      <c r="F429" s="772" t="s">
        <v>831</v>
      </c>
      <c r="G429" s="770">
        <v>125</v>
      </c>
      <c r="H429" s="770">
        <v>550</v>
      </c>
      <c r="I429" s="770">
        <v>66097.5</v>
      </c>
      <c r="J429" s="770">
        <v>59598</v>
      </c>
      <c r="K429" s="770">
        <v>275</v>
      </c>
      <c r="L429" s="770">
        <v>11233.6</v>
      </c>
      <c r="M429" s="770">
        <v>11231</v>
      </c>
      <c r="N429" s="772" t="s">
        <v>640</v>
      </c>
      <c r="O429" s="772" t="s">
        <v>640</v>
      </c>
      <c r="P429" s="772" t="s">
        <v>640</v>
      </c>
      <c r="Q429" s="772" t="s">
        <v>640</v>
      </c>
    </row>
    <row r="430" spans="1:17">
      <c r="A430" s="770">
        <v>3015</v>
      </c>
      <c r="B430" s="772" t="s">
        <v>819</v>
      </c>
      <c r="C430" s="772" t="s">
        <v>736</v>
      </c>
      <c r="D430" s="770">
        <v>4859</v>
      </c>
      <c r="E430" s="772" t="s">
        <v>818</v>
      </c>
      <c r="F430" s="772" t="s">
        <v>856</v>
      </c>
      <c r="G430" s="770">
        <v>200</v>
      </c>
      <c r="H430" s="770">
        <v>550</v>
      </c>
      <c r="I430" s="770">
        <v>66097.5</v>
      </c>
      <c r="J430" s="770">
        <v>59598</v>
      </c>
      <c r="K430" s="770">
        <v>275</v>
      </c>
      <c r="L430" s="770">
        <v>11233.6</v>
      </c>
      <c r="M430" s="770">
        <v>11231</v>
      </c>
      <c r="N430" s="772" t="s">
        <v>640</v>
      </c>
      <c r="O430" s="772" t="s">
        <v>640</v>
      </c>
      <c r="P430" s="772" t="s">
        <v>640</v>
      </c>
      <c r="Q430" s="772" t="s">
        <v>640</v>
      </c>
    </row>
    <row r="431" spans="1:17">
      <c r="A431" s="770">
        <v>3015</v>
      </c>
      <c r="B431" s="772" t="s">
        <v>819</v>
      </c>
      <c r="C431" s="772" t="s">
        <v>736</v>
      </c>
      <c r="D431" s="770">
        <v>4859</v>
      </c>
      <c r="E431" s="772" t="s">
        <v>823</v>
      </c>
      <c r="F431" s="772" t="s">
        <v>856</v>
      </c>
      <c r="G431" s="770">
        <v>75</v>
      </c>
      <c r="H431" s="770">
        <v>550</v>
      </c>
      <c r="I431" s="770">
        <v>66097.5</v>
      </c>
      <c r="J431" s="770">
        <v>59598</v>
      </c>
      <c r="K431" s="770">
        <v>275</v>
      </c>
      <c r="L431" s="770">
        <v>11233.6</v>
      </c>
      <c r="M431" s="770">
        <v>11231</v>
      </c>
      <c r="N431" s="772" t="s">
        <v>640</v>
      </c>
      <c r="O431" s="772" t="s">
        <v>640</v>
      </c>
      <c r="P431" s="772" t="s">
        <v>640</v>
      </c>
      <c r="Q431" s="772" t="s">
        <v>640</v>
      </c>
    </row>
    <row r="432" spans="1:17">
      <c r="A432" s="770">
        <v>3015</v>
      </c>
      <c r="B432" s="772" t="s">
        <v>819</v>
      </c>
      <c r="C432" s="772" t="s">
        <v>736</v>
      </c>
      <c r="D432" s="770">
        <v>4860</v>
      </c>
      <c r="E432" s="772" t="s">
        <v>820</v>
      </c>
      <c r="F432" s="772" t="s">
        <v>362</v>
      </c>
      <c r="G432" s="770">
        <v>325</v>
      </c>
      <c r="H432" s="770">
        <v>550</v>
      </c>
      <c r="I432" s="770">
        <v>66097.5</v>
      </c>
      <c r="J432" s="770">
        <v>59598</v>
      </c>
      <c r="K432" s="770">
        <v>275</v>
      </c>
      <c r="L432" s="770">
        <v>11233.6</v>
      </c>
      <c r="M432" s="770">
        <v>11231</v>
      </c>
      <c r="N432" s="770">
        <v>5785.5</v>
      </c>
      <c r="O432" s="772" t="s">
        <v>640</v>
      </c>
      <c r="P432" s="772" t="s">
        <v>640</v>
      </c>
      <c r="Q432" s="772" t="s">
        <v>640</v>
      </c>
    </row>
    <row r="433" spans="1:17">
      <c r="A433" s="770">
        <v>3015</v>
      </c>
      <c r="B433" s="772" t="s">
        <v>819</v>
      </c>
      <c r="C433" s="772" t="s">
        <v>736</v>
      </c>
      <c r="D433" s="770">
        <v>4860</v>
      </c>
      <c r="E433" s="772" t="s">
        <v>818</v>
      </c>
      <c r="F433" s="772" t="s">
        <v>362</v>
      </c>
      <c r="G433" s="770">
        <v>200</v>
      </c>
      <c r="H433" s="770">
        <v>550</v>
      </c>
      <c r="I433" s="770">
        <v>66097.5</v>
      </c>
      <c r="J433" s="770">
        <v>59598</v>
      </c>
      <c r="K433" s="770">
        <v>275</v>
      </c>
      <c r="L433" s="770">
        <v>11233.6</v>
      </c>
      <c r="M433" s="770">
        <v>11231</v>
      </c>
      <c r="N433" s="770">
        <v>5785.5</v>
      </c>
      <c r="O433" s="772" t="s">
        <v>640</v>
      </c>
      <c r="P433" s="772" t="s">
        <v>640</v>
      </c>
      <c r="Q433" s="772" t="s">
        <v>640</v>
      </c>
    </row>
    <row r="434" spans="1:17">
      <c r="A434" s="770">
        <v>3015</v>
      </c>
      <c r="B434" s="772" t="s">
        <v>819</v>
      </c>
      <c r="C434" s="772" t="s">
        <v>736</v>
      </c>
      <c r="D434" s="770">
        <v>4860</v>
      </c>
      <c r="E434" s="772" t="s">
        <v>823</v>
      </c>
      <c r="F434" s="772" t="s">
        <v>362</v>
      </c>
      <c r="G434" s="770">
        <v>75</v>
      </c>
      <c r="H434" s="770">
        <v>550</v>
      </c>
      <c r="I434" s="770">
        <v>66097.5</v>
      </c>
      <c r="J434" s="770">
        <v>59598</v>
      </c>
      <c r="K434" s="770">
        <v>275</v>
      </c>
      <c r="L434" s="770">
        <v>11233.6</v>
      </c>
      <c r="M434" s="770">
        <v>11231</v>
      </c>
      <c r="N434" s="772" t="s">
        <v>640</v>
      </c>
      <c r="O434" s="772" t="s">
        <v>640</v>
      </c>
      <c r="P434" s="772" t="s">
        <v>640</v>
      </c>
      <c r="Q434" s="772" t="s">
        <v>640</v>
      </c>
    </row>
    <row r="435" spans="1:17">
      <c r="A435" s="770">
        <v>3015</v>
      </c>
      <c r="B435" s="772" t="s">
        <v>819</v>
      </c>
      <c r="C435" s="772" t="s">
        <v>736</v>
      </c>
      <c r="D435" s="770">
        <v>4861</v>
      </c>
      <c r="E435" s="772" t="s">
        <v>818</v>
      </c>
      <c r="F435" s="772" t="s">
        <v>903</v>
      </c>
      <c r="G435" s="770">
        <v>200</v>
      </c>
      <c r="H435" s="770">
        <v>550</v>
      </c>
      <c r="I435" s="770">
        <v>66097.5</v>
      </c>
      <c r="J435" s="770">
        <v>59598</v>
      </c>
      <c r="K435" s="770">
        <v>275</v>
      </c>
      <c r="L435" s="770">
        <v>11233.6</v>
      </c>
      <c r="M435" s="770">
        <v>11231</v>
      </c>
      <c r="N435" s="772" t="s">
        <v>640</v>
      </c>
      <c r="O435" s="772" t="s">
        <v>640</v>
      </c>
      <c r="P435" s="772" t="s">
        <v>640</v>
      </c>
      <c r="Q435" s="772" t="s">
        <v>640</v>
      </c>
    </row>
    <row r="436" spans="1:17">
      <c r="A436" s="770">
        <v>3015</v>
      </c>
      <c r="B436" s="772" t="s">
        <v>819</v>
      </c>
      <c r="C436" s="772" t="s">
        <v>736</v>
      </c>
      <c r="D436" s="770">
        <v>4861</v>
      </c>
      <c r="E436" s="772" t="s">
        <v>823</v>
      </c>
      <c r="F436" s="772" t="s">
        <v>903</v>
      </c>
      <c r="G436" s="770">
        <v>75</v>
      </c>
      <c r="H436" s="770">
        <v>550</v>
      </c>
      <c r="I436" s="770">
        <v>66097.5</v>
      </c>
      <c r="J436" s="770">
        <v>59598</v>
      </c>
      <c r="K436" s="770">
        <v>275</v>
      </c>
      <c r="L436" s="770">
        <v>11233.6</v>
      </c>
      <c r="M436" s="770">
        <v>11231</v>
      </c>
      <c r="N436" s="772" t="s">
        <v>640</v>
      </c>
      <c r="O436" s="772" t="s">
        <v>640</v>
      </c>
      <c r="P436" s="772" t="s">
        <v>640</v>
      </c>
      <c r="Q436" s="772" t="s">
        <v>640</v>
      </c>
    </row>
    <row r="437" spans="1:17">
      <c r="A437" s="770">
        <v>3015</v>
      </c>
      <c r="B437" s="772" t="s">
        <v>819</v>
      </c>
      <c r="C437" s="772" t="s">
        <v>736</v>
      </c>
      <c r="D437" s="770">
        <v>4863</v>
      </c>
      <c r="E437" s="772" t="s">
        <v>823</v>
      </c>
      <c r="F437" s="772" t="s">
        <v>864</v>
      </c>
      <c r="G437" s="770">
        <v>75</v>
      </c>
      <c r="H437" s="770">
        <v>1400</v>
      </c>
      <c r="I437" s="770">
        <v>63766.5</v>
      </c>
      <c r="J437" s="770">
        <v>57256.5</v>
      </c>
      <c r="K437" s="770">
        <v>275</v>
      </c>
      <c r="L437" s="770">
        <v>11233.6</v>
      </c>
      <c r="M437" s="770">
        <v>11231</v>
      </c>
      <c r="N437" s="772" t="s">
        <v>640</v>
      </c>
      <c r="O437" s="772" t="s">
        <v>640</v>
      </c>
      <c r="P437" s="772" t="s">
        <v>640</v>
      </c>
      <c r="Q437" s="772" t="s">
        <v>640</v>
      </c>
    </row>
    <row r="438" spans="1:17">
      <c r="A438" s="770">
        <v>3015</v>
      </c>
      <c r="B438" s="772" t="s">
        <v>819</v>
      </c>
      <c r="C438" s="772" t="s">
        <v>736</v>
      </c>
      <c r="D438" s="770">
        <v>4864</v>
      </c>
      <c r="E438" s="772" t="s">
        <v>823</v>
      </c>
      <c r="F438" s="772" t="s">
        <v>844</v>
      </c>
      <c r="G438" s="770">
        <v>75</v>
      </c>
      <c r="H438" s="770">
        <v>550</v>
      </c>
      <c r="I438" s="770">
        <v>66097.5</v>
      </c>
      <c r="J438" s="770">
        <v>59598</v>
      </c>
      <c r="K438" s="770">
        <v>275</v>
      </c>
      <c r="L438" s="770">
        <v>11233.6</v>
      </c>
      <c r="M438" s="770">
        <v>11231</v>
      </c>
      <c r="N438" s="772" t="s">
        <v>640</v>
      </c>
      <c r="O438" s="772" t="s">
        <v>640</v>
      </c>
      <c r="P438" s="772" t="s">
        <v>640</v>
      </c>
      <c r="Q438" s="772" t="s">
        <v>640</v>
      </c>
    </row>
    <row r="439" spans="1:17">
      <c r="A439" s="770">
        <v>3015</v>
      </c>
      <c r="B439" s="772" t="s">
        <v>819</v>
      </c>
      <c r="C439" s="772" t="s">
        <v>736</v>
      </c>
      <c r="D439" s="770">
        <v>4865</v>
      </c>
      <c r="E439" s="772" t="s">
        <v>820</v>
      </c>
      <c r="F439" s="772" t="s">
        <v>853</v>
      </c>
      <c r="G439" s="770">
        <v>325</v>
      </c>
      <c r="H439" s="770">
        <v>1400</v>
      </c>
      <c r="I439" s="770">
        <v>63766.5</v>
      </c>
      <c r="J439" s="770">
        <v>57256.5</v>
      </c>
      <c r="K439" s="770">
        <v>275</v>
      </c>
      <c r="L439" s="770">
        <v>11233.6</v>
      </c>
      <c r="M439" s="770">
        <v>11231</v>
      </c>
      <c r="N439" s="772" t="s">
        <v>640</v>
      </c>
      <c r="O439" s="772" t="s">
        <v>640</v>
      </c>
      <c r="P439" s="772" t="s">
        <v>640</v>
      </c>
      <c r="Q439" s="772" t="s">
        <v>640</v>
      </c>
    </row>
    <row r="440" spans="1:17">
      <c r="A440" s="770">
        <v>3015</v>
      </c>
      <c r="B440" s="772" t="s">
        <v>819</v>
      </c>
      <c r="C440" s="772" t="s">
        <v>736</v>
      </c>
      <c r="D440" s="770">
        <v>4866</v>
      </c>
      <c r="E440" s="772" t="s">
        <v>820</v>
      </c>
      <c r="F440" s="772" t="s">
        <v>835</v>
      </c>
      <c r="G440" s="770">
        <v>325</v>
      </c>
      <c r="H440" s="770">
        <v>550</v>
      </c>
      <c r="I440" s="770">
        <v>66097.5</v>
      </c>
      <c r="J440" s="770">
        <v>59598</v>
      </c>
      <c r="K440" s="770">
        <v>275</v>
      </c>
      <c r="L440" s="770">
        <v>11233.6</v>
      </c>
      <c r="M440" s="770">
        <v>11231</v>
      </c>
      <c r="N440" s="772" t="s">
        <v>640</v>
      </c>
      <c r="O440" s="772" t="s">
        <v>640</v>
      </c>
      <c r="P440" s="772" t="s">
        <v>640</v>
      </c>
      <c r="Q440" s="772" t="s">
        <v>640</v>
      </c>
    </row>
    <row r="441" spans="1:17">
      <c r="A441" s="770">
        <v>3015</v>
      </c>
      <c r="B441" s="772" t="s">
        <v>819</v>
      </c>
      <c r="C441" s="772" t="s">
        <v>736</v>
      </c>
      <c r="D441" s="770">
        <v>4866</v>
      </c>
      <c r="E441" s="772" t="s">
        <v>818</v>
      </c>
      <c r="F441" s="772" t="s">
        <v>835</v>
      </c>
      <c r="G441" s="770">
        <v>200</v>
      </c>
      <c r="H441" s="770">
        <v>550</v>
      </c>
      <c r="I441" s="770">
        <v>66097.5</v>
      </c>
      <c r="J441" s="770">
        <v>59598</v>
      </c>
      <c r="K441" s="770">
        <v>275</v>
      </c>
      <c r="L441" s="770">
        <v>11233.6</v>
      </c>
      <c r="M441" s="770">
        <v>11231</v>
      </c>
      <c r="N441" s="772" t="s">
        <v>640</v>
      </c>
      <c r="O441" s="772" t="s">
        <v>640</v>
      </c>
      <c r="P441" s="772" t="s">
        <v>640</v>
      </c>
      <c r="Q441" s="772" t="s">
        <v>640</v>
      </c>
    </row>
    <row r="442" spans="1:17">
      <c r="A442" s="770">
        <v>3015</v>
      </c>
      <c r="B442" s="772" t="s">
        <v>819</v>
      </c>
      <c r="C442" s="772" t="s">
        <v>736</v>
      </c>
      <c r="D442" s="770">
        <v>4866</v>
      </c>
      <c r="E442" s="772" t="s">
        <v>823</v>
      </c>
      <c r="F442" s="772" t="s">
        <v>835</v>
      </c>
      <c r="G442" s="770">
        <v>75</v>
      </c>
      <c r="H442" s="770">
        <v>550</v>
      </c>
      <c r="I442" s="770">
        <v>66097.5</v>
      </c>
      <c r="J442" s="770">
        <v>59598</v>
      </c>
      <c r="K442" s="770">
        <v>275</v>
      </c>
      <c r="L442" s="770">
        <v>11233.6</v>
      </c>
      <c r="M442" s="770">
        <v>11231</v>
      </c>
      <c r="N442" s="772" t="s">
        <v>640</v>
      </c>
      <c r="O442" s="772" t="s">
        <v>640</v>
      </c>
      <c r="P442" s="772" t="s">
        <v>640</v>
      </c>
      <c r="Q442" s="772" t="s">
        <v>640</v>
      </c>
    </row>
    <row r="443" spans="1:17">
      <c r="A443" s="770">
        <v>3015</v>
      </c>
      <c r="B443" s="772" t="s">
        <v>819</v>
      </c>
      <c r="C443" s="772" t="s">
        <v>736</v>
      </c>
      <c r="D443" s="770">
        <v>4867</v>
      </c>
      <c r="E443" s="772" t="s">
        <v>820</v>
      </c>
      <c r="F443" s="772" t="s">
        <v>888</v>
      </c>
      <c r="G443" s="770">
        <v>325</v>
      </c>
      <c r="H443" s="770">
        <v>1400</v>
      </c>
      <c r="I443" s="770">
        <v>63766.5</v>
      </c>
      <c r="J443" s="770">
        <v>57256.5</v>
      </c>
      <c r="K443" s="770">
        <v>275</v>
      </c>
      <c r="L443" s="770">
        <v>11233.6</v>
      </c>
      <c r="M443" s="770">
        <v>11231</v>
      </c>
      <c r="N443" s="772" t="s">
        <v>640</v>
      </c>
      <c r="O443" s="772" t="s">
        <v>640</v>
      </c>
      <c r="P443" s="772" t="s">
        <v>640</v>
      </c>
      <c r="Q443" s="772" t="s">
        <v>640</v>
      </c>
    </row>
    <row r="444" spans="1:17">
      <c r="A444" s="770">
        <v>3015</v>
      </c>
      <c r="B444" s="772" t="s">
        <v>819</v>
      </c>
      <c r="C444" s="772" t="s">
        <v>736</v>
      </c>
      <c r="D444" s="770">
        <v>4868</v>
      </c>
      <c r="E444" s="772" t="s">
        <v>820</v>
      </c>
      <c r="F444" s="772" t="s">
        <v>887</v>
      </c>
      <c r="G444" s="770">
        <v>325</v>
      </c>
      <c r="H444" s="770">
        <v>550</v>
      </c>
      <c r="I444" s="770">
        <v>66097.5</v>
      </c>
      <c r="J444" s="770">
        <v>59598</v>
      </c>
      <c r="K444" s="770">
        <v>275</v>
      </c>
      <c r="L444" s="770">
        <v>11233.6</v>
      </c>
      <c r="M444" s="770">
        <v>11231</v>
      </c>
      <c r="N444" s="772" t="s">
        <v>640</v>
      </c>
      <c r="O444" s="772" t="s">
        <v>640</v>
      </c>
      <c r="P444" s="772" t="s">
        <v>640</v>
      </c>
      <c r="Q444" s="772" t="s">
        <v>640</v>
      </c>
    </row>
    <row r="445" spans="1:17">
      <c r="A445" s="770">
        <v>3015</v>
      </c>
      <c r="B445" s="772" t="s">
        <v>819</v>
      </c>
      <c r="C445" s="772" t="s">
        <v>736</v>
      </c>
      <c r="D445" s="770">
        <v>4869</v>
      </c>
      <c r="E445" s="772" t="s">
        <v>820</v>
      </c>
      <c r="F445" s="772" t="s">
        <v>886</v>
      </c>
      <c r="G445" s="770">
        <v>325</v>
      </c>
      <c r="H445" s="770">
        <v>550</v>
      </c>
      <c r="I445" s="770">
        <v>66097.5</v>
      </c>
      <c r="J445" s="770">
        <v>59598</v>
      </c>
      <c r="K445" s="770">
        <v>275</v>
      </c>
      <c r="L445" s="770">
        <v>11233.6</v>
      </c>
      <c r="M445" s="770">
        <v>11231</v>
      </c>
      <c r="N445" s="772" t="s">
        <v>640</v>
      </c>
      <c r="O445" s="772" t="s">
        <v>640</v>
      </c>
      <c r="P445" s="772" t="s">
        <v>640</v>
      </c>
      <c r="Q445" s="772" t="s">
        <v>640</v>
      </c>
    </row>
    <row r="446" spans="1:17">
      <c r="A446" s="770">
        <v>3015</v>
      </c>
      <c r="B446" s="772" t="s">
        <v>819</v>
      </c>
      <c r="C446" s="772" t="s">
        <v>736</v>
      </c>
      <c r="D446" s="770">
        <v>4869</v>
      </c>
      <c r="E446" s="772" t="s">
        <v>818</v>
      </c>
      <c r="F446" s="772" t="s">
        <v>886</v>
      </c>
      <c r="G446" s="770">
        <v>200</v>
      </c>
      <c r="H446" s="770">
        <v>550</v>
      </c>
      <c r="I446" s="770">
        <v>66097.5</v>
      </c>
      <c r="J446" s="770">
        <v>59598</v>
      </c>
      <c r="K446" s="770">
        <v>275</v>
      </c>
      <c r="L446" s="770">
        <v>11233.6</v>
      </c>
      <c r="M446" s="770">
        <v>11231</v>
      </c>
      <c r="N446" s="772" t="s">
        <v>640</v>
      </c>
      <c r="O446" s="772" t="s">
        <v>640</v>
      </c>
      <c r="P446" s="772" t="s">
        <v>640</v>
      </c>
      <c r="Q446" s="772" t="s">
        <v>640</v>
      </c>
    </row>
    <row r="447" spans="1:17">
      <c r="A447" s="770">
        <v>3015</v>
      </c>
      <c r="B447" s="772" t="s">
        <v>819</v>
      </c>
      <c r="C447" s="772" t="s">
        <v>736</v>
      </c>
      <c r="D447" s="770">
        <v>4870</v>
      </c>
      <c r="E447" s="772" t="s">
        <v>272</v>
      </c>
      <c r="F447" s="772" t="s">
        <v>902</v>
      </c>
      <c r="G447" s="770">
        <v>25</v>
      </c>
      <c r="H447" s="770">
        <v>1400</v>
      </c>
      <c r="I447" s="770">
        <v>63766.5</v>
      </c>
      <c r="J447" s="770">
        <v>57256.5</v>
      </c>
      <c r="K447" s="770">
        <v>275</v>
      </c>
      <c r="L447" s="770">
        <v>11233.6</v>
      </c>
      <c r="M447" s="770">
        <v>11231</v>
      </c>
      <c r="N447" s="772" t="s">
        <v>640</v>
      </c>
      <c r="O447" s="772" t="s">
        <v>640</v>
      </c>
      <c r="P447" s="772" t="s">
        <v>640</v>
      </c>
      <c r="Q447" s="772" t="s">
        <v>640</v>
      </c>
    </row>
    <row r="448" spans="1:17">
      <c r="A448" s="770">
        <v>3015</v>
      </c>
      <c r="B448" s="772" t="s">
        <v>819</v>
      </c>
      <c r="C448" s="772" t="s">
        <v>736</v>
      </c>
      <c r="D448" s="770">
        <v>4872</v>
      </c>
      <c r="E448" s="772" t="s">
        <v>272</v>
      </c>
      <c r="F448" s="772" t="s">
        <v>839</v>
      </c>
      <c r="G448" s="770">
        <v>25</v>
      </c>
      <c r="H448" s="770">
        <v>1400</v>
      </c>
      <c r="I448" s="770">
        <v>63766.5</v>
      </c>
      <c r="J448" s="770">
        <v>57256.5</v>
      </c>
      <c r="K448" s="770">
        <v>275</v>
      </c>
      <c r="L448" s="770">
        <v>11233.6</v>
      </c>
      <c r="M448" s="770">
        <v>11231</v>
      </c>
      <c r="N448" s="772" t="s">
        <v>640</v>
      </c>
      <c r="O448" s="772" t="s">
        <v>640</v>
      </c>
      <c r="P448" s="772" t="s">
        <v>640</v>
      </c>
      <c r="Q448" s="772" t="s">
        <v>640</v>
      </c>
    </row>
    <row r="449" spans="1:17">
      <c r="A449" s="770">
        <v>3015</v>
      </c>
      <c r="B449" s="772" t="s">
        <v>819</v>
      </c>
      <c r="C449" s="772" t="s">
        <v>736</v>
      </c>
      <c r="D449" s="770">
        <v>4875</v>
      </c>
      <c r="E449" s="772" t="s">
        <v>823</v>
      </c>
      <c r="F449" s="772" t="s">
        <v>826</v>
      </c>
      <c r="G449" s="770">
        <v>75</v>
      </c>
      <c r="H449" s="770">
        <v>550</v>
      </c>
      <c r="I449" s="770">
        <v>66097.5</v>
      </c>
      <c r="J449" s="770">
        <v>59598</v>
      </c>
      <c r="K449" s="770">
        <v>275</v>
      </c>
      <c r="L449" s="770">
        <v>11233.6</v>
      </c>
      <c r="M449" s="770">
        <v>11231</v>
      </c>
      <c r="N449" s="772" t="s">
        <v>640</v>
      </c>
      <c r="O449" s="772" t="s">
        <v>640</v>
      </c>
      <c r="P449" s="772" t="s">
        <v>640</v>
      </c>
      <c r="Q449" s="772" t="s">
        <v>640</v>
      </c>
    </row>
    <row r="450" spans="1:17">
      <c r="A450" s="770">
        <v>3015</v>
      </c>
      <c r="B450" s="772" t="s">
        <v>819</v>
      </c>
      <c r="C450" s="772" t="s">
        <v>736</v>
      </c>
      <c r="D450" s="770">
        <v>4876</v>
      </c>
      <c r="E450" s="772" t="s">
        <v>823</v>
      </c>
      <c r="F450" s="772" t="s">
        <v>834</v>
      </c>
      <c r="G450" s="770">
        <v>75</v>
      </c>
      <c r="H450" s="770">
        <v>550</v>
      </c>
      <c r="I450" s="770">
        <v>66097.5</v>
      </c>
      <c r="J450" s="770">
        <v>59598</v>
      </c>
      <c r="K450" s="770">
        <v>275</v>
      </c>
      <c r="L450" s="770">
        <v>11233.6</v>
      </c>
      <c r="M450" s="770">
        <v>11231</v>
      </c>
      <c r="N450" s="772" t="s">
        <v>640</v>
      </c>
      <c r="O450" s="772" t="s">
        <v>640</v>
      </c>
      <c r="P450" s="772" t="s">
        <v>640</v>
      </c>
      <c r="Q450" s="772" t="s">
        <v>640</v>
      </c>
    </row>
    <row r="451" spans="1:17">
      <c r="A451" s="770">
        <v>3015</v>
      </c>
      <c r="B451" s="772" t="s">
        <v>819</v>
      </c>
      <c r="C451" s="772" t="s">
        <v>736</v>
      </c>
      <c r="D451" s="770">
        <v>4877</v>
      </c>
      <c r="E451" s="772" t="s">
        <v>820</v>
      </c>
      <c r="F451" s="772" t="s">
        <v>824</v>
      </c>
      <c r="G451" s="770">
        <v>240</v>
      </c>
      <c r="H451" s="770">
        <v>550</v>
      </c>
      <c r="I451" s="770">
        <v>66097.5</v>
      </c>
      <c r="J451" s="770">
        <v>59598</v>
      </c>
      <c r="K451" s="770">
        <v>275</v>
      </c>
      <c r="L451" s="770">
        <v>11233.6</v>
      </c>
      <c r="M451" s="770">
        <v>11231</v>
      </c>
      <c r="N451" s="772" t="s">
        <v>640</v>
      </c>
      <c r="O451" s="772" t="s">
        <v>640</v>
      </c>
      <c r="P451" s="772" t="s">
        <v>640</v>
      </c>
      <c r="Q451" s="772" t="s">
        <v>640</v>
      </c>
    </row>
    <row r="452" spans="1:17">
      <c r="A452" s="770">
        <v>3015</v>
      </c>
      <c r="B452" s="772" t="s">
        <v>819</v>
      </c>
      <c r="C452" s="772" t="s">
        <v>736</v>
      </c>
      <c r="D452" s="770">
        <v>4878</v>
      </c>
      <c r="E452" s="772" t="s">
        <v>823</v>
      </c>
      <c r="F452" s="772" t="s">
        <v>843</v>
      </c>
      <c r="G452" s="770">
        <v>75</v>
      </c>
      <c r="H452" s="770">
        <v>1400</v>
      </c>
      <c r="I452" s="770">
        <v>63766.5</v>
      </c>
      <c r="J452" s="770">
        <v>57256.5</v>
      </c>
      <c r="K452" s="770">
        <v>275</v>
      </c>
      <c r="L452" s="770">
        <v>11233.6</v>
      </c>
      <c r="M452" s="770">
        <v>11231</v>
      </c>
      <c r="N452" s="772" t="s">
        <v>640</v>
      </c>
      <c r="O452" s="772" t="s">
        <v>640</v>
      </c>
      <c r="P452" s="772" t="s">
        <v>640</v>
      </c>
      <c r="Q452" s="772" t="s">
        <v>640</v>
      </c>
    </row>
    <row r="453" spans="1:17">
      <c r="A453" s="770">
        <v>3015</v>
      </c>
      <c r="B453" s="772" t="s">
        <v>819</v>
      </c>
      <c r="C453" s="772" t="s">
        <v>736</v>
      </c>
      <c r="D453" s="770">
        <v>4879</v>
      </c>
      <c r="E453" s="772" t="s">
        <v>823</v>
      </c>
      <c r="F453" s="772" t="s">
        <v>825</v>
      </c>
      <c r="G453" s="770">
        <v>75</v>
      </c>
      <c r="H453" s="770">
        <v>550</v>
      </c>
      <c r="I453" s="770">
        <v>66097.5</v>
      </c>
      <c r="J453" s="770">
        <v>59598</v>
      </c>
      <c r="K453" s="770">
        <v>275</v>
      </c>
      <c r="L453" s="770">
        <v>11233.6</v>
      </c>
      <c r="M453" s="770">
        <v>11231</v>
      </c>
      <c r="N453" s="772" t="s">
        <v>640</v>
      </c>
      <c r="O453" s="772" t="s">
        <v>640</v>
      </c>
      <c r="P453" s="772" t="s">
        <v>640</v>
      </c>
      <c r="Q453" s="772" t="s">
        <v>640</v>
      </c>
    </row>
    <row r="454" spans="1:17">
      <c r="A454" s="770">
        <v>3015</v>
      </c>
      <c r="B454" s="772" t="s">
        <v>819</v>
      </c>
      <c r="C454" s="772" t="s">
        <v>736</v>
      </c>
      <c r="D454" s="770">
        <v>4880</v>
      </c>
      <c r="E454" s="772" t="s">
        <v>818</v>
      </c>
      <c r="F454" s="772" t="s">
        <v>822</v>
      </c>
      <c r="G454" s="770">
        <v>210</v>
      </c>
      <c r="H454" s="770">
        <v>550</v>
      </c>
      <c r="I454" s="770">
        <v>66097.5</v>
      </c>
      <c r="J454" s="770">
        <v>59598</v>
      </c>
      <c r="K454" s="770">
        <v>275</v>
      </c>
      <c r="L454" s="770">
        <v>11233.6</v>
      </c>
      <c r="M454" s="770">
        <v>11231</v>
      </c>
      <c r="N454" s="772" t="s">
        <v>640</v>
      </c>
      <c r="O454" s="772" t="s">
        <v>640</v>
      </c>
      <c r="P454" s="772" t="s">
        <v>640</v>
      </c>
      <c r="Q454" s="772" t="s">
        <v>640</v>
      </c>
    </row>
    <row r="455" spans="1:17">
      <c r="A455" s="770">
        <v>3015</v>
      </c>
      <c r="B455" s="772" t="s">
        <v>819</v>
      </c>
      <c r="C455" s="772" t="s">
        <v>736</v>
      </c>
      <c r="D455" s="770">
        <v>4881</v>
      </c>
      <c r="E455" s="772" t="s">
        <v>823</v>
      </c>
      <c r="F455" s="772" t="s">
        <v>846</v>
      </c>
      <c r="G455" s="770">
        <v>75</v>
      </c>
      <c r="H455" s="770">
        <v>550</v>
      </c>
      <c r="I455" s="770">
        <v>66097.5</v>
      </c>
      <c r="J455" s="770">
        <v>59598</v>
      </c>
      <c r="K455" s="770">
        <v>275</v>
      </c>
      <c r="L455" s="770">
        <v>11233.6</v>
      </c>
      <c r="M455" s="770">
        <v>11231</v>
      </c>
      <c r="N455" s="772" t="s">
        <v>640</v>
      </c>
      <c r="O455" s="772" t="s">
        <v>640</v>
      </c>
      <c r="P455" s="772" t="s">
        <v>640</v>
      </c>
      <c r="Q455" s="772" t="s">
        <v>640</v>
      </c>
    </row>
    <row r="456" spans="1:17">
      <c r="A456" s="770">
        <v>3015</v>
      </c>
      <c r="B456" s="772" t="s">
        <v>819</v>
      </c>
      <c r="C456" s="772" t="s">
        <v>736</v>
      </c>
      <c r="D456" s="770">
        <v>4882</v>
      </c>
      <c r="E456" s="772" t="s">
        <v>272</v>
      </c>
      <c r="F456" s="772" t="s">
        <v>901</v>
      </c>
      <c r="G456" s="770">
        <v>300</v>
      </c>
      <c r="H456" s="770">
        <v>550</v>
      </c>
      <c r="I456" s="770">
        <v>66097.5</v>
      </c>
      <c r="J456" s="770">
        <v>59598</v>
      </c>
      <c r="K456" s="770">
        <v>275</v>
      </c>
      <c r="L456" s="770">
        <v>11233.6</v>
      </c>
      <c r="M456" s="770">
        <v>11231</v>
      </c>
      <c r="N456" s="772" t="s">
        <v>640</v>
      </c>
      <c r="O456" s="772" t="s">
        <v>640</v>
      </c>
      <c r="P456" s="772" t="s">
        <v>640</v>
      </c>
      <c r="Q456" s="772" t="s">
        <v>640</v>
      </c>
    </row>
    <row r="457" spans="1:17">
      <c r="A457" s="770">
        <v>3015</v>
      </c>
      <c r="B457" s="772" t="s">
        <v>819</v>
      </c>
      <c r="C457" s="772" t="s">
        <v>736</v>
      </c>
      <c r="D457" s="770">
        <v>4883</v>
      </c>
      <c r="E457" s="772" t="s">
        <v>823</v>
      </c>
      <c r="F457" s="772" t="s">
        <v>831</v>
      </c>
      <c r="G457" s="770">
        <v>125</v>
      </c>
      <c r="H457" s="770">
        <v>550</v>
      </c>
      <c r="I457" s="770">
        <v>66097.5</v>
      </c>
      <c r="J457" s="770">
        <v>59598</v>
      </c>
      <c r="K457" s="770">
        <v>275</v>
      </c>
      <c r="L457" s="770">
        <v>11233.6</v>
      </c>
      <c r="M457" s="770">
        <v>11231</v>
      </c>
      <c r="N457" s="772" t="s">
        <v>640</v>
      </c>
      <c r="O457" s="772" t="s">
        <v>640</v>
      </c>
      <c r="P457" s="772" t="s">
        <v>640</v>
      </c>
      <c r="Q457" s="772" t="s">
        <v>640</v>
      </c>
    </row>
    <row r="458" spans="1:17">
      <c r="A458" s="770">
        <v>3015</v>
      </c>
      <c r="B458" s="772" t="s">
        <v>819</v>
      </c>
      <c r="C458" s="772" t="s">
        <v>736</v>
      </c>
      <c r="D458" s="770">
        <v>4884</v>
      </c>
      <c r="E458" s="772" t="s">
        <v>823</v>
      </c>
      <c r="F458" s="772" t="s">
        <v>856</v>
      </c>
      <c r="G458" s="770">
        <v>75</v>
      </c>
      <c r="H458" s="770">
        <v>550</v>
      </c>
      <c r="I458" s="770">
        <v>66097.5</v>
      </c>
      <c r="J458" s="770">
        <v>59598</v>
      </c>
      <c r="K458" s="770">
        <v>275</v>
      </c>
      <c r="L458" s="770">
        <v>11233.6</v>
      </c>
      <c r="M458" s="770">
        <v>11231</v>
      </c>
      <c r="N458" s="772" t="s">
        <v>640</v>
      </c>
      <c r="O458" s="772" t="s">
        <v>640</v>
      </c>
      <c r="P458" s="772" t="s">
        <v>640</v>
      </c>
      <c r="Q458" s="772" t="s">
        <v>640</v>
      </c>
    </row>
    <row r="459" spans="1:17">
      <c r="A459" s="770">
        <v>3015</v>
      </c>
      <c r="B459" s="772" t="s">
        <v>819</v>
      </c>
      <c r="C459" s="772" t="s">
        <v>736</v>
      </c>
      <c r="D459" s="770">
        <v>4885</v>
      </c>
      <c r="E459" s="772" t="s">
        <v>823</v>
      </c>
      <c r="F459" s="772" t="s">
        <v>362</v>
      </c>
      <c r="G459" s="770">
        <v>75</v>
      </c>
      <c r="H459" s="770">
        <v>1400</v>
      </c>
      <c r="I459" s="770">
        <v>63766.5</v>
      </c>
      <c r="J459" s="770">
        <v>57256.5</v>
      </c>
      <c r="K459" s="770">
        <v>275</v>
      </c>
      <c r="L459" s="770">
        <v>11233.6</v>
      </c>
      <c r="M459" s="770">
        <v>11231</v>
      </c>
      <c r="N459" s="770">
        <v>5785.5</v>
      </c>
      <c r="O459" s="772" t="s">
        <v>640</v>
      </c>
      <c r="P459" s="772" t="s">
        <v>640</v>
      </c>
      <c r="Q459" s="772" t="s">
        <v>640</v>
      </c>
    </row>
    <row r="460" spans="1:17">
      <c r="A460" s="770">
        <v>3015</v>
      </c>
      <c r="B460" s="772" t="s">
        <v>819</v>
      </c>
      <c r="C460" s="772" t="s">
        <v>736</v>
      </c>
      <c r="D460" s="770">
        <v>4886</v>
      </c>
      <c r="E460" s="772" t="s">
        <v>272</v>
      </c>
      <c r="F460" s="772" t="s">
        <v>900</v>
      </c>
      <c r="G460" s="770">
        <v>225</v>
      </c>
      <c r="H460" s="770">
        <v>550</v>
      </c>
      <c r="I460" s="770">
        <v>66097.5</v>
      </c>
      <c r="J460" s="770">
        <v>59598</v>
      </c>
      <c r="K460" s="770">
        <v>275</v>
      </c>
      <c r="L460" s="770">
        <v>11233.6</v>
      </c>
      <c r="M460" s="770">
        <v>11231</v>
      </c>
      <c r="N460" s="772" t="s">
        <v>640</v>
      </c>
      <c r="O460" s="772" t="s">
        <v>640</v>
      </c>
      <c r="P460" s="772" t="s">
        <v>640</v>
      </c>
      <c r="Q460" s="772" t="s">
        <v>640</v>
      </c>
    </row>
    <row r="461" spans="1:17">
      <c r="A461" s="770">
        <v>3015</v>
      </c>
      <c r="B461" s="772" t="s">
        <v>819</v>
      </c>
      <c r="C461" s="772" t="s">
        <v>736</v>
      </c>
      <c r="D461" s="770">
        <v>4887</v>
      </c>
      <c r="E461" s="772" t="s">
        <v>820</v>
      </c>
      <c r="F461" s="772" t="s">
        <v>817</v>
      </c>
      <c r="G461" s="770">
        <v>325</v>
      </c>
      <c r="H461" s="770">
        <v>1400</v>
      </c>
      <c r="I461" s="770">
        <v>63766.5</v>
      </c>
      <c r="J461" s="770">
        <v>57256.5</v>
      </c>
      <c r="K461" s="770">
        <v>275</v>
      </c>
      <c r="L461" s="770">
        <v>11233.6</v>
      </c>
      <c r="M461" s="770">
        <v>11231</v>
      </c>
      <c r="N461" s="772" t="s">
        <v>640</v>
      </c>
      <c r="O461" s="772" t="s">
        <v>640</v>
      </c>
      <c r="P461" s="772" t="s">
        <v>640</v>
      </c>
      <c r="Q461" s="772" t="s">
        <v>640</v>
      </c>
    </row>
    <row r="462" spans="1:17">
      <c r="A462" s="770">
        <v>3015</v>
      </c>
      <c r="B462" s="772" t="s">
        <v>819</v>
      </c>
      <c r="C462" s="772" t="s">
        <v>736</v>
      </c>
      <c r="D462" s="770">
        <v>4887</v>
      </c>
      <c r="E462" s="772" t="s">
        <v>818</v>
      </c>
      <c r="F462" s="772" t="s">
        <v>817</v>
      </c>
      <c r="G462" s="770">
        <v>200</v>
      </c>
      <c r="H462" s="770">
        <v>1400</v>
      </c>
      <c r="I462" s="770">
        <v>63766.5</v>
      </c>
      <c r="J462" s="770">
        <v>57256.5</v>
      </c>
      <c r="K462" s="770">
        <v>275</v>
      </c>
      <c r="L462" s="770">
        <v>11233.6</v>
      </c>
      <c r="M462" s="770">
        <v>11231</v>
      </c>
      <c r="N462" s="772" t="s">
        <v>640</v>
      </c>
      <c r="O462" s="772" t="s">
        <v>640</v>
      </c>
      <c r="P462" s="772" t="s">
        <v>640</v>
      </c>
      <c r="Q462" s="772" t="s">
        <v>640</v>
      </c>
    </row>
    <row r="463" spans="1:17">
      <c r="A463" s="770">
        <v>3015</v>
      </c>
      <c r="B463" s="772" t="s">
        <v>819</v>
      </c>
      <c r="C463" s="772" t="s">
        <v>736</v>
      </c>
      <c r="D463" s="770">
        <v>4888</v>
      </c>
      <c r="E463" s="772" t="s">
        <v>823</v>
      </c>
      <c r="F463" s="772" t="s">
        <v>862</v>
      </c>
      <c r="G463" s="770">
        <v>75</v>
      </c>
      <c r="H463" s="770">
        <v>1400</v>
      </c>
      <c r="I463" s="770">
        <v>63766.5</v>
      </c>
      <c r="J463" s="770">
        <v>57256.5</v>
      </c>
      <c r="K463" s="770">
        <v>275</v>
      </c>
      <c r="L463" s="770">
        <v>11233.6</v>
      </c>
      <c r="M463" s="770">
        <v>11231</v>
      </c>
      <c r="N463" s="772" t="s">
        <v>640</v>
      </c>
      <c r="O463" s="772" t="s">
        <v>640</v>
      </c>
      <c r="P463" s="772" t="s">
        <v>640</v>
      </c>
      <c r="Q463" s="772" t="s">
        <v>640</v>
      </c>
    </row>
    <row r="464" spans="1:17">
      <c r="A464" s="770">
        <v>3015</v>
      </c>
      <c r="B464" s="772" t="s">
        <v>819</v>
      </c>
      <c r="C464" s="772" t="s">
        <v>736</v>
      </c>
      <c r="D464" s="770">
        <v>4889</v>
      </c>
      <c r="E464" s="772" t="s">
        <v>818</v>
      </c>
      <c r="F464" s="772" t="s">
        <v>834</v>
      </c>
      <c r="G464" s="770">
        <v>200</v>
      </c>
      <c r="H464" s="770">
        <v>550</v>
      </c>
      <c r="I464" s="770">
        <v>66097.5</v>
      </c>
      <c r="J464" s="770">
        <v>59598</v>
      </c>
      <c r="K464" s="770">
        <v>275</v>
      </c>
      <c r="L464" s="770">
        <v>11233.6</v>
      </c>
      <c r="M464" s="770">
        <v>11231</v>
      </c>
      <c r="N464" s="772" t="s">
        <v>640</v>
      </c>
      <c r="O464" s="772" t="s">
        <v>640</v>
      </c>
      <c r="P464" s="772" t="s">
        <v>640</v>
      </c>
      <c r="Q464" s="772" t="s">
        <v>640</v>
      </c>
    </row>
    <row r="465" spans="1:17">
      <c r="A465" s="770">
        <v>3015</v>
      </c>
      <c r="B465" s="772" t="s">
        <v>819</v>
      </c>
      <c r="C465" s="772" t="s">
        <v>736</v>
      </c>
      <c r="D465" s="770">
        <v>4890</v>
      </c>
      <c r="E465" s="772" t="s">
        <v>823</v>
      </c>
      <c r="F465" s="772" t="s">
        <v>899</v>
      </c>
      <c r="G465" s="770">
        <v>75</v>
      </c>
      <c r="H465" s="770">
        <v>1400</v>
      </c>
      <c r="I465" s="770">
        <v>63766.5</v>
      </c>
      <c r="J465" s="770">
        <v>57256.5</v>
      </c>
      <c r="K465" s="770">
        <v>275</v>
      </c>
      <c r="L465" s="770">
        <v>11233.6</v>
      </c>
      <c r="M465" s="770">
        <v>11231</v>
      </c>
      <c r="N465" s="772" t="s">
        <v>640</v>
      </c>
      <c r="O465" s="772" t="s">
        <v>640</v>
      </c>
      <c r="P465" s="772" t="s">
        <v>640</v>
      </c>
      <c r="Q465" s="772" t="s">
        <v>640</v>
      </c>
    </row>
    <row r="466" spans="1:17">
      <c r="A466" s="770">
        <v>3015</v>
      </c>
      <c r="B466" s="772" t="s">
        <v>819</v>
      </c>
      <c r="C466" s="772" t="s">
        <v>736</v>
      </c>
      <c r="D466" s="770">
        <v>4891</v>
      </c>
      <c r="E466" s="772" t="s">
        <v>823</v>
      </c>
      <c r="F466" s="772" t="s">
        <v>857</v>
      </c>
      <c r="G466" s="770">
        <v>75</v>
      </c>
      <c r="H466" s="770">
        <v>1400</v>
      </c>
      <c r="I466" s="770">
        <v>63766.5</v>
      </c>
      <c r="J466" s="770">
        <v>57256.5</v>
      </c>
      <c r="K466" s="770">
        <v>275</v>
      </c>
      <c r="L466" s="770">
        <v>11233.6</v>
      </c>
      <c r="M466" s="770">
        <v>11231</v>
      </c>
      <c r="N466" s="772" t="s">
        <v>640</v>
      </c>
      <c r="O466" s="772" t="s">
        <v>640</v>
      </c>
      <c r="P466" s="772" t="s">
        <v>640</v>
      </c>
      <c r="Q466" s="772" t="s">
        <v>640</v>
      </c>
    </row>
    <row r="467" spans="1:17">
      <c r="A467" s="770">
        <v>3015</v>
      </c>
      <c r="B467" s="772" t="s">
        <v>819</v>
      </c>
      <c r="C467" s="772" t="s">
        <v>736</v>
      </c>
      <c r="D467" s="770">
        <v>4892</v>
      </c>
      <c r="E467" s="772" t="s">
        <v>818</v>
      </c>
      <c r="F467" s="772" t="s">
        <v>827</v>
      </c>
      <c r="G467" s="770">
        <v>200</v>
      </c>
      <c r="H467" s="770">
        <v>1400</v>
      </c>
      <c r="I467" s="770">
        <v>63766.5</v>
      </c>
      <c r="J467" s="770">
        <v>57256.5</v>
      </c>
      <c r="K467" s="770">
        <v>275</v>
      </c>
      <c r="L467" s="770">
        <v>11233.6</v>
      </c>
      <c r="M467" s="770">
        <v>11231</v>
      </c>
      <c r="N467" s="772" t="s">
        <v>640</v>
      </c>
      <c r="O467" s="772" t="s">
        <v>640</v>
      </c>
      <c r="P467" s="772" t="s">
        <v>640</v>
      </c>
      <c r="Q467" s="772" t="s">
        <v>640</v>
      </c>
    </row>
    <row r="468" spans="1:17">
      <c r="A468" s="770">
        <v>3015</v>
      </c>
      <c r="B468" s="772" t="s">
        <v>819</v>
      </c>
      <c r="C468" s="772" t="s">
        <v>736</v>
      </c>
      <c r="D468" s="770">
        <v>4892</v>
      </c>
      <c r="E468" s="772" t="s">
        <v>823</v>
      </c>
      <c r="F468" s="772" t="s">
        <v>827</v>
      </c>
      <c r="G468" s="770">
        <v>75</v>
      </c>
      <c r="H468" s="770">
        <v>1400</v>
      </c>
      <c r="I468" s="770">
        <v>63766.5</v>
      </c>
      <c r="J468" s="770">
        <v>57256.5</v>
      </c>
      <c r="K468" s="770">
        <v>275</v>
      </c>
      <c r="L468" s="770">
        <v>11233.6</v>
      </c>
      <c r="M468" s="770">
        <v>11231</v>
      </c>
      <c r="N468" s="772" t="s">
        <v>640</v>
      </c>
      <c r="O468" s="772" t="s">
        <v>640</v>
      </c>
      <c r="P468" s="772" t="s">
        <v>640</v>
      </c>
      <c r="Q468" s="772" t="s">
        <v>640</v>
      </c>
    </row>
    <row r="469" spans="1:17">
      <c r="A469" s="770">
        <v>3015</v>
      </c>
      <c r="B469" s="772" t="s">
        <v>819</v>
      </c>
      <c r="C469" s="772" t="s">
        <v>736</v>
      </c>
      <c r="D469" s="770">
        <v>4893</v>
      </c>
      <c r="E469" s="772" t="s">
        <v>823</v>
      </c>
      <c r="F469" s="772" t="s">
        <v>898</v>
      </c>
      <c r="G469" s="770">
        <v>75</v>
      </c>
      <c r="H469" s="770">
        <v>1400</v>
      </c>
      <c r="I469" s="770">
        <v>63766.5</v>
      </c>
      <c r="J469" s="770">
        <v>57256.5</v>
      </c>
      <c r="K469" s="770">
        <v>275</v>
      </c>
      <c r="L469" s="770">
        <v>11233.6</v>
      </c>
      <c r="M469" s="770">
        <v>11231</v>
      </c>
      <c r="N469" s="772" t="s">
        <v>640</v>
      </c>
      <c r="O469" s="772" t="s">
        <v>640</v>
      </c>
      <c r="P469" s="772" t="s">
        <v>640</v>
      </c>
      <c r="Q469" s="772" t="s">
        <v>640</v>
      </c>
    </row>
    <row r="470" spans="1:17">
      <c r="A470" s="770">
        <v>3015</v>
      </c>
      <c r="B470" s="772" t="s">
        <v>819</v>
      </c>
      <c r="C470" s="772" t="s">
        <v>736</v>
      </c>
      <c r="D470" s="770">
        <v>4894</v>
      </c>
      <c r="E470" s="772" t="s">
        <v>823</v>
      </c>
      <c r="F470" s="772" t="s">
        <v>870</v>
      </c>
      <c r="G470" s="770">
        <v>75</v>
      </c>
      <c r="H470" s="770">
        <v>1400</v>
      </c>
      <c r="I470" s="770">
        <v>63766.5</v>
      </c>
      <c r="J470" s="770">
        <v>57256.5</v>
      </c>
      <c r="K470" s="770">
        <v>275</v>
      </c>
      <c r="L470" s="770">
        <v>11233.6</v>
      </c>
      <c r="M470" s="770">
        <v>11231</v>
      </c>
      <c r="N470" s="772" t="s">
        <v>640</v>
      </c>
      <c r="O470" s="772" t="s">
        <v>640</v>
      </c>
      <c r="P470" s="772" t="s">
        <v>640</v>
      </c>
      <c r="Q470" s="772" t="s">
        <v>640</v>
      </c>
    </row>
    <row r="471" spans="1:17">
      <c r="A471" s="770">
        <v>3015</v>
      </c>
      <c r="B471" s="772" t="s">
        <v>819</v>
      </c>
      <c r="C471" s="772" t="s">
        <v>736</v>
      </c>
      <c r="D471" s="770">
        <v>4895</v>
      </c>
      <c r="E471" s="772" t="s">
        <v>818</v>
      </c>
      <c r="F471" s="772" t="s">
        <v>897</v>
      </c>
      <c r="G471" s="770">
        <v>200</v>
      </c>
      <c r="H471" s="770">
        <v>550</v>
      </c>
      <c r="I471" s="770">
        <v>66097.5</v>
      </c>
      <c r="J471" s="770">
        <v>59598</v>
      </c>
      <c r="K471" s="770">
        <v>275</v>
      </c>
      <c r="L471" s="770">
        <v>11233.6</v>
      </c>
      <c r="M471" s="770">
        <v>11231</v>
      </c>
      <c r="N471" s="772" t="s">
        <v>640</v>
      </c>
      <c r="O471" s="772" t="s">
        <v>640</v>
      </c>
      <c r="P471" s="772" t="s">
        <v>640</v>
      </c>
      <c r="Q471" s="772" t="s">
        <v>640</v>
      </c>
    </row>
    <row r="472" spans="1:17">
      <c r="A472" s="770">
        <v>3015</v>
      </c>
      <c r="B472" s="772" t="s">
        <v>819</v>
      </c>
      <c r="C472" s="772" t="s">
        <v>736</v>
      </c>
      <c r="D472" s="770">
        <v>4895</v>
      </c>
      <c r="E472" s="772" t="s">
        <v>823</v>
      </c>
      <c r="F472" s="772" t="s">
        <v>896</v>
      </c>
      <c r="G472" s="770">
        <v>75</v>
      </c>
      <c r="H472" s="770">
        <v>550</v>
      </c>
      <c r="I472" s="770">
        <v>66097.5</v>
      </c>
      <c r="J472" s="770">
        <v>59598</v>
      </c>
      <c r="K472" s="770">
        <v>275</v>
      </c>
      <c r="L472" s="770">
        <v>11233.6</v>
      </c>
      <c r="M472" s="770">
        <v>11231</v>
      </c>
      <c r="N472" s="772" t="s">
        <v>640</v>
      </c>
      <c r="O472" s="772" t="s">
        <v>640</v>
      </c>
      <c r="P472" s="772" t="s">
        <v>640</v>
      </c>
      <c r="Q472" s="772" t="s">
        <v>640</v>
      </c>
    </row>
    <row r="473" spans="1:17">
      <c r="A473" s="770">
        <v>3015</v>
      </c>
      <c r="B473" s="772" t="s">
        <v>819</v>
      </c>
      <c r="C473" s="772" t="s">
        <v>736</v>
      </c>
      <c r="D473" s="770">
        <v>4896</v>
      </c>
      <c r="E473" s="772" t="s">
        <v>823</v>
      </c>
      <c r="F473" s="772" t="s">
        <v>895</v>
      </c>
      <c r="G473" s="770">
        <v>75</v>
      </c>
      <c r="H473" s="770">
        <v>1400</v>
      </c>
      <c r="I473" s="770">
        <v>63766.5</v>
      </c>
      <c r="J473" s="770">
        <v>57256.5</v>
      </c>
      <c r="K473" s="770">
        <v>275</v>
      </c>
      <c r="L473" s="770">
        <v>11233.6</v>
      </c>
      <c r="M473" s="770">
        <v>11231</v>
      </c>
      <c r="N473" s="770">
        <v>5785.5</v>
      </c>
      <c r="O473" s="772" t="s">
        <v>640</v>
      </c>
      <c r="P473" s="772" t="s">
        <v>640</v>
      </c>
      <c r="Q473" s="772" t="s">
        <v>640</v>
      </c>
    </row>
    <row r="474" spans="1:17">
      <c r="A474" s="770">
        <v>3015</v>
      </c>
      <c r="B474" s="772" t="s">
        <v>819</v>
      </c>
      <c r="C474" s="772" t="s">
        <v>736</v>
      </c>
      <c r="D474" s="770">
        <v>4897</v>
      </c>
      <c r="E474" s="772" t="s">
        <v>818</v>
      </c>
      <c r="F474" s="772" t="s">
        <v>846</v>
      </c>
      <c r="G474" s="770">
        <v>200</v>
      </c>
      <c r="H474" s="770">
        <v>550</v>
      </c>
      <c r="I474" s="770">
        <v>66097.5</v>
      </c>
      <c r="J474" s="770">
        <v>59598</v>
      </c>
      <c r="K474" s="770">
        <v>275</v>
      </c>
      <c r="L474" s="770">
        <v>11233.6</v>
      </c>
      <c r="M474" s="770">
        <v>11231</v>
      </c>
      <c r="N474" s="772" t="s">
        <v>640</v>
      </c>
      <c r="O474" s="772" t="s">
        <v>640</v>
      </c>
      <c r="P474" s="772" t="s">
        <v>640</v>
      </c>
      <c r="Q474" s="772" t="s">
        <v>640</v>
      </c>
    </row>
    <row r="475" spans="1:17">
      <c r="A475" s="770">
        <v>3015</v>
      </c>
      <c r="B475" s="772" t="s">
        <v>819</v>
      </c>
      <c r="C475" s="772" t="s">
        <v>736</v>
      </c>
      <c r="D475" s="770">
        <v>4898</v>
      </c>
      <c r="E475" s="772" t="s">
        <v>823</v>
      </c>
      <c r="F475" s="772" t="s">
        <v>894</v>
      </c>
      <c r="G475" s="770">
        <v>75</v>
      </c>
      <c r="H475" s="770">
        <v>1400</v>
      </c>
      <c r="I475" s="770">
        <v>63766.5</v>
      </c>
      <c r="J475" s="770">
        <v>57256.5</v>
      </c>
      <c r="K475" s="770">
        <v>275</v>
      </c>
      <c r="L475" s="770">
        <v>11233.6</v>
      </c>
      <c r="M475" s="770">
        <v>11231</v>
      </c>
      <c r="N475" s="772" t="s">
        <v>640</v>
      </c>
      <c r="O475" s="772" t="s">
        <v>640</v>
      </c>
      <c r="P475" s="772" t="s">
        <v>640</v>
      </c>
      <c r="Q475" s="772" t="s">
        <v>640</v>
      </c>
    </row>
    <row r="476" spans="1:17">
      <c r="A476" s="770">
        <v>3015</v>
      </c>
      <c r="B476" s="772" t="s">
        <v>819</v>
      </c>
      <c r="C476" s="772" t="s">
        <v>736</v>
      </c>
      <c r="D476" s="770">
        <v>4899</v>
      </c>
      <c r="E476" s="772" t="s">
        <v>823</v>
      </c>
      <c r="F476" s="772" t="s">
        <v>855</v>
      </c>
      <c r="G476" s="770">
        <v>75</v>
      </c>
      <c r="H476" s="770">
        <v>1400</v>
      </c>
      <c r="I476" s="770">
        <v>63766.5</v>
      </c>
      <c r="J476" s="770">
        <v>57256.5</v>
      </c>
      <c r="K476" s="770">
        <v>275</v>
      </c>
      <c r="L476" s="770">
        <v>11233.6</v>
      </c>
      <c r="M476" s="770">
        <v>11231</v>
      </c>
      <c r="N476" s="772" t="s">
        <v>640</v>
      </c>
      <c r="O476" s="772" t="s">
        <v>640</v>
      </c>
      <c r="P476" s="772" t="s">
        <v>640</v>
      </c>
      <c r="Q476" s="772" t="s">
        <v>640</v>
      </c>
    </row>
    <row r="477" spans="1:17">
      <c r="A477" s="770">
        <v>3015</v>
      </c>
      <c r="B477" s="772" t="s">
        <v>819</v>
      </c>
      <c r="C477" s="772" t="s">
        <v>736</v>
      </c>
      <c r="D477" s="770">
        <v>4900</v>
      </c>
      <c r="E477" s="772" t="s">
        <v>823</v>
      </c>
      <c r="F477" s="772" t="s">
        <v>860</v>
      </c>
      <c r="G477" s="770">
        <v>75</v>
      </c>
      <c r="H477" s="770">
        <v>1400</v>
      </c>
      <c r="I477" s="770">
        <v>63766.5</v>
      </c>
      <c r="J477" s="770">
        <v>57256.5</v>
      </c>
      <c r="K477" s="770">
        <v>275</v>
      </c>
      <c r="L477" s="770">
        <v>11233.6</v>
      </c>
      <c r="M477" s="770">
        <v>11231</v>
      </c>
      <c r="N477" s="772" t="s">
        <v>640</v>
      </c>
      <c r="O477" s="772" t="s">
        <v>640</v>
      </c>
      <c r="P477" s="772" t="s">
        <v>640</v>
      </c>
      <c r="Q477" s="772" t="s">
        <v>640</v>
      </c>
    </row>
    <row r="478" spans="1:17">
      <c r="A478" s="770">
        <v>3015</v>
      </c>
      <c r="B478" s="772" t="s">
        <v>819</v>
      </c>
      <c r="C478" s="772" t="s">
        <v>736</v>
      </c>
      <c r="D478" s="770">
        <v>4901</v>
      </c>
      <c r="E478" s="772" t="s">
        <v>818</v>
      </c>
      <c r="F478" s="772" t="s">
        <v>893</v>
      </c>
      <c r="G478" s="770">
        <v>200</v>
      </c>
      <c r="H478" s="770">
        <v>1400</v>
      </c>
      <c r="I478" s="770">
        <v>63766.5</v>
      </c>
      <c r="J478" s="770">
        <v>57256.5</v>
      </c>
      <c r="K478" s="770">
        <v>275</v>
      </c>
      <c r="L478" s="770">
        <v>11233.6</v>
      </c>
      <c r="M478" s="770">
        <v>11231</v>
      </c>
      <c r="N478" s="772" t="s">
        <v>640</v>
      </c>
      <c r="O478" s="772" t="s">
        <v>640</v>
      </c>
      <c r="P478" s="772" t="s">
        <v>640</v>
      </c>
      <c r="Q478" s="772" t="s">
        <v>640</v>
      </c>
    </row>
    <row r="479" spans="1:17">
      <c r="A479" s="770">
        <v>3015</v>
      </c>
      <c r="B479" s="772" t="s">
        <v>819</v>
      </c>
      <c r="C479" s="772" t="s">
        <v>736</v>
      </c>
      <c r="D479" s="770">
        <v>4902</v>
      </c>
      <c r="E479" s="772" t="s">
        <v>820</v>
      </c>
      <c r="F479" s="772" t="s">
        <v>867</v>
      </c>
      <c r="G479" s="770">
        <v>325</v>
      </c>
      <c r="H479" s="770">
        <v>1400</v>
      </c>
      <c r="I479" s="770">
        <v>63766.5</v>
      </c>
      <c r="J479" s="770">
        <v>57256.5</v>
      </c>
      <c r="K479" s="770">
        <v>275</v>
      </c>
      <c r="L479" s="770">
        <v>11233.6</v>
      </c>
      <c r="M479" s="770">
        <v>11231</v>
      </c>
      <c r="N479" s="772" t="s">
        <v>640</v>
      </c>
      <c r="O479" s="772" t="s">
        <v>640</v>
      </c>
      <c r="P479" s="772" t="s">
        <v>640</v>
      </c>
      <c r="Q479" s="772" t="s">
        <v>640</v>
      </c>
    </row>
    <row r="480" spans="1:17">
      <c r="A480" s="770">
        <v>3015</v>
      </c>
      <c r="B480" s="772" t="s">
        <v>819</v>
      </c>
      <c r="C480" s="772" t="s">
        <v>736</v>
      </c>
      <c r="D480" s="770">
        <v>4902</v>
      </c>
      <c r="E480" s="772" t="s">
        <v>818</v>
      </c>
      <c r="F480" s="772" t="s">
        <v>867</v>
      </c>
      <c r="G480" s="770">
        <v>200</v>
      </c>
      <c r="H480" s="770">
        <v>1400</v>
      </c>
      <c r="I480" s="770">
        <v>63766.5</v>
      </c>
      <c r="J480" s="770">
        <v>57256.5</v>
      </c>
      <c r="K480" s="770">
        <v>275</v>
      </c>
      <c r="L480" s="770">
        <v>11233.6</v>
      </c>
      <c r="M480" s="770">
        <v>11231</v>
      </c>
      <c r="N480" s="772" t="s">
        <v>640</v>
      </c>
      <c r="O480" s="772" t="s">
        <v>640</v>
      </c>
      <c r="P480" s="772" t="s">
        <v>640</v>
      </c>
      <c r="Q480" s="772" t="s">
        <v>640</v>
      </c>
    </row>
    <row r="481" spans="1:17">
      <c r="A481" s="770">
        <v>3015</v>
      </c>
      <c r="B481" s="772" t="s">
        <v>819</v>
      </c>
      <c r="C481" s="772" t="s">
        <v>736</v>
      </c>
      <c r="D481" s="770">
        <v>4903</v>
      </c>
      <c r="E481" s="772" t="s">
        <v>820</v>
      </c>
      <c r="F481" s="772" t="s">
        <v>833</v>
      </c>
      <c r="G481" s="770">
        <v>325</v>
      </c>
      <c r="H481" s="770">
        <v>1400</v>
      </c>
      <c r="I481" s="770">
        <v>63766.5</v>
      </c>
      <c r="J481" s="770">
        <v>57256.5</v>
      </c>
      <c r="K481" s="770">
        <v>275</v>
      </c>
      <c r="L481" s="770">
        <v>11233.6</v>
      </c>
      <c r="M481" s="770">
        <v>11231</v>
      </c>
      <c r="N481" s="772" t="s">
        <v>640</v>
      </c>
      <c r="O481" s="772" t="s">
        <v>640</v>
      </c>
      <c r="P481" s="772" t="s">
        <v>640</v>
      </c>
      <c r="Q481" s="772" t="s">
        <v>640</v>
      </c>
    </row>
    <row r="482" spans="1:17">
      <c r="A482" s="770">
        <v>3015</v>
      </c>
      <c r="B482" s="772" t="s">
        <v>819</v>
      </c>
      <c r="C482" s="772" t="s">
        <v>736</v>
      </c>
      <c r="D482" s="770">
        <v>4903</v>
      </c>
      <c r="E482" s="772" t="s">
        <v>818</v>
      </c>
      <c r="F482" s="772" t="s">
        <v>833</v>
      </c>
      <c r="G482" s="770">
        <v>200</v>
      </c>
      <c r="H482" s="770">
        <v>1400</v>
      </c>
      <c r="I482" s="770">
        <v>63766.5</v>
      </c>
      <c r="J482" s="770">
        <v>57256.5</v>
      </c>
      <c r="K482" s="770">
        <v>275</v>
      </c>
      <c r="L482" s="770">
        <v>11233.6</v>
      </c>
      <c r="M482" s="770">
        <v>11231</v>
      </c>
      <c r="N482" s="772" t="s">
        <v>640</v>
      </c>
      <c r="O482" s="772" t="s">
        <v>640</v>
      </c>
      <c r="P482" s="772" t="s">
        <v>640</v>
      </c>
      <c r="Q482" s="772" t="s">
        <v>640</v>
      </c>
    </row>
    <row r="483" spans="1:17">
      <c r="A483" s="770">
        <v>3015</v>
      </c>
      <c r="B483" s="772" t="s">
        <v>819</v>
      </c>
      <c r="C483" s="772" t="s">
        <v>736</v>
      </c>
      <c r="D483" s="770">
        <v>4904</v>
      </c>
      <c r="E483" s="772" t="s">
        <v>818</v>
      </c>
      <c r="F483" s="772" t="s">
        <v>828</v>
      </c>
      <c r="G483" s="770">
        <v>200</v>
      </c>
      <c r="H483" s="770">
        <v>1400</v>
      </c>
      <c r="I483" s="770">
        <v>63766.5</v>
      </c>
      <c r="J483" s="770">
        <v>57256.5</v>
      </c>
      <c r="K483" s="770">
        <v>275</v>
      </c>
      <c r="L483" s="770">
        <v>11233.6</v>
      </c>
      <c r="M483" s="770">
        <v>11231</v>
      </c>
      <c r="N483" s="772" t="s">
        <v>640</v>
      </c>
      <c r="O483" s="772" t="s">
        <v>640</v>
      </c>
      <c r="P483" s="772" t="s">
        <v>640</v>
      </c>
      <c r="Q483" s="772" t="s">
        <v>640</v>
      </c>
    </row>
    <row r="484" spans="1:17">
      <c r="A484" s="770">
        <v>3015</v>
      </c>
      <c r="B484" s="772" t="s">
        <v>819</v>
      </c>
      <c r="C484" s="772" t="s">
        <v>736</v>
      </c>
      <c r="D484" s="770">
        <v>4904</v>
      </c>
      <c r="E484" s="772" t="s">
        <v>823</v>
      </c>
      <c r="F484" s="772" t="s">
        <v>828</v>
      </c>
      <c r="G484" s="770">
        <v>75</v>
      </c>
      <c r="H484" s="770">
        <v>1400</v>
      </c>
      <c r="I484" s="770">
        <v>63766.5</v>
      </c>
      <c r="J484" s="770">
        <v>57256.5</v>
      </c>
      <c r="K484" s="770">
        <v>275</v>
      </c>
      <c r="L484" s="770">
        <v>11233.6</v>
      </c>
      <c r="M484" s="770">
        <v>11231</v>
      </c>
      <c r="N484" s="772" t="s">
        <v>640</v>
      </c>
      <c r="O484" s="772" t="s">
        <v>640</v>
      </c>
      <c r="P484" s="772" t="s">
        <v>640</v>
      </c>
      <c r="Q484" s="772" t="s">
        <v>640</v>
      </c>
    </row>
    <row r="485" spans="1:17">
      <c r="A485" s="770">
        <v>3015</v>
      </c>
      <c r="B485" s="772" t="s">
        <v>819</v>
      </c>
      <c r="C485" s="772" t="s">
        <v>736</v>
      </c>
      <c r="D485" s="770">
        <v>4905</v>
      </c>
      <c r="E485" s="772" t="s">
        <v>823</v>
      </c>
      <c r="F485" s="772" t="s">
        <v>892</v>
      </c>
      <c r="G485" s="770">
        <v>75</v>
      </c>
      <c r="H485" s="770">
        <v>1400</v>
      </c>
      <c r="I485" s="770">
        <v>63766.5</v>
      </c>
      <c r="J485" s="770">
        <v>57256.5</v>
      </c>
      <c r="K485" s="770">
        <v>275</v>
      </c>
      <c r="L485" s="770">
        <v>11233.6</v>
      </c>
      <c r="M485" s="770">
        <v>11231</v>
      </c>
      <c r="N485" s="770">
        <v>5785.5</v>
      </c>
      <c r="O485" s="772" t="s">
        <v>640</v>
      </c>
      <c r="P485" s="772" t="s">
        <v>640</v>
      </c>
      <c r="Q485" s="772" t="s">
        <v>640</v>
      </c>
    </row>
    <row r="486" spans="1:17">
      <c r="A486" s="770">
        <v>3015</v>
      </c>
      <c r="B486" s="772" t="s">
        <v>819</v>
      </c>
      <c r="C486" s="772" t="s">
        <v>736</v>
      </c>
      <c r="D486" s="770">
        <v>4906</v>
      </c>
      <c r="E486" s="772" t="s">
        <v>823</v>
      </c>
      <c r="F486" s="772" t="s">
        <v>891</v>
      </c>
      <c r="G486" s="770">
        <v>75</v>
      </c>
      <c r="H486" s="770">
        <v>1400</v>
      </c>
      <c r="I486" s="770">
        <v>63766.5</v>
      </c>
      <c r="J486" s="770">
        <v>57256.5</v>
      </c>
      <c r="K486" s="770">
        <v>275</v>
      </c>
      <c r="L486" s="770">
        <v>11233.6</v>
      </c>
      <c r="M486" s="770">
        <v>11231</v>
      </c>
      <c r="N486" s="772" t="s">
        <v>640</v>
      </c>
      <c r="O486" s="772" t="s">
        <v>640</v>
      </c>
      <c r="P486" s="772" t="s">
        <v>640</v>
      </c>
      <c r="Q486" s="772" t="s">
        <v>640</v>
      </c>
    </row>
    <row r="487" spans="1:17">
      <c r="A487" s="770">
        <v>3015</v>
      </c>
      <c r="B487" s="772" t="s">
        <v>819</v>
      </c>
      <c r="C487" s="772" t="s">
        <v>736</v>
      </c>
      <c r="D487" s="770">
        <v>4907</v>
      </c>
      <c r="E487" s="772" t="s">
        <v>823</v>
      </c>
      <c r="F487" s="772" t="s">
        <v>890</v>
      </c>
      <c r="G487" s="770">
        <v>75</v>
      </c>
      <c r="H487" s="770">
        <v>1400</v>
      </c>
      <c r="I487" s="770">
        <v>63766.5</v>
      </c>
      <c r="J487" s="770">
        <v>57256.5</v>
      </c>
      <c r="K487" s="770">
        <v>275</v>
      </c>
      <c r="L487" s="770">
        <v>11233.6</v>
      </c>
      <c r="M487" s="770">
        <v>11231</v>
      </c>
      <c r="N487" s="772" t="s">
        <v>640</v>
      </c>
      <c r="O487" s="772" t="s">
        <v>640</v>
      </c>
      <c r="P487" s="772" t="s">
        <v>640</v>
      </c>
      <c r="Q487" s="772" t="s">
        <v>640</v>
      </c>
    </row>
    <row r="488" spans="1:17">
      <c r="A488" s="770">
        <v>3015</v>
      </c>
      <c r="B488" s="772" t="s">
        <v>819</v>
      </c>
      <c r="C488" s="772" t="s">
        <v>736</v>
      </c>
      <c r="D488" s="770">
        <v>4908</v>
      </c>
      <c r="E488" s="772" t="s">
        <v>823</v>
      </c>
      <c r="F488" s="772" t="s">
        <v>889</v>
      </c>
      <c r="G488" s="770">
        <v>75</v>
      </c>
      <c r="H488" s="770">
        <v>1400</v>
      </c>
      <c r="I488" s="770">
        <v>63766.5</v>
      </c>
      <c r="J488" s="770">
        <v>57256.5</v>
      </c>
      <c r="K488" s="770">
        <v>275</v>
      </c>
      <c r="L488" s="770">
        <v>11233.6</v>
      </c>
      <c r="M488" s="770">
        <v>11231</v>
      </c>
      <c r="N488" s="772" t="s">
        <v>640</v>
      </c>
      <c r="O488" s="772" t="s">
        <v>640</v>
      </c>
      <c r="P488" s="772" t="s">
        <v>640</v>
      </c>
      <c r="Q488" s="772" t="s">
        <v>640</v>
      </c>
    </row>
    <row r="489" spans="1:17">
      <c r="A489" s="770">
        <v>3015</v>
      </c>
      <c r="B489" s="772" t="s">
        <v>819</v>
      </c>
      <c r="C489" s="772" t="s">
        <v>736</v>
      </c>
      <c r="D489" s="770">
        <v>4909</v>
      </c>
      <c r="E489" s="772" t="s">
        <v>823</v>
      </c>
      <c r="F489" s="772" t="s">
        <v>830</v>
      </c>
      <c r="G489" s="770">
        <v>75</v>
      </c>
      <c r="H489" s="770">
        <v>1400</v>
      </c>
      <c r="I489" s="770">
        <v>63766.5</v>
      </c>
      <c r="J489" s="770">
        <v>57256.5</v>
      </c>
      <c r="K489" s="770">
        <v>275</v>
      </c>
      <c r="L489" s="770">
        <v>11233.6</v>
      </c>
      <c r="M489" s="770">
        <v>11231</v>
      </c>
      <c r="N489" s="772" t="s">
        <v>640</v>
      </c>
      <c r="O489" s="772" t="s">
        <v>640</v>
      </c>
      <c r="P489" s="772" t="s">
        <v>640</v>
      </c>
      <c r="Q489" s="772" t="s">
        <v>640</v>
      </c>
    </row>
    <row r="490" spans="1:17">
      <c r="A490" s="770">
        <v>3015</v>
      </c>
      <c r="B490" s="772" t="s">
        <v>819</v>
      </c>
      <c r="C490" s="772" t="s">
        <v>736</v>
      </c>
      <c r="D490" s="770">
        <v>4910</v>
      </c>
      <c r="E490" s="772" t="s">
        <v>823</v>
      </c>
      <c r="F490" s="772" t="s">
        <v>832</v>
      </c>
      <c r="G490" s="770">
        <v>75</v>
      </c>
      <c r="H490" s="770">
        <v>1400</v>
      </c>
      <c r="I490" s="770">
        <v>63766.5</v>
      </c>
      <c r="J490" s="770">
        <v>57256.5</v>
      </c>
      <c r="K490" s="770">
        <v>275</v>
      </c>
      <c r="L490" s="770">
        <v>11233.6</v>
      </c>
      <c r="M490" s="770">
        <v>11231</v>
      </c>
      <c r="N490" s="772" t="s">
        <v>640</v>
      </c>
      <c r="O490" s="772" t="s">
        <v>640</v>
      </c>
      <c r="P490" s="772" t="s">
        <v>640</v>
      </c>
      <c r="Q490" s="772" t="s">
        <v>640</v>
      </c>
    </row>
    <row r="491" spans="1:17">
      <c r="A491" s="770">
        <v>3015</v>
      </c>
      <c r="B491" s="772" t="s">
        <v>819</v>
      </c>
      <c r="C491" s="772" t="s">
        <v>736</v>
      </c>
      <c r="D491" s="770">
        <v>4911</v>
      </c>
      <c r="E491" s="772" t="s">
        <v>818</v>
      </c>
      <c r="F491" s="772" t="s">
        <v>829</v>
      </c>
      <c r="G491" s="770">
        <v>200</v>
      </c>
      <c r="H491" s="770">
        <v>550</v>
      </c>
      <c r="I491" s="770">
        <v>66097.5</v>
      </c>
      <c r="J491" s="770">
        <v>59598</v>
      </c>
      <c r="K491" s="770">
        <v>275</v>
      </c>
      <c r="L491" s="770">
        <v>11233.6</v>
      </c>
      <c r="M491" s="770">
        <v>11231</v>
      </c>
      <c r="N491" s="772" t="s">
        <v>640</v>
      </c>
      <c r="O491" s="772" t="s">
        <v>640</v>
      </c>
      <c r="P491" s="772" t="s">
        <v>640</v>
      </c>
      <c r="Q491" s="772" t="s">
        <v>640</v>
      </c>
    </row>
    <row r="492" spans="1:17">
      <c r="A492" s="770">
        <v>3015</v>
      </c>
      <c r="B492" s="772" t="s">
        <v>819</v>
      </c>
      <c r="C492" s="772" t="s">
        <v>736</v>
      </c>
      <c r="D492" s="770">
        <v>4911</v>
      </c>
      <c r="E492" s="772" t="s">
        <v>823</v>
      </c>
      <c r="F492" s="772" t="s">
        <v>829</v>
      </c>
      <c r="G492" s="770">
        <v>75</v>
      </c>
      <c r="H492" s="770">
        <v>550</v>
      </c>
      <c r="I492" s="770">
        <v>66097.5</v>
      </c>
      <c r="J492" s="770">
        <v>59598</v>
      </c>
      <c r="K492" s="770">
        <v>275</v>
      </c>
      <c r="L492" s="770">
        <v>11233.6</v>
      </c>
      <c r="M492" s="770">
        <v>11231</v>
      </c>
      <c r="N492" s="772" t="s">
        <v>640</v>
      </c>
      <c r="O492" s="772" t="s">
        <v>640</v>
      </c>
      <c r="P492" s="772" t="s">
        <v>640</v>
      </c>
      <c r="Q492" s="772" t="s">
        <v>640</v>
      </c>
    </row>
    <row r="493" spans="1:17">
      <c r="A493" s="770">
        <v>3015</v>
      </c>
      <c r="B493" s="772" t="s">
        <v>819</v>
      </c>
      <c r="C493" s="772" t="s">
        <v>736</v>
      </c>
      <c r="D493" s="770">
        <v>4912</v>
      </c>
      <c r="E493" s="772" t="s">
        <v>818</v>
      </c>
      <c r="F493" s="772" t="s">
        <v>844</v>
      </c>
      <c r="G493" s="770">
        <v>200</v>
      </c>
      <c r="H493" s="770">
        <v>550</v>
      </c>
      <c r="I493" s="770">
        <v>66097.5</v>
      </c>
      <c r="J493" s="770">
        <v>59598</v>
      </c>
      <c r="K493" s="770">
        <v>275</v>
      </c>
      <c r="L493" s="770">
        <v>11233.6</v>
      </c>
      <c r="M493" s="770">
        <v>11231</v>
      </c>
      <c r="N493" s="772" t="s">
        <v>640</v>
      </c>
      <c r="O493" s="772" t="s">
        <v>640</v>
      </c>
      <c r="P493" s="772" t="s">
        <v>640</v>
      </c>
      <c r="Q493" s="772" t="s">
        <v>640</v>
      </c>
    </row>
    <row r="494" spans="1:17">
      <c r="A494" s="770">
        <v>3015</v>
      </c>
      <c r="B494" s="772" t="s">
        <v>819</v>
      </c>
      <c r="C494" s="772" t="s">
        <v>736</v>
      </c>
      <c r="D494" s="770">
        <v>4913</v>
      </c>
      <c r="E494" s="772" t="s">
        <v>823</v>
      </c>
      <c r="F494" s="772" t="s">
        <v>854</v>
      </c>
      <c r="G494" s="770">
        <v>75</v>
      </c>
      <c r="H494" s="770">
        <v>1400</v>
      </c>
      <c r="I494" s="770">
        <v>63766.5</v>
      </c>
      <c r="J494" s="770">
        <v>57256.5</v>
      </c>
      <c r="K494" s="770">
        <v>275</v>
      </c>
      <c r="L494" s="770">
        <v>11233.6</v>
      </c>
      <c r="M494" s="770">
        <v>11231</v>
      </c>
      <c r="N494" s="772" t="s">
        <v>640</v>
      </c>
      <c r="O494" s="772" t="s">
        <v>640</v>
      </c>
      <c r="P494" s="772" t="s">
        <v>640</v>
      </c>
      <c r="Q494" s="772" t="s">
        <v>640</v>
      </c>
    </row>
    <row r="495" spans="1:17">
      <c r="A495" s="770">
        <v>3015</v>
      </c>
      <c r="B495" s="772" t="s">
        <v>819</v>
      </c>
      <c r="C495" s="772" t="s">
        <v>736</v>
      </c>
      <c r="D495" s="770">
        <v>4914</v>
      </c>
      <c r="E495" s="772" t="s">
        <v>818</v>
      </c>
      <c r="F495" s="772" t="s">
        <v>853</v>
      </c>
      <c r="G495" s="770">
        <v>200</v>
      </c>
      <c r="H495" s="770">
        <v>1400</v>
      </c>
      <c r="I495" s="770">
        <v>63766.5</v>
      </c>
      <c r="J495" s="770">
        <v>57256.5</v>
      </c>
      <c r="K495" s="770">
        <v>275</v>
      </c>
      <c r="L495" s="770">
        <v>11233.6</v>
      </c>
      <c r="M495" s="770">
        <v>11231</v>
      </c>
      <c r="N495" s="772" t="s">
        <v>640</v>
      </c>
      <c r="O495" s="772" t="s">
        <v>640</v>
      </c>
      <c r="P495" s="772" t="s">
        <v>640</v>
      </c>
      <c r="Q495" s="772" t="s">
        <v>640</v>
      </c>
    </row>
    <row r="496" spans="1:17">
      <c r="A496" s="770">
        <v>3015</v>
      </c>
      <c r="B496" s="772" t="s">
        <v>819</v>
      </c>
      <c r="C496" s="772" t="s">
        <v>736</v>
      </c>
      <c r="D496" s="770">
        <v>4915</v>
      </c>
      <c r="E496" s="772" t="s">
        <v>818</v>
      </c>
      <c r="F496" s="772" t="s">
        <v>888</v>
      </c>
      <c r="G496" s="770">
        <v>200</v>
      </c>
      <c r="H496" s="770">
        <v>1400</v>
      </c>
      <c r="I496" s="770">
        <v>63766.5</v>
      </c>
      <c r="J496" s="770">
        <v>57256.5</v>
      </c>
      <c r="K496" s="770">
        <v>275</v>
      </c>
      <c r="L496" s="770">
        <v>11233.6</v>
      </c>
      <c r="M496" s="770">
        <v>11231</v>
      </c>
      <c r="N496" s="772" t="s">
        <v>640</v>
      </c>
      <c r="O496" s="772" t="s">
        <v>640</v>
      </c>
      <c r="P496" s="772" t="s">
        <v>640</v>
      </c>
      <c r="Q496" s="772" t="s">
        <v>640</v>
      </c>
    </row>
    <row r="497" spans="1:17">
      <c r="A497" s="770">
        <v>3015</v>
      </c>
      <c r="B497" s="772" t="s">
        <v>819</v>
      </c>
      <c r="C497" s="772" t="s">
        <v>736</v>
      </c>
      <c r="D497" s="770">
        <v>4916</v>
      </c>
      <c r="E497" s="772" t="s">
        <v>823</v>
      </c>
      <c r="F497" s="772" t="s">
        <v>838</v>
      </c>
      <c r="G497" s="770">
        <v>75</v>
      </c>
      <c r="H497" s="770">
        <v>1400</v>
      </c>
      <c r="I497" s="770">
        <v>63766.5</v>
      </c>
      <c r="J497" s="770">
        <v>57256.5</v>
      </c>
      <c r="K497" s="770">
        <v>275</v>
      </c>
      <c r="L497" s="770">
        <v>11233.6</v>
      </c>
      <c r="M497" s="770">
        <v>11231</v>
      </c>
      <c r="N497" s="772" t="s">
        <v>640</v>
      </c>
      <c r="O497" s="772" t="s">
        <v>640</v>
      </c>
      <c r="P497" s="772" t="s">
        <v>640</v>
      </c>
      <c r="Q497" s="772" t="s">
        <v>640</v>
      </c>
    </row>
    <row r="498" spans="1:17">
      <c r="A498" s="770">
        <v>3015</v>
      </c>
      <c r="B498" s="772" t="s">
        <v>819</v>
      </c>
      <c r="C498" s="772" t="s">
        <v>736</v>
      </c>
      <c r="D498" s="770">
        <v>4917</v>
      </c>
      <c r="E498" s="772" t="s">
        <v>823</v>
      </c>
      <c r="F498" s="772" t="s">
        <v>848</v>
      </c>
      <c r="G498" s="770">
        <v>75</v>
      </c>
      <c r="H498" s="770">
        <v>1400</v>
      </c>
      <c r="I498" s="770">
        <v>63766.5</v>
      </c>
      <c r="J498" s="770">
        <v>57256.5</v>
      </c>
      <c r="K498" s="770">
        <v>275</v>
      </c>
      <c r="L498" s="770">
        <v>11233.6</v>
      </c>
      <c r="M498" s="770">
        <v>11231</v>
      </c>
      <c r="N498" s="772" t="s">
        <v>640</v>
      </c>
      <c r="O498" s="772" t="s">
        <v>640</v>
      </c>
      <c r="P498" s="772" t="s">
        <v>640</v>
      </c>
      <c r="Q498" s="772" t="s">
        <v>640</v>
      </c>
    </row>
    <row r="499" spans="1:17">
      <c r="A499" s="770">
        <v>3015</v>
      </c>
      <c r="B499" s="772" t="s">
        <v>819</v>
      </c>
      <c r="C499" s="772" t="s">
        <v>736</v>
      </c>
      <c r="D499" s="770">
        <v>4918</v>
      </c>
      <c r="E499" s="772" t="s">
        <v>823</v>
      </c>
      <c r="F499" s="772" t="s">
        <v>851</v>
      </c>
      <c r="G499" s="770">
        <v>75</v>
      </c>
      <c r="H499" s="770">
        <v>1400</v>
      </c>
      <c r="I499" s="770">
        <v>63766.5</v>
      </c>
      <c r="J499" s="770">
        <v>57256.5</v>
      </c>
      <c r="K499" s="770">
        <v>275</v>
      </c>
      <c r="L499" s="770">
        <v>11233.6</v>
      </c>
      <c r="M499" s="770">
        <v>11231</v>
      </c>
      <c r="N499" s="772" t="s">
        <v>640</v>
      </c>
      <c r="O499" s="772" t="s">
        <v>640</v>
      </c>
      <c r="P499" s="772" t="s">
        <v>640</v>
      </c>
      <c r="Q499" s="772" t="s">
        <v>640</v>
      </c>
    </row>
    <row r="500" spans="1:17">
      <c r="A500" s="770">
        <v>3015</v>
      </c>
      <c r="B500" s="772" t="s">
        <v>819</v>
      </c>
      <c r="C500" s="772" t="s">
        <v>736</v>
      </c>
      <c r="D500" s="770">
        <v>4919</v>
      </c>
      <c r="E500" s="772" t="s">
        <v>820</v>
      </c>
      <c r="F500" s="772" t="s">
        <v>850</v>
      </c>
      <c r="G500" s="770">
        <v>325</v>
      </c>
      <c r="H500" s="770">
        <v>1400</v>
      </c>
      <c r="I500" s="770">
        <v>63766.5</v>
      </c>
      <c r="J500" s="770">
        <v>57256.5</v>
      </c>
      <c r="K500" s="770">
        <v>275</v>
      </c>
      <c r="L500" s="770">
        <v>11233.6</v>
      </c>
      <c r="M500" s="770">
        <v>11231</v>
      </c>
      <c r="N500" s="772" t="s">
        <v>640</v>
      </c>
      <c r="O500" s="772" t="s">
        <v>640</v>
      </c>
      <c r="P500" s="772" t="s">
        <v>640</v>
      </c>
      <c r="Q500" s="772" t="s">
        <v>640</v>
      </c>
    </row>
    <row r="501" spans="1:17">
      <c r="A501" s="770">
        <v>3015</v>
      </c>
      <c r="B501" s="772" t="s">
        <v>819</v>
      </c>
      <c r="C501" s="772" t="s">
        <v>736</v>
      </c>
      <c r="D501" s="770">
        <v>4919</v>
      </c>
      <c r="E501" s="772" t="s">
        <v>818</v>
      </c>
      <c r="F501" s="772" t="s">
        <v>850</v>
      </c>
      <c r="G501" s="770">
        <v>200</v>
      </c>
      <c r="H501" s="770">
        <v>1400</v>
      </c>
      <c r="I501" s="770">
        <v>63766.5</v>
      </c>
      <c r="J501" s="770">
        <v>57256.5</v>
      </c>
      <c r="K501" s="770">
        <v>275</v>
      </c>
      <c r="L501" s="770">
        <v>11233.6</v>
      </c>
      <c r="M501" s="770">
        <v>11231</v>
      </c>
      <c r="N501" s="772" t="s">
        <v>640</v>
      </c>
      <c r="O501" s="772" t="s">
        <v>640</v>
      </c>
      <c r="P501" s="772" t="s">
        <v>640</v>
      </c>
      <c r="Q501" s="772" t="s">
        <v>640</v>
      </c>
    </row>
    <row r="502" spans="1:17">
      <c r="A502" s="770">
        <v>3015</v>
      </c>
      <c r="B502" s="772" t="s">
        <v>819</v>
      </c>
      <c r="C502" s="772" t="s">
        <v>736</v>
      </c>
      <c r="D502" s="770">
        <v>4920</v>
      </c>
      <c r="E502" s="772" t="s">
        <v>818</v>
      </c>
      <c r="F502" s="772" t="s">
        <v>887</v>
      </c>
      <c r="G502" s="770">
        <v>200</v>
      </c>
      <c r="H502" s="770">
        <v>550</v>
      </c>
      <c r="I502" s="770">
        <v>66097.5</v>
      </c>
      <c r="J502" s="770">
        <v>59598</v>
      </c>
      <c r="K502" s="770">
        <v>275</v>
      </c>
      <c r="L502" s="770">
        <v>11233.6</v>
      </c>
      <c r="M502" s="770">
        <v>11231</v>
      </c>
      <c r="N502" s="772" t="s">
        <v>640</v>
      </c>
      <c r="O502" s="772" t="s">
        <v>640</v>
      </c>
      <c r="P502" s="772" t="s">
        <v>640</v>
      </c>
      <c r="Q502" s="772" t="s">
        <v>640</v>
      </c>
    </row>
    <row r="503" spans="1:17">
      <c r="A503" s="770">
        <v>3015</v>
      </c>
      <c r="B503" s="772" t="s">
        <v>819</v>
      </c>
      <c r="C503" s="772" t="s">
        <v>736</v>
      </c>
      <c r="D503" s="770">
        <v>4920</v>
      </c>
      <c r="E503" s="772" t="s">
        <v>823</v>
      </c>
      <c r="F503" s="772" t="s">
        <v>886</v>
      </c>
      <c r="G503" s="770">
        <v>75</v>
      </c>
      <c r="H503" s="770">
        <v>550</v>
      </c>
      <c r="I503" s="770">
        <v>66097.5</v>
      </c>
      <c r="J503" s="770">
        <v>59598</v>
      </c>
      <c r="K503" s="770">
        <v>275</v>
      </c>
      <c r="L503" s="770">
        <v>11233.6</v>
      </c>
      <c r="M503" s="770">
        <v>11231</v>
      </c>
      <c r="N503" s="772" t="s">
        <v>640</v>
      </c>
      <c r="O503" s="772" t="s">
        <v>640</v>
      </c>
      <c r="P503" s="772" t="s">
        <v>640</v>
      </c>
      <c r="Q503" s="772" t="s">
        <v>640</v>
      </c>
    </row>
    <row r="504" spans="1:17">
      <c r="A504" s="770">
        <v>3015</v>
      </c>
      <c r="B504" s="772" t="s">
        <v>819</v>
      </c>
      <c r="C504" s="772" t="s">
        <v>736</v>
      </c>
      <c r="D504" s="770">
        <v>4927</v>
      </c>
      <c r="E504" s="772" t="s">
        <v>823</v>
      </c>
      <c r="F504" s="772" t="s">
        <v>361</v>
      </c>
      <c r="G504" s="770">
        <v>75</v>
      </c>
      <c r="H504" s="770">
        <v>550</v>
      </c>
      <c r="I504" s="770">
        <v>66097.5</v>
      </c>
      <c r="J504" s="770">
        <v>59598</v>
      </c>
      <c r="K504" s="770">
        <v>275</v>
      </c>
      <c r="L504" s="770">
        <v>11233.6</v>
      </c>
      <c r="M504" s="770">
        <v>11231</v>
      </c>
      <c r="N504" s="770">
        <v>5785.5</v>
      </c>
      <c r="O504" s="772" t="s">
        <v>640</v>
      </c>
      <c r="P504" s="772" t="s">
        <v>640</v>
      </c>
      <c r="Q504" s="772" t="s">
        <v>640</v>
      </c>
    </row>
    <row r="505" spans="1:17">
      <c r="A505" s="770">
        <v>3015</v>
      </c>
      <c r="B505" s="772" t="s">
        <v>819</v>
      </c>
      <c r="C505" s="772" t="s">
        <v>736</v>
      </c>
      <c r="D505" s="770">
        <v>4928</v>
      </c>
      <c r="E505" s="772" t="s">
        <v>823</v>
      </c>
      <c r="F505" s="772" t="s">
        <v>822</v>
      </c>
      <c r="G505" s="770">
        <v>75</v>
      </c>
      <c r="H505" s="770">
        <v>550</v>
      </c>
      <c r="I505" s="770">
        <v>66097.5</v>
      </c>
      <c r="J505" s="770">
        <v>59598</v>
      </c>
      <c r="K505" s="770">
        <v>275</v>
      </c>
      <c r="L505" s="770">
        <v>11233.6</v>
      </c>
      <c r="M505" s="770">
        <v>11231</v>
      </c>
      <c r="N505" s="772" t="s">
        <v>640</v>
      </c>
      <c r="O505" s="772" t="s">
        <v>640</v>
      </c>
      <c r="P505" s="772" t="s">
        <v>640</v>
      </c>
      <c r="Q505" s="772" t="s">
        <v>640</v>
      </c>
    </row>
    <row r="506" spans="1:17">
      <c r="A506" s="770">
        <v>3015</v>
      </c>
      <c r="B506" s="772" t="s">
        <v>819</v>
      </c>
      <c r="C506" s="772" t="s">
        <v>736</v>
      </c>
      <c r="D506" s="770">
        <v>4929</v>
      </c>
      <c r="E506" s="772" t="s">
        <v>823</v>
      </c>
      <c r="F506" s="772" t="s">
        <v>845</v>
      </c>
      <c r="G506" s="770">
        <v>75</v>
      </c>
      <c r="H506" s="770">
        <v>550</v>
      </c>
      <c r="I506" s="770">
        <v>66097.5</v>
      </c>
      <c r="J506" s="770">
        <v>59598</v>
      </c>
      <c r="K506" s="770">
        <v>275</v>
      </c>
      <c r="L506" s="770">
        <v>11233.6</v>
      </c>
      <c r="M506" s="770">
        <v>11231</v>
      </c>
      <c r="N506" s="772" t="s">
        <v>640</v>
      </c>
      <c r="O506" s="772" t="s">
        <v>640</v>
      </c>
      <c r="P506" s="772" t="s">
        <v>640</v>
      </c>
      <c r="Q506" s="772" t="s">
        <v>640</v>
      </c>
    </row>
    <row r="507" spans="1:17">
      <c r="A507" s="770">
        <v>3015</v>
      </c>
      <c r="B507" s="772" t="s">
        <v>819</v>
      </c>
      <c r="C507" s="772" t="s">
        <v>736</v>
      </c>
      <c r="D507" s="770">
        <v>4930</v>
      </c>
      <c r="E507" s="772" t="s">
        <v>818</v>
      </c>
      <c r="F507" s="772" t="s">
        <v>842</v>
      </c>
      <c r="G507" s="770">
        <v>150</v>
      </c>
      <c r="H507" s="770">
        <v>550</v>
      </c>
      <c r="I507" s="770">
        <v>66097.5</v>
      </c>
      <c r="J507" s="770">
        <v>59598</v>
      </c>
      <c r="K507" s="770">
        <v>275</v>
      </c>
      <c r="L507" s="770">
        <v>11233.6</v>
      </c>
      <c r="M507" s="770">
        <v>11231</v>
      </c>
      <c r="N507" s="772" t="s">
        <v>640</v>
      </c>
      <c r="O507" s="772" t="s">
        <v>640</v>
      </c>
      <c r="P507" s="772" t="s">
        <v>640</v>
      </c>
      <c r="Q507" s="772" t="s">
        <v>640</v>
      </c>
    </row>
    <row r="508" spans="1:17">
      <c r="A508" s="770">
        <v>3015</v>
      </c>
      <c r="B508" s="772" t="s">
        <v>819</v>
      </c>
      <c r="C508" s="772" t="s">
        <v>736</v>
      </c>
      <c r="D508" s="770">
        <v>4931</v>
      </c>
      <c r="E508" s="772" t="s">
        <v>823</v>
      </c>
      <c r="F508" s="772" t="s">
        <v>360</v>
      </c>
      <c r="G508" s="770">
        <v>75</v>
      </c>
      <c r="H508" s="770">
        <v>550</v>
      </c>
      <c r="I508" s="770">
        <v>66097.5</v>
      </c>
      <c r="J508" s="770">
        <v>59598</v>
      </c>
      <c r="K508" s="770">
        <v>275</v>
      </c>
      <c r="L508" s="770">
        <v>11233.6</v>
      </c>
      <c r="M508" s="770">
        <v>11231</v>
      </c>
      <c r="N508" s="770">
        <v>5785.5</v>
      </c>
      <c r="O508" s="772" t="s">
        <v>640</v>
      </c>
      <c r="P508" s="772" t="s">
        <v>640</v>
      </c>
      <c r="Q508" s="772" t="s">
        <v>640</v>
      </c>
    </row>
    <row r="509" spans="1:17">
      <c r="A509" s="770">
        <v>3015</v>
      </c>
      <c r="B509" s="772" t="s">
        <v>819</v>
      </c>
      <c r="C509" s="772" t="s">
        <v>736</v>
      </c>
      <c r="D509" s="770">
        <v>4932</v>
      </c>
      <c r="E509" s="772" t="s">
        <v>818</v>
      </c>
      <c r="F509" s="772" t="s">
        <v>831</v>
      </c>
      <c r="G509" s="770">
        <v>250</v>
      </c>
      <c r="H509" s="770">
        <v>550</v>
      </c>
      <c r="I509" s="770">
        <v>66097.5</v>
      </c>
      <c r="J509" s="770">
        <v>59598</v>
      </c>
      <c r="K509" s="770">
        <v>275</v>
      </c>
      <c r="L509" s="770">
        <v>11233.6</v>
      </c>
      <c r="M509" s="770">
        <v>11231</v>
      </c>
      <c r="N509" s="772" t="s">
        <v>640</v>
      </c>
      <c r="O509" s="772" t="s">
        <v>640</v>
      </c>
      <c r="P509" s="772" t="s">
        <v>640</v>
      </c>
      <c r="Q509" s="772" t="s">
        <v>640</v>
      </c>
    </row>
    <row r="510" spans="1:17">
      <c r="A510" s="770">
        <v>3015</v>
      </c>
      <c r="B510" s="772" t="s">
        <v>819</v>
      </c>
      <c r="C510" s="772" t="s">
        <v>736</v>
      </c>
      <c r="D510" s="770">
        <v>4933</v>
      </c>
      <c r="E510" s="772" t="s">
        <v>823</v>
      </c>
      <c r="F510" s="772" t="s">
        <v>844</v>
      </c>
      <c r="G510" s="770">
        <v>75</v>
      </c>
      <c r="H510" s="770">
        <v>550</v>
      </c>
      <c r="I510" s="770">
        <v>66097.5</v>
      </c>
      <c r="J510" s="770">
        <v>59598</v>
      </c>
      <c r="K510" s="770">
        <v>275</v>
      </c>
      <c r="L510" s="770">
        <v>11233.6</v>
      </c>
      <c r="M510" s="770">
        <v>11231</v>
      </c>
      <c r="N510" s="772" t="s">
        <v>640</v>
      </c>
      <c r="O510" s="772" t="s">
        <v>640</v>
      </c>
      <c r="P510" s="772" t="s">
        <v>640</v>
      </c>
      <c r="Q510" s="772" t="s">
        <v>640</v>
      </c>
    </row>
    <row r="511" spans="1:17">
      <c r="A511" s="770">
        <v>3015</v>
      </c>
      <c r="B511" s="772" t="s">
        <v>819</v>
      </c>
      <c r="C511" s="772" t="s">
        <v>736</v>
      </c>
      <c r="D511" s="770">
        <v>4934</v>
      </c>
      <c r="E511" s="772" t="s">
        <v>823</v>
      </c>
      <c r="F511" s="772" t="s">
        <v>835</v>
      </c>
      <c r="G511" s="770">
        <v>75</v>
      </c>
      <c r="H511" s="770">
        <v>550</v>
      </c>
      <c r="I511" s="770">
        <v>66097.5</v>
      </c>
      <c r="J511" s="770">
        <v>59598</v>
      </c>
      <c r="K511" s="770">
        <v>275</v>
      </c>
      <c r="L511" s="770">
        <v>11233.6</v>
      </c>
      <c r="M511" s="770">
        <v>11231</v>
      </c>
      <c r="N511" s="772" t="s">
        <v>640</v>
      </c>
      <c r="O511" s="772" t="s">
        <v>640</v>
      </c>
      <c r="P511" s="772" t="s">
        <v>640</v>
      </c>
      <c r="Q511" s="772" t="s">
        <v>640</v>
      </c>
    </row>
    <row r="512" spans="1:17">
      <c r="A512" s="770">
        <v>3015</v>
      </c>
      <c r="B512" s="772" t="s">
        <v>819</v>
      </c>
      <c r="C512" s="772" t="s">
        <v>736</v>
      </c>
      <c r="D512" s="770">
        <v>5181</v>
      </c>
      <c r="E512" s="772" t="s">
        <v>272</v>
      </c>
      <c r="F512" s="772" t="s">
        <v>885</v>
      </c>
      <c r="G512" s="770">
        <v>62</v>
      </c>
      <c r="H512" s="770">
        <v>1400</v>
      </c>
      <c r="I512" s="770">
        <v>63766.5</v>
      </c>
      <c r="J512" s="770">
        <v>57256.5</v>
      </c>
      <c r="K512" s="770">
        <v>275</v>
      </c>
      <c r="L512" s="770">
        <v>11233.6</v>
      </c>
      <c r="M512" s="770">
        <v>11231</v>
      </c>
      <c r="N512" s="772" t="s">
        <v>640</v>
      </c>
      <c r="O512" s="772" t="s">
        <v>640</v>
      </c>
      <c r="P512" s="772" t="s">
        <v>640</v>
      </c>
      <c r="Q512" s="772" t="s">
        <v>640</v>
      </c>
    </row>
    <row r="513" spans="1:17">
      <c r="A513" s="770">
        <v>3015</v>
      </c>
      <c r="B513" s="772" t="s">
        <v>819</v>
      </c>
      <c r="C513" s="772" t="s">
        <v>736</v>
      </c>
      <c r="D513" s="770">
        <v>5182</v>
      </c>
      <c r="E513" s="772" t="s">
        <v>272</v>
      </c>
      <c r="F513" s="772" t="s">
        <v>884</v>
      </c>
      <c r="G513" s="770">
        <v>94.5</v>
      </c>
      <c r="H513" s="770">
        <v>1400</v>
      </c>
      <c r="I513" s="770">
        <v>63766.5</v>
      </c>
      <c r="J513" s="770">
        <v>57256.5</v>
      </c>
      <c r="K513" s="770">
        <v>275</v>
      </c>
      <c r="L513" s="770">
        <v>11233.6</v>
      </c>
      <c r="M513" s="770">
        <v>11231</v>
      </c>
      <c r="N513" s="772" t="s">
        <v>640</v>
      </c>
      <c r="O513" s="772" t="s">
        <v>640</v>
      </c>
      <c r="P513" s="772" t="s">
        <v>640</v>
      </c>
      <c r="Q513" s="772" t="s">
        <v>640</v>
      </c>
    </row>
    <row r="514" spans="1:17">
      <c r="A514" s="770">
        <v>3015</v>
      </c>
      <c r="B514" s="772" t="s">
        <v>819</v>
      </c>
      <c r="C514" s="772" t="s">
        <v>736</v>
      </c>
      <c r="D514" s="770">
        <v>5183</v>
      </c>
      <c r="E514" s="772" t="s">
        <v>272</v>
      </c>
      <c r="F514" s="772" t="s">
        <v>883</v>
      </c>
      <c r="G514" s="770">
        <v>99.5</v>
      </c>
      <c r="H514" s="770">
        <v>1400</v>
      </c>
      <c r="I514" s="770">
        <v>63766.5</v>
      </c>
      <c r="J514" s="770">
        <v>57256.5</v>
      </c>
      <c r="K514" s="770">
        <v>275</v>
      </c>
      <c r="L514" s="770">
        <v>11233.6</v>
      </c>
      <c r="M514" s="770">
        <v>11231</v>
      </c>
      <c r="N514" s="772" t="s">
        <v>640</v>
      </c>
      <c r="O514" s="772" t="s">
        <v>640</v>
      </c>
      <c r="P514" s="772" t="s">
        <v>640</v>
      </c>
      <c r="Q514" s="772" t="s">
        <v>640</v>
      </c>
    </row>
    <row r="515" spans="1:17">
      <c r="A515" s="770">
        <v>3015</v>
      </c>
      <c r="B515" s="772" t="s">
        <v>819</v>
      </c>
      <c r="C515" s="772" t="s">
        <v>736</v>
      </c>
      <c r="D515" s="770">
        <v>5184</v>
      </c>
      <c r="E515" s="772" t="s">
        <v>272</v>
      </c>
      <c r="F515" s="772" t="s">
        <v>883</v>
      </c>
      <c r="G515" s="770">
        <v>99.5</v>
      </c>
      <c r="H515" s="770">
        <v>1400</v>
      </c>
      <c r="I515" s="770">
        <v>63766.5</v>
      </c>
      <c r="J515" s="770">
        <v>57256.5</v>
      </c>
      <c r="K515" s="770">
        <v>275</v>
      </c>
      <c r="L515" s="770">
        <v>11233.6</v>
      </c>
      <c r="M515" s="770">
        <v>11231</v>
      </c>
      <c r="N515" s="772" t="s">
        <v>640</v>
      </c>
      <c r="O515" s="772" t="s">
        <v>640</v>
      </c>
      <c r="P515" s="772" t="s">
        <v>640</v>
      </c>
      <c r="Q515" s="772" t="s">
        <v>640</v>
      </c>
    </row>
    <row r="516" spans="1:17">
      <c r="A516" s="770">
        <v>3015</v>
      </c>
      <c r="B516" s="772" t="s">
        <v>819</v>
      </c>
      <c r="C516" s="772" t="s">
        <v>736</v>
      </c>
      <c r="D516" s="770">
        <v>5185</v>
      </c>
      <c r="E516" s="772" t="s">
        <v>272</v>
      </c>
      <c r="F516" s="772" t="s">
        <v>882</v>
      </c>
      <c r="G516" s="770">
        <v>104.5</v>
      </c>
      <c r="H516" s="770">
        <v>1400</v>
      </c>
      <c r="I516" s="770">
        <v>63766.5</v>
      </c>
      <c r="J516" s="770">
        <v>57256.5</v>
      </c>
      <c r="K516" s="770">
        <v>275</v>
      </c>
      <c r="L516" s="770">
        <v>11233.6</v>
      </c>
      <c r="M516" s="770">
        <v>11231</v>
      </c>
      <c r="N516" s="772" t="s">
        <v>640</v>
      </c>
      <c r="O516" s="772" t="s">
        <v>640</v>
      </c>
      <c r="P516" s="772" t="s">
        <v>640</v>
      </c>
      <c r="Q516" s="772" t="s">
        <v>640</v>
      </c>
    </row>
    <row r="517" spans="1:17">
      <c r="A517" s="770">
        <v>3015</v>
      </c>
      <c r="B517" s="772" t="s">
        <v>819</v>
      </c>
      <c r="C517" s="772" t="s">
        <v>736</v>
      </c>
      <c r="D517" s="770">
        <v>5186</v>
      </c>
      <c r="E517" s="772" t="s">
        <v>272</v>
      </c>
      <c r="F517" s="772" t="s">
        <v>881</v>
      </c>
      <c r="G517" s="770">
        <v>112</v>
      </c>
      <c r="H517" s="770">
        <v>1400</v>
      </c>
      <c r="I517" s="770">
        <v>63766.5</v>
      </c>
      <c r="J517" s="770">
        <v>57256.5</v>
      </c>
      <c r="K517" s="770">
        <v>275</v>
      </c>
      <c r="L517" s="770">
        <v>11233.6</v>
      </c>
      <c r="M517" s="770">
        <v>11231</v>
      </c>
      <c r="N517" s="772" t="s">
        <v>640</v>
      </c>
      <c r="O517" s="772" t="s">
        <v>640</v>
      </c>
      <c r="P517" s="772" t="s">
        <v>640</v>
      </c>
      <c r="Q517" s="772" t="s">
        <v>640</v>
      </c>
    </row>
    <row r="518" spans="1:17">
      <c r="A518" s="770">
        <v>3015</v>
      </c>
      <c r="B518" s="772" t="s">
        <v>819</v>
      </c>
      <c r="C518" s="772" t="s">
        <v>736</v>
      </c>
      <c r="D518" s="770">
        <v>5187</v>
      </c>
      <c r="E518" s="772" t="s">
        <v>272</v>
      </c>
      <c r="F518" s="772" t="s">
        <v>880</v>
      </c>
      <c r="G518" s="770">
        <v>119.5</v>
      </c>
      <c r="H518" s="770">
        <v>1400</v>
      </c>
      <c r="I518" s="770">
        <v>63766.5</v>
      </c>
      <c r="J518" s="770">
        <v>57256.5</v>
      </c>
      <c r="K518" s="770">
        <v>275</v>
      </c>
      <c r="L518" s="770">
        <v>11233.6</v>
      </c>
      <c r="M518" s="770">
        <v>11231</v>
      </c>
      <c r="N518" s="772" t="s">
        <v>640</v>
      </c>
      <c r="O518" s="772" t="s">
        <v>640</v>
      </c>
      <c r="P518" s="772" t="s">
        <v>640</v>
      </c>
      <c r="Q518" s="772" t="s">
        <v>640</v>
      </c>
    </row>
    <row r="519" spans="1:17">
      <c r="A519" s="770">
        <v>3015</v>
      </c>
      <c r="B519" s="772" t="s">
        <v>819</v>
      </c>
      <c r="C519" s="772" t="s">
        <v>736</v>
      </c>
      <c r="D519" s="770">
        <v>5189</v>
      </c>
      <c r="E519" s="772" t="s">
        <v>272</v>
      </c>
      <c r="F519" s="772" t="s">
        <v>879</v>
      </c>
      <c r="G519" s="770">
        <v>124.5</v>
      </c>
      <c r="H519" s="770">
        <v>1400</v>
      </c>
      <c r="I519" s="770">
        <v>63766.5</v>
      </c>
      <c r="J519" s="770">
        <v>57256.5</v>
      </c>
      <c r="K519" s="770">
        <v>275</v>
      </c>
      <c r="L519" s="770">
        <v>11233.6</v>
      </c>
      <c r="M519" s="770">
        <v>11231</v>
      </c>
      <c r="N519" s="772" t="s">
        <v>640</v>
      </c>
      <c r="O519" s="772" t="s">
        <v>640</v>
      </c>
      <c r="P519" s="772" t="s">
        <v>640</v>
      </c>
      <c r="Q519" s="772" t="s">
        <v>640</v>
      </c>
    </row>
    <row r="520" spans="1:17">
      <c r="A520" s="770">
        <v>3015</v>
      </c>
      <c r="B520" s="772" t="s">
        <v>819</v>
      </c>
      <c r="C520" s="772" t="s">
        <v>736</v>
      </c>
      <c r="D520" s="770">
        <v>5190</v>
      </c>
      <c r="E520" s="772" t="s">
        <v>272</v>
      </c>
      <c r="F520" s="772" t="s">
        <v>878</v>
      </c>
      <c r="G520" s="770">
        <v>129.5</v>
      </c>
      <c r="H520" s="770">
        <v>1400</v>
      </c>
      <c r="I520" s="770">
        <v>63766.5</v>
      </c>
      <c r="J520" s="770">
        <v>57256.5</v>
      </c>
      <c r="K520" s="770">
        <v>275</v>
      </c>
      <c r="L520" s="770">
        <v>11233.6</v>
      </c>
      <c r="M520" s="770">
        <v>11231</v>
      </c>
      <c r="N520" s="772" t="s">
        <v>640</v>
      </c>
      <c r="O520" s="772" t="s">
        <v>640</v>
      </c>
      <c r="P520" s="772" t="s">
        <v>640</v>
      </c>
      <c r="Q520" s="772" t="s">
        <v>640</v>
      </c>
    </row>
    <row r="521" spans="1:17">
      <c r="A521" s="770">
        <v>3015</v>
      </c>
      <c r="B521" s="772" t="s">
        <v>819</v>
      </c>
      <c r="C521" s="772" t="s">
        <v>736</v>
      </c>
      <c r="D521" s="770">
        <v>5191</v>
      </c>
      <c r="E521" s="772" t="s">
        <v>272</v>
      </c>
      <c r="F521" s="772" t="s">
        <v>877</v>
      </c>
      <c r="G521" s="770">
        <v>149.5</v>
      </c>
      <c r="H521" s="770">
        <v>1400</v>
      </c>
      <c r="I521" s="770">
        <v>63766.5</v>
      </c>
      <c r="J521" s="770">
        <v>57256.5</v>
      </c>
      <c r="K521" s="770">
        <v>275</v>
      </c>
      <c r="L521" s="770">
        <v>11233.6</v>
      </c>
      <c r="M521" s="770">
        <v>11231</v>
      </c>
      <c r="N521" s="772" t="s">
        <v>640</v>
      </c>
      <c r="O521" s="772" t="s">
        <v>640</v>
      </c>
      <c r="P521" s="772" t="s">
        <v>640</v>
      </c>
      <c r="Q521" s="772" t="s">
        <v>640</v>
      </c>
    </row>
    <row r="522" spans="1:17">
      <c r="A522" s="770">
        <v>3015</v>
      </c>
      <c r="B522" s="772" t="s">
        <v>819</v>
      </c>
      <c r="C522" s="772" t="s">
        <v>736</v>
      </c>
      <c r="D522" s="770">
        <v>5192</v>
      </c>
      <c r="E522" s="772" t="s">
        <v>272</v>
      </c>
      <c r="F522" s="772" t="s">
        <v>876</v>
      </c>
      <c r="G522" s="770">
        <v>162</v>
      </c>
      <c r="H522" s="770">
        <v>1400</v>
      </c>
      <c r="I522" s="770">
        <v>63766.5</v>
      </c>
      <c r="J522" s="770">
        <v>57256.5</v>
      </c>
      <c r="K522" s="770">
        <v>275</v>
      </c>
      <c r="L522" s="770">
        <v>11233.6</v>
      </c>
      <c r="M522" s="770">
        <v>11231</v>
      </c>
      <c r="N522" s="772" t="s">
        <v>640</v>
      </c>
      <c r="O522" s="772" t="s">
        <v>640</v>
      </c>
      <c r="P522" s="772" t="s">
        <v>640</v>
      </c>
      <c r="Q522" s="772" t="s">
        <v>640</v>
      </c>
    </row>
    <row r="523" spans="1:17">
      <c r="A523" s="770">
        <v>3015</v>
      </c>
      <c r="B523" s="772" t="s">
        <v>819</v>
      </c>
      <c r="C523" s="772" t="s">
        <v>736</v>
      </c>
      <c r="D523" s="770">
        <v>5193</v>
      </c>
      <c r="E523" s="772" t="s">
        <v>272</v>
      </c>
      <c r="F523" s="772" t="s">
        <v>876</v>
      </c>
      <c r="G523" s="770">
        <v>162</v>
      </c>
      <c r="H523" s="770">
        <v>1400</v>
      </c>
      <c r="I523" s="770">
        <v>63766.5</v>
      </c>
      <c r="J523" s="770">
        <v>57256.5</v>
      </c>
      <c r="K523" s="770">
        <v>275</v>
      </c>
      <c r="L523" s="770">
        <v>11233.6</v>
      </c>
      <c r="M523" s="770">
        <v>11231</v>
      </c>
      <c r="N523" s="772" t="s">
        <v>640</v>
      </c>
      <c r="O523" s="772" t="s">
        <v>640</v>
      </c>
      <c r="P523" s="772" t="s">
        <v>640</v>
      </c>
      <c r="Q523" s="772" t="s">
        <v>640</v>
      </c>
    </row>
    <row r="524" spans="1:17">
      <c r="A524" s="770">
        <v>3015</v>
      </c>
      <c r="B524" s="772" t="s">
        <v>819</v>
      </c>
      <c r="C524" s="772" t="s">
        <v>736</v>
      </c>
      <c r="D524" s="770">
        <v>5194</v>
      </c>
      <c r="E524" s="772" t="s">
        <v>272</v>
      </c>
      <c r="F524" s="772" t="s">
        <v>875</v>
      </c>
      <c r="G524" s="770">
        <v>167</v>
      </c>
      <c r="H524" s="770">
        <v>1400</v>
      </c>
      <c r="I524" s="770">
        <v>63766.5</v>
      </c>
      <c r="J524" s="770">
        <v>57256.5</v>
      </c>
      <c r="K524" s="770">
        <v>275</v>
      </c>
      <c r="L524" s="770">
        <v>11233.6</v>
      </c>
      <c r="M524" s="770">
        <v>11231</v>
      </c>
      <c r="N524" s="772" t="s">
        <v>640</v>
      </c>
      <c r="O524" s="772" t="s">
        <v>640</v>
      </c>
      <c r="P524" s="772" t="s">
        <v>640</v>
      </c>
      <c r="Q524" s="772" t="s">
        <v>640</v>
      </c>
    </row>
    <row r="525" spans="1:17">
      <c r="A525" s="770">
        <v>3015</v>
      </c>
      <c r="B525" s="772" t="s">
        <v>819</v>
      </c>
      <c r="C525" s="772" t="s">
        <v>736</v>
      </c>
      <c r="D525" s="770">
        <v>5195</v>
      </c>
      <c r="E525" s="772" t="s">
        <v>272</v>
      </c>
      <c r="F525" s="772" t="s">
        <v>874</v>
      </c>
      <c r="G525" s="770">
        <v>187</v>
      </c>
      <c r="H525" s="770">
        <v>1400</v>
      </c>
      <c r="I525" s="770">
        <v>63766.5</v>
      </c>
      <c r="J525" s="770">
        <v>57256.5</v>
      </c>
      <c r="K525" s="770">
        <v>275</v>
      </c>
      <c r="L525" s="770">
        <v>11233.6</v>
      </c>
      <c r="M525" s="770">
        <v>11231</v>
      </c>
      <c r="N525" s="772" t="s">
        <v>640</v>
      </c>
      <c r="O525" s="772" t="s">
        <v>640</v>
      </c>
      <c r="P525" s="772" t="s">
        <v>640</v>
      </c>
      <c r="Q525" s="772" t="s">
        <v>640</v>
      </c>
    </row>
    <row r="526" spans="1:17">
      <c r="A526" s="770">
        <v>3015</v>
      </c>
      <c r="B526" s="772" t="s">
        <v>819</v>
      </c>
      <c r="C526" s="772" t="s">
        <v>736</v>
      </c>
      <c r="D526" s="770">
        <v>5197</v>
      </c>
      <c r="E526" s="772" t="s">
        <v>272</v>
      </c>
      <c r="F526" s="772" t="s">
        <v>873</v>
      </c>
      <c r="G526" s="770">
        <v>37</v>
      </c>
      <c r="H526" s="770">
        <v>1400</v>
      </c>
      <c r="I526" s="770">
        <v>63766.5</v>
      </c>
      <c r="J526" s="770">
        <v>57256.5</v>
      </c>
      <c r="K526" s="770">
        <v>275</v>
      </c>
      <c r="L526" s="770">
        <v>11233.6</v>
      </c>
      <c r="M526" s="770">
        <v>11231</v>
      </c>
      <c r="N526" s="772" t="s">
        <v>640</v>
      </c>
      <c r="O526" s="772" t="s">
        <v>640</v>
      </c>
      <c r="P526" s="772" t="s">
        <v>640</v>
      </c>
      <c r="Q526" s="772" t="s">
        <v>640</v>
      </c>
    </row>
    <row r="527" spans="1:17">
      <c r="A527" s="770">
        <v>3015</v>
      </c>
      <c r="B527" s="772" t="s">
        <v>819</v>
      </c>
      <c r="C527" s="772" t="s">
        <v>736</v>
      </c>
      <c r="D527" s="770">
        <v>5198</v>
      </c>
      <c r="E527" s="772" t="s">
        <v>272</v>
      </c>
      <c r="F527" s="772" t="s">
        <v>873</v>
      </c>
      <c r="G527" s="770">
        <v>37</v>
      </c>
      <c r="H527" s="770">
        <v>1400</v>
      </c>
      <c r="I527" s="770">
        <v>63766.5</v>
      </c>
      <c r="J527" s="770">
        <v>57256.5</v>
      </c>
      <c r="K527" s="770">
        <v>275</v>
      </c>
      <c r="L527" s="770">
        <v>11233.6</v>
      </c>
      <c r="M527" s="770">
        <v>11231</v>
      </c>
      <c r="N527" s="772" t="s">
        <v>640</v>
      </c>
      <c r="O527" s="772" t="s">
        <v>640</v>
      </c>
      <c r="P527" s="772" t="s">
        <v>640</v>
      </c>
      <c r="Q527" s="772" t="s">
        <v>640</v>
      </c>
    </row>
    <row r="528" spans="1:17">
      <c r="A528" s="770">
        <v>3015</v>
      </c>
      <c r="B528" s="772" t="s">
        <v>819</v>
      </c>
      <c r="C528" s="772" t="s">
        <v>736</v>
      </c>
      <c r="D528" s="770">
        <v>5257</v>
      </c>
      <c r="E528" s="772" t="s">
        <v>272</v>
      </c>
      <c r="F528" s="772" t="s">
        <v>872</v>
      </c>
      <c r="G528" s="770">
        <v>0</v>
      </c>
      <c r="H528" s="770">
        <v>1400</v>
      </c>
      <c r="I528" s="770">
        <v>63766.5</v>
      </c>
      <c r="J528" s="770">
        <v>57256.5</v>
      </c>
      <c r="K528" s="770">
        <v>275</v>
      </c>
      <c r="L528" s="770">
        <v>11233.6</v>
      </c>
      <c r="M528" s="770">
        <v>11231</v>
      </c>
      <c r="N528" s="772" t="s">
        <v>640</v>
      </c>
      <c r="O528" s="772" t="s">
        <v>640</v>
      </c>
      <c r="P528" s="772" t="s">
        <v>640</v>
      </c>
      <c r="Q528" s="772" t="s">
        <v>640</v>
      </c>
    </row>
    <row r="529" spans="1:17">
      <c r="A529" s="770">
        <v>3015</v>
      </c>
      <c r="B529" s="772" t="s">
        <v>819</v>
      </c>
      <c r="C529" s="772" t="s">
        <v>736</v>
      </c>
      <c r="D529" s="770">
        <v>5550</v>
      </c>
      <c r="E529" s="772" t="s">
        <v>820</v>
      </c>
      <c r="F529" s="772" t="s">
        <v>871</v>
      </c>
      <c r="G529" s="770">
        <v>325</v>
      </c>
      <c r="H529" s="770">
        <v>550</v>
      </c>
      <c r="I529" s="770">
        <v>66097.5</v>
      </c>
      <c r="J529" s="770">
        <v>59598</v>
      </c>
      <c r="K529" s="770">
        <v>275</v>
      </c>
      <c r="L529" s="770">
        <v>11233.6</v>
      </c>
      <c r="M529" s="770">
        <v>11231</v>
      </c>
      <c r="N529" s="772" t="s">
        <v>640</v>
      </c>
      <c r="O529" s="772" t="s">
        <v>640</v>
      </c>
      <c r="P529" s="772" t="s">
        <v>640</v>
      </c>
      <c r="Q529" s="772" t="s">
        <v>640</v>
      </c>
    </row>
    <row r="530" spans="1:17">
      <c r="A530" s="770">
        <v>3015</v>
      </c>
      <c r="B530" s="772" t="s">
        <v>819</v>
      </c>
      <c r="C530" s="772" t="s">
        <v>736</v>
      </c>
      <c r="D530" s="770">
        <v>5700</v>
      </c>
      <c r="E530" s="772" t="s">
        <v>818</v>
      </c>
      <c r="F530" s="772" t="s">
        <v>870</v>
      </c>
      <c r="G530" s="770">
        <v>200</v>
      </c>
      <c r="H530" s="770">
        <v>1400</v>
      </c>
      <c r="I530" s="770">
        <v>63766.5</v>
      </c>
      <c r="J530" s="770">
        <v>57256.5</v>
      </c>
      <c r="K530" s="770">
        <v>275</v>
      </c>
      <c r="L530" s="770">
        <v>11233.6</v>
      </c>
      <c r="M530" s="770">
        <v>11231</v>
      </c>
      <c r="N530" s="772" t="s">
        <v>640</v>
      </c>
      <c r="O530" s="772" t="s">
        <v>640</v>
      </c>
      <c r="P530" s="772" t="s">
        <v>640</v>
      </c>
      <c r="Q530" s="772" t="s">
        <v>640</v>
      </c>
    </row>
    <row r="531" spans="1:17">
      <c r="A531" s="770">
        <v>3015</v>
      </c>
      <c r="B531" s="772" t="s">
        <v>819</v>
      </c>
      <c r="C531" s="772" t="s">
        <v>736</v>
      </c>
      <c r="D531" s="770">
        <v>5700</v>
      </c>
      <c r="E531" s="772" t="s">
        <v>823</v>
      </c>
      <c r="F531" s="772" t="s">
        <v>870</v>
      </c>
      <c r="G531" s="770">
        <v>75</v>
      </c>
      <c r="H531" s="770">
        <v>1400</v>
      </c>
      <c r="I531" s="770">
        <v>63766.5</v>
      </c>
      <c r="J531" s="770">
        <v>57256.5</v>
      </c>
      <c r="K531" s="770">
        <v>275</v>
      </c>
      <c r="L531" s="770">
        <v>11233.6</v>
      </c>
      <c r="M531" s="770">
        <v>11231</v>
      </c>
      <c r="N531" s="772" t="s">
        <v>640</v>
      </c>
      <c r="O531" s="772" t="s">
        <v>640</v>
      </c>
      <c r="P531" s="772" t="s">
        <v>640</v>
      </c>
      <c r="Q531" s="772" t="s">
        <v>640</v>
      </c>
    </row>
    <row r="532" spans="1:17">
      <c r="A532" s="770">
        <v>3015</v>
      </c>
      <c r="B532" s="772" t="s">
        <v>819</v>
      </c>
      <c r="C532" s="772" t="s">
        <v>736</v>
      </c>
      <c r="D532" s="770">
        <v>5708</v>
      </c>
      <c r="E532" s="772" t="s">
        <v>820</v>
      </c>
      <c r="F532" s="772" t="s">
        <v>869</v>
      </c>
      <c r="G532" s="770">
        <v>285</v>
      </c>
      <c r="H532" s="770">
        <v>1400</v>
      </c>
      <c r="I532" s="770">
        <v>63766.5</v>
      </c>
      <c r="J532" s="770">
        <v>57256.5</v>
      </c>
      <c r="K532" s="770">
        <v>275</v>
      </c>
      <c r="L532" s="770">
        <v>11233.6</v>
      </c>
      <c r="M532" s="770">
        <v>11231</v>
      </c>
      <c r="N532" s="772" t="s">
        <v>640</v>
      </c>
      <c r="O532" s="772" t="s">
        <v>640</v>
      </c>
      <c r="P532" s="772" t="s">
        <v>640</v>
      </c>
      <c r="Q532" s="772" t="s">
        <v>640</v>
      </c>
    </row>
    <row r="533" spans="1:17">
      <c r="A533" s="770">
        <v>3015</v>
      </c>
      <c r="B533" s="772" t="s">
        <v>819</v>
      </c>
      <c r="C533" s="772" t="s">
        <v>736</v>
      </c>
      <c r="D533" s="770">
        <v>5708</v>
      </c>
      <c r="E533" s="772" t="s">
        <v>823</v>
      </c>
      <c r="F533" s="772" t="s">
        <v>869</v>
      </c>
      <c r="G533" s="770">
        <v>75</v>
      </c>
      <c r="H533" s="770">
        <v>1400</v>
      </c>
      <c r="I533" s="770">
        <v>63766.5</v>
      </c>
      <c r="J533" s="770">
        <v>57256.5</v>
      </c>
      <c r="K533" s="770">
        <v>275</v>
      </c>
      <c r="L533" s="770">
        <v>11233.6</v>
      </c>
      <c r="M533" s="770">
        <v>11231</v>
      </c>
      <c r="N533" s="772" t="s">
        <v>640</v>
      </c>
      <c r="O533" s="772" t="s">
        <v>640</v>
      </c>
      <c r="P533" s="772" t="s">
        <v>640</v>
      </c>
      <c r="Q533" s="772" t="s">
        <v>640</v>
      </c>
    </row>
    <row r="534" spans="1:17">
      <c r="A534" s="770">
        <v>3015</v>
      </c>
      <c r="B534" s="772" t="s">
        <v>819</v>
      </c>
      <c r="C534" s="772" t="s">
        <v>736</v>
      </c>
      <c r="D534" s="770">
        <v>5725</v>
      </c>
      <c r="E534" s="772" t="s">
        <v>272</v>
      </c>
      <c r="F534" s="772" t="s">
        <v>868</v>
      </c>
      <c r="G534" s="770">
        <v>16.3</v>
      </c>
      <c r="H534" s="772" t="s">
        <v>640</v>
      </c>
      <c r="I534" s="770">
        <v>98133</v>
      </c>
      <c r="J534" s="772" t="s">
        <v>640</v>
      </c>
      <c r="K534" s="772" t="s">
        <v>640</v>
      </c>
      <c r="L534" s="772" t="s">
        <v>640</v>
      </c>
      <c r="M534" s="772" t="s">
        <v>640</v>
      </c>
      <c r="N534" s="772" t="s">
        <v>640</v>
      </c>
      <c r="O534" s="772" t="s">
        <v>640</v>
      </c>
      <c r="P534" s="772" t="s">
        <v>640</v>
      </c>
      <c r="Q534" s="772" t="s">
        <v>640</v>
      </c>
    </row>
    <row r="535" spans="1:17">
      <c r="A535" s="770">
        <v>3015</v>
      </c>
      <c r="B535" s="772" t="s">
        <v>819</v>
      </c>
      <c r="C535" s="772" t="s">
        <v>736</v>
      </c>
      <c r="D535" s="770">
        <v>5727</v>
      </c>
      <c r="E535" s="772" t="s">
        <v>820</v>
      </c>
      <c r="F535" s="772" t="s">
        <v>867</v>
      </c>
      <c r="G535" s="770">
        <v>325</v>
      </c>
      <c r="H535" s="770">
        <v>1400</v>
      </c>
      <c r="I535" s="770">
        <v>63766.5</v>
      </c>
      <c r="J535" s="770">
        <v>57256.5</v>
      </c>
      <c r="K535" s="770">
        <v>275</v>
      </c>
      <c r="L535" s="770">
        <v>11233.6</v>
      </c>
      <c r="M535" s="770">
        <v>11231</v>
      </c>
      <c r="N535" s="772" t="s">
        <v>640</v>
      </c>
      <c r="O535" s="772" t="s">
        <v>640</v>
      </c>
      <c r="P535" s="772" t="s">
        <v>640</v>
      </c>
      <c r="Q535" s="772" t="s">
        <v>640</v>
      </c>
    </row>
    <row r="536" spans="1:17">
      <c r="A536" s="770">
        <v>3015</v>
      </c>
      <c r="B536" s="772" t="s">
        <v>819</v>
      </c>
      <c r="C536" s="772" t="s">
        <v>736</v>
      </c>
      <c r="D536" s="770">
        <v>5727</v>
      </c>
      <c r="E536" s="772" t="s">
        <v>818</v>
      </c>
      <c r="F536" s="772" t="s">
        <v>867</v>
      </c>
      <c r="G536" s="770">
        <v>200</v>
      </c>
      <c r="H536" s="770">
        <v>1400</v>
      </c>
      <c r="I536" s="770">
        <v>63766.5</v>
      </c>
      <c r="J536" s="770">
        <v>57256.5</v>
      </c>
      <c r="K536" s="770">
        <v>275</v>
      </c>
      <c r="L536" s="770">
        <v>11233.6</v>
      </c>
      <c r="M536" s="770">
        <v>11231</v>
      </c>
      <c r="N536" s="772" t="s">
        <v>640</v>
      </c>
      <c r="O536" s="772" t="s">
        <v>640</v>
      </c>
      <c r="P536" s="772" t="s">
        <v>640</v>
      </c>
      <c r="Q536" s="772" t="s">
        <v>640</v>
      </c>
    </row>
    <row r="537" spans="1:17">
      <c r="A537" s="770">
        <v>3015</v>
      </c>
      <c r="B537" s="772" t="s">
        <v>819</v>
      </c>
      <c r="C537" s="772" t="s">
        <v>736</v>
      </c>
      <c r="D537" s="770">
        <v>5728</v>
      </c>
      <c r="E537" s="772" t="s">
        <v>820</v>
      </c>
      <c r="F537" s="772" t="s">
        <v>360</v>
      </c>
      <c r="G537" s="770">
        <v>325</v>
      </c>
      <c r="H537" s="770">
        <v>550</v>
      </c>
      <c r="I537" s="770">
        <v>66097.5</v>
      </c>
      <c r="J537" s="770">
        <v>59598</v>
      </c>
      <c r="K537" s="770">
        <v>275</v>
      </c>
      <c r="L537" s="770">
        <v>11233.6</v>
      </c>
      <c r="M537" s="770">
        <v>11231</v>
      </c>
      <c r="N537" s="770">
        <v>5785.5</v>
      </c>
      <c r="O537" s="772" t="s">
        <v>640</v>
      </c>
      <c r="P537" s="772" t="s">
        <v>640</v>
      </c>
      <c r="Q537" s="772" t="s">
        <v>640</v>
      </c>
    </row>
    <row r="538" spans="1:17">
      <c r="A538" s="770">
        <v>3015</v>
      </c>
      <c r="B538" s="772" t="s">
        <v>819</v>
      </c>
      <c r="C538" s="772" t="s">
        <v>736</v>
      </c>
      <c r="D538" s="770">
        <v>5728</v>
      </c>
      <c r="E538" s="772" t="s">
        <v>818</v>
      </c>
      <c r="F538" s="772" t="s">
        <v>360</v>
      </c>
      <c r="G538" s="770">
        <v>200</v>
      </c>
      <c r="H538" s="770">
        <v>550</v>
      </c>
      <c r="I538" s="770">
        <v>66097.5</v>
      </c>
      <c r="J538" s="770">
        <v>59598</v>
      </c>
      <c r="K538" s="770">
        <v>275</v>
      </c>
      <c r="L538" s="770">
        <v>11233.6</v>
      </c>
      <c r="M538" s="770">
        <v>11231</v>
      </c>
      <c r="N538" s="770">
        <v>5785.5</v>
      </c>
      <c r="O538" s="772" t="s">
        <v>640</v>
      </c>
      <c r="P538" s="772" t="s">
        <v>640</v>
      </c>
      <c r="Q538" s="772" t="s">
        <v>640</v>
      </c>
    </row>
    <row r="539" spans="1:17">
      <c r="A539" s="770">
        <v>3015</v>
      </c>
      <c r="B539" s="772" t="s">
        <v>819</v>
      </c>
      <c r="C539" s="772" t="s">
        <v>736</v>
      </c>
      <c r="D539" s="770">
        <v>5732</v>
      </c>
      <c r="E539" s="772" t="s">
        <v>818</v>
      </c>
      <c r="F539" s="772" t="s">
        <v>866</v>
      </c>
      <c r="G539" s="770">
        <v>150</v>
      </c>
      <c r="H539" s="770">
        <v>1400</v>
      </c>
      <c r="I539" s="770">
        <v>63766.5</v>
      </c>
      <c r="J539" s="770">
        <v>57256.5</v>
      </c>
      <c r="K539" s="770">
        <v>275</v>
      </c>
      <c r="L539" s="770">
        <v>11233.6</v>
      </c>
      <c r="M539" s="770">
        <v>11231</v>
      </c>
      <c r="N539" s="772" t="s">
        <v>640</v>
      </c>
      <c r="O539" s="772" t="s">
        <v>640</v>
      </c>
      <c r="P539" s="772" t="s">
        <v>640</v>
      </c>
      <c r="Q539" s="772" t="s">
        <v>640</v>
      </c>
    </row>
    <row r="540" spans="1:17">
      <c r="A540" s="770">
        <v>3015</v>
      </c>
      <c r="B540" s="772" t="s">
        <v>819</v>
      </c>
      <c r="C540" s="772" t="s">
        <v>736</v>
      </c>
      <c r="D540" s="770">
        <v>5735</v>
      </c>
      <c r="E540" s="772" t="s">
        <v>818</v>
      </c>
      <c r="F540" s="772" t="s">
        <v>865</v>
      </c>
      <c r="G540" s="770">
        <v>200</v>
      </c>
      <c r="H540" s="770">
        <v>1400</v>
      </c>
      <c r="I540" s="770">
        <v>63766.5</v>
      </c>
      <c r="J540" s="770">
        <v>57256.5</v>
      </c>
      <c r="K540" s="770">
        <v>275</v>
      </c>
      <c r="L540" s="770">
        <v>11233.6</v>
      </c>
      <c r="M540" s="770">
        <v>11231</v>
      </c>
      <c r="N540" s="772" t="s">
        <v>640</v>
      </c>
      <c r="O540" s="772" t="s">
        <v>640</v>
      </c>
      <c r="P540" s="772" t="s">
        <v>640</v>
      </c>
      <c r="Q540" s="772" t="s">
        <v>640</v>
      </c>
    </row>
    <row r="541" spans="1:17">
      <c r="A541" s="770">
        <v>3015</v>
      </c>
      <c r="B541" s="772" t="s">
        <v>819</v>
      </c>
      <c r="C541" s="772" t="s">
        <v>736</v>
      </c>
      <c r="D541" s="770">
        <v>5735</v>
      </c>
      <c r="E541" s="772" t="s">
        <v>823</v>
      </c>
      <c r="F541" s="772" t="s">
        <v>865</v>
      </c>
      <c r="G541" s="770">
        <v>75</v>
      </c>
      <c r="H541" s="770">
        <v>1400</v>
      </c>
      <c r="I541" s="770">
        <v>63766.5</v>
      </c>
      <c r="J541" s="770">
        <v>57256.5</v>
      </c>
      <c r="K541" s="770">
        <v>275</v>
      </c>
      <c r="L541" s="770">
        <v>11233.6</v>
      </c>
      <c r="M541" s="770">
        <v>11231</v>
      </c>
      <c r="N541" s="772" t="s">
        <v>640</v>
      </c>
      <c r="O541" s="772" t="s">
        <v>640</v>
      </c>
      <c r="P541" s="772" t="s">
        <v>640</v>
      </c>
      <c r="Q541" s="772" t="s">
        <v>640</v>
      </c>
    </row>
    <row r="542" spans="1:17">
      <c r="A542" s="770">
        <v>3015</v>
      </c>
      <c r="B542" s="772" t="s">
        <v>819</v>
      </c>
      <c r="C542" s="772" t="s">
        <v>736</v>
      </c>
      <c r="D542" s="770">
        <v>5737</v>
      </c>
      <c r="E542" s="772" t="s">
        <v>818</v>
      </c>
      <c r="F542" s="772" t="s">
        <v>836</v>
      </c>
      <c r="G542" s="770">
        <v>210</v>
      </c>
      <c r="H542" s="770">
        <v>1400</v>
      </c>
      <c r="I542" s="770">
        <v>63766.5</v>
      </c>
      <c r="J542" s="770">
        <v>57256.5</v>
      </c>
      <c r="K542" s="770">
        <v>275</v>
      </c>
      <c r="L542" s="770">
        <v>11233.6</v>
      </c>
      <c r="M542" s="770">
        <v>11231</v>
      </c>
      <c r="N542" s="772" t="s">
        <v>640</v>
      </c>
      <c r="O542" s="772" t="s">
        <v>640</v>
      </c>
      <c r="P542" s="772" t="s">
        <v>640</v>
      </c>
      <c r="Q542" s="772" t="s">
        <v>640</v>
      </c>
    </row>
    <row r="543" spans="1:17">
      <c r="A543" s="770">
        <v>3015</v>
      </c>
      <c r="B543" s="772" t="s">
        <v>819</v>
      </c>
      <c r="C543" s="772" t="s">
        <v>736</v>
      </c>
      <c r="D543" s="770">
        <v>5739</v>
      </c>
      <c r="E543" s="772" t="s">
        <v>820</v>
      </c>
      <c r="F543" s="772" t="s">
        <v>855</v>
      </c>
      <c r="G543" s="772" t="s">
        <v>640</v>
      </c>
      <c r="H543" s="770">
        <v>1400</v>
      </c>
      <c r="I543" s="770">
        <v>63766.5</v>
      </c>
      <c r="J543" s="770">
        <v>57256.5</v>
      </c>
      <c r="K543" s="770">
        <v>275</v>
      </c>
      <c r="L543" s="770">
        <v>11233.6</v>
      </c>
      <c r="M543" s="770">
        <v>11231</v>
      </c>
      <c r="N543" s="772" t="s">
        <v>640</v>
      </c>
      <c r="O543" s="772" t="s">
        <v>640</v>
      </c>
      <c r="P543" s="772" t="s">
        <v>640</v>
      </c>
      <c r="Q543" s="772" t="s">
        <v>640</v>
      </c>
    </row>
    <row r="544" spans="1:17">
      <c r="A544" s="770">
        <v>3015</v>
      </c>
      <c r="B544" s="772" t="s">
        <v>819</v>
      </c>
      <c r="C544" s="772" t="s">
        <v>736</v>
      </c>
      <c r="D544" s="770">
        <v>5739</v>
      </c>
      <c r="E544" s="772" t="s">
        <v>818</v>
      </c>
      <c r="F544" s="772" t="s">
        <v>855</v>
      </c>
      <c r="G544" s="770">
        <v>200</v>
      </c>
      <c r="H544" s="770">
        <v>1400</v>
      </c>
      <c r="I544" s="770">
        <v>63766.5</v>
      </c>
      <c r="J544" s="770">
        <v>57256.5</v>
      </c>
      <c r="K544" s="770">
        <v>275</v>
      </c>
      <c r="L544" s="770">
        <v>11233.6</v>
      </c>
      <c r="M544" s="770">
        <v>11231</v>
      </c>
      <c r="N544" s="772" t="s">
        <v>640</v>
      </c>
      <c r="O544" s="772" t="s">
        <v>640</v>
      </c>
      <c r="P544" s="772" t="s">
        <v>640</v>
      </c>
      <c r="Q544" s="772" t="s">
        <v>640</v>
      </c>
    </row>
    <row r="545" spans="1:17">
      <c r="A545" s="770">
        <v>3015</v>
      </c>
      <c r="B545" s="772" t="s">
        <v>819</v>
      </c>
      <c r="C545" s="772" t="s">
        <v>736</v>
      </c>
      <c r="D545" s="770">
        <v>5739</v>
      </c>
      <c r="E545" s="772" t="s">
        <v>823</v>
      </c>
      <c r="F545" s="772" t="s">
        <v>855</v>
      </c>
      <c r="G545" s="770">
        <v>75</v>
      </c>
      <c r="H545" s="770">
        <v>1400</v>
      </c>
      <c r="I545" s="770">
        <v>63766.5</v>
      </c>
      <c r="J545" s="770">
        <v>57256.5</v>
      </c>
      <c r="K545" s="770">
        <v>275</v>
      </c>
      <c r="L545" s="770">
        <v>11233.6</v>
      </c>
      <c r="M545" s="770">
        <v>11231</v>
      </c>
      <c r="N545" s="772" t="s">
        <v>640</v>
      </c>
      <c r="O545" s="772" t="s">
        <v>640</v>
      </c>
      <c r="P545" s="772" t="s">
        <v>640</v>
      </c>
      <c r="Q545" s="772" t="s">
        <v>640</v>
      </c>
    </row>
    <row r="546" spans="1:17">
      <c r="A546" s="770">
        <v>3015</v>
      </c>
      <c r="B546" s="772" t="s">
        <v>819</v>
      </c>
      <c r="C546" s="772" t="s">
        <v>736</v>
      </c>
      <c r="D546" s="770">
        <v>5743</v>
      </c>
      <c r="E546" s="772" t="s">
        <v>820</v>
      </c>
      <c r="F546" s="772" t="s">
        <v>467</v>
      </c>
      <c r="G546" s="770">
        <v>325</v>
      </c>
      <c r="H546" s="770">
        <v>550</v>
      </c>
      <c r="I546" s="770">
        <v>66097.5</v>
      </c>
      <c r="J546" s="770">
        <v>59598</v>
      </c>
      <c r="K546" s="770">
        <v>275</v>
      </c>
      <c r="L546" s="770">
        <v>11233.6</v>
      </c>
      <c r="M546" s="770">
        <v>11231</v>
      </c>
      <c r="N546" s="770">
        <v>5785.5</v>
      </c>
      <c r="O546" s="772" t="s">
        <v>640</v>
      </c>
      <c r="P546" s="772" t="s">
        <v>640</v>
      </c>
      <c r="Q546" s="772" t="s">
        <v>640</v>
      </c>
    </row>
    <row r="547" spans="1:17">
      <c r="A547" s="770">
        <v>3015</v>
      </c>
      <c r="B547" s="772" t="s">
        <v>819</v>
      </c>
      <c r="C547" s="772" t="s">
        <v>736</v>
      </c>
      <c r="D547" s="770">
        <v>5745</v>
      </c>
      <c r="E547" s="772" t="s">
        <v>823</v>
      </c>
      <c r="F547" s="772" t="s">
        <v>864</v>
      </c>
      <c r="G547" s="770">
        <v>75</v>
      </c>
      <c r="H547" s="770">
        <v>1400</v>
      </c>
      <c r="I547" s="770">
        <v>63766.5</v>
      </c>
      <c r="J547" s="770">
        <v>57256.5</v>
      </c>
      <c r="K547" s="770">
        <v>275</v>
      </c>
      <c r="L547" s="770">
        <v>11233.6</v>
      </c>
      <c r="M547" s="770">
        <v>11231</v>
      </c>
      <c r="N547" s="772" t="s">
        <v>640</v>
      </c>
      <c r="O547" s="772" t="s">
        <v>640</v>
      </c>
      <c r="P547" s="772" t="s">
        <v>640</v>
      </c>
      <c r="Q547" s="772" t="s">
        <v>640</v>
      </c>
    </row>
    <row r="548" spans="1:17">
      <c r="A548" s="770">
        <v>3015</v>
      </c>
      <c r="B548" s="772" t="s">
        <v>819</v>
      </c>
      <c r="C548" s="772" t="s">
        <v>736</v>
      </c>
      <c r="D548" s="770">
        <v>5746</v>
      </c>
      <c r="E548" s="772" t="s">
        <v>272</v>
      </c>
      <c r="F548" s="772" t="s">
        <v>863</v>
      </c>
      <c r="G548" s="770">
        <v>0</v>
      </c>
      <c r="H548" s="770">
        <v>1400</v>
      </c>
      <c r="I548" s="770">
        <v>63766.5</v>
      </c>
      <c r="J548" s="770">
        <v>57256.5</v>
      </c>
      <c r="K548" s="770">
        <v>275</v>
      </c>
      <c r="L548" s="770">
        <v>11233.6</v>
      </c>
      <c r="M548" s="770">
        <v>11231</v>
      </c>
      <c r="N548" s="772" t="s">
        <v>640</v>
      </c>
      <c r="O548" s="772" t="s">
        <v>640</v>
      </c>
      <c r="P548" s="772" t="s">
        <v>640</v>
      </c>
      <c r="Q548" s="772" t="s">
        <v>640</v>
      </c>
    </row>
    <row r="549" spans="1:17">
      <c r="A549" s="770">
        <v>3015</v>
      </c>
      <c r="B549" s="772" t="s">
        <v>819</v>
      </c>
      <c r="C549" s="772" t="s">
        <v>736</v>
      </c>
      <c r="D549" s="770">
        <v>5764</v>
      </c>
      <c r="E549" s="772" t="s">
        <v>823</v>
      </c>
      <c r="F549" s="772" t="s">
        <v>862</v>
      </c>
      <c r="G549" s="770">
        <v>75</v>
      </c>
      <c r="H549" s="770">
        <v>1400</v>
      </c>
      <c r="I549" s="770">
        <v>63766.5</v>
      </c>
      <c r="J549" s="770">
        <v>57256.5</v>
      </c>
      <c r="K549" s="770">
        <v>275</v>
      </c>
      <c r="L549" s="770">
        <v>11233.6</v>
      </c>
      <c r="M549" s="770">
        <v>11231</v>
      </c>
      <c r="N549" s="772" t="s">
        <v>640</v>
      </c>
      <c r="O549" s="772" t="s">
        <v>640</v>
      </c>
      <c r="P549" s="772" t="s">
        <v>640</v>
      </c>
      <c r="Q549" s="772" t="s">
        <v>640</v>
      </c>
    </row>
    <row r="550" spans="1:17">
      <c r="A550" s="770">
        <v>3015</v>
      </c>
      <c r="B550" s="772" t="s">
        <v>819</v>
      </c>
      <c r="C550" s="772" t="s">
        <v>736</v>
      </c>
      <c r="D550" s="770">
        <v>5771</v>
      </c>
      <c r="E550" s="772" t="s">
        <v>823</v>
      </c>
      <c r="F550" s="772" t="s">
        <v>861</v>
      </c>
      <c r="G550" s="770">
        <v>75</v>
      </c>
      <c r="H550" s="770">
        <v>1400</v>
      </c>
      <c r="I550" s="770">
        <v>63766.5</v>
      </c>
      <c r="J550" s="770">
        <v>57256.5</v>
      </c>
      <c r="K550" s="770">
        <v>275</v>
      </c>
      <c r="L550" s="770">
        <v>11233.6</v>
      </c>
      <c r="M550" s="770">
        <v>11231</v>
      </c>
      <c r="N550" s="772" t="s">
        <v>640</v>
      </c>
      <c r="O550" s="772" t="s">
        <v>640</v>
      </c>
      <c r="P550" s="772" t="s">
        <v>640</v>
      </c>
      <c r="Q550" s="772" t="s">
        <v>640</v>
      </c>
    </row>
    <row r="551" spans="1:17">
      <c r="A551" s="770">
        <v>3015</v>
      </c>
      <c r="B551" s="772" t="s">
        <v>819</v>
      </c>
      <c r="C551" s="772" t="s">
        <v>736</v>
      </c>
      <c r="D551" s="770">
        <v>5772</v>
      </c>
      <c r="E551" s="772" t="s">
        <v>823</v>
      </c>
      <c r="F551" s="772" t="s">
        <v>860</v>
      </c>
      <c r="G551" s="770">
        <v>75</v>
      </c>
      <c r="H551" s="770">
        <v>1400</v>
      </c>
      <c r="I551" s="770">
        <v>63766.5</v>
      </c>
      <c r="J551" s="770">
        <v>57256.5</v>
      </c>
      <c r="K551" s="770">
        <v>275</v>
      </c>
      <c r="L551" s="770">
        <v>11233.6</v>
      </c>
      <c r="M551" s="770">
        <v>11231</v>
      </c>
      <c r="N551" s="772" t="s">
        <v>640</v>
      </c>
      <c r="O551" s="772" t="s">
        <v>640</v>
      </c>
      <c r="P551" s="772" t="s">
        <v>640</v>
      </c>
      <c r="Q551" s="772" t="s">
        <v>640</v>
      </c>
    </row>
    <row r="552" spans="1:17">
      <c r="A552" s="770">
        <v>3015</v>
      </c>
      <c r="B552" s="772" t="s">
        <v>819</v>
      </c>
      <c r="C552" s="772" t="s">
        <v>736</v>
      </c>
      <c r="D552" s="770">
        <v>5774</v>
      </c>
      <c r="E552" s="772" t="s">
        <v>272</v>
      </c>
      <c r="F552" s="772" t="s">
        <v>859</v>
      </c>
      <c r="G552" s="770">
        <v>25</v>
      </c>
      <c r="H552" s="770">
        <v>1400</v>
      </c>
      <c r="I552" s="770">
        <v>63766.5</v>
      </c>
      <c r="J552" s="770">
        <v>57256.5</v>
      </c>
      <c r="K552" s="770">
        <v>275</v>
      </c>
      <c r="L552" s="770">
        <v>11233.6</v>
      </c>
      <c r="M552" s="770">
        <v>11231</v>
      </c>
      <c r="N552" s="772" t="s">
        <v>640</v>
      </c>
      <c r="O552" s="772" t="s">
        <v>640</v>
      </c>
      <c r="P552" s="772" t="s">
        <v>640</v>
      </c>
      <c r="Q552" s="772" t="s">
        <v>640</v>
      </c>
    </row>
    <row r="553" spans="1:17">
      <c r="A553" s="770">
        <v>3015</v>
      </c>
      <c r="B553" s="772" t="s">
        <v>819</v>
      </c>
      <c r="C553" s="772" t="s">
        <v>736</v>
      </c>
      <c r="D553" s="770">
        <v>5783</v>
      </c>
      <c r="E553" s="772" t="s">
        <v>818</v>
      </c>
      <c r="F553" s="772" t="s">
        <v>858</v>
      </c>
      <c r="G553" s="770">
        <v>150</v>
      </c>
      <c r="H553" s="770">
        <v>1400</v>
      </c>
      <c r="I553" s="770">
        <v>63766.5</v>
      </c>
      <c r="J553" s="770">
        <v>57256.5</v>
      </c>
      <c r="K553" s="770">
        <v>275</v>
      </c>
      <c r="L553" s="770">
        <v>11233.6</v>
      </c>
      <c r="M553" s="770">
        <v>11231</v>
      </c>
      <c r="N553" s="772" t="s">
        <v>640</v>
      </c>
      <c r="O553" s="772" t="s">
        <v>640</v>
      </c>
      <c r="P553" s="772" t="s">
        <v>640</v>
      </c>
      <c r="Q553" s="772" t="s">
        <v>640</v>
      </c>
    </row>
    <row r="554" spans="1:17">
      <c r="A554" s="770">
        <v>3015</v>
      </c>
      <c r="B554" s="772" t="s">
        <v>819</v>
      </c>
      <c r="C554" s="772" t="s">
        <v>736</v>
      </c>
      <c r="D554" s="770">
        <v>5813</v>
      </c>
      <c r="E554" s="772" t="s">
        <v>820</v>
      </c>
      <c r="F554" s="772" t="s">
        <v>842</v>
      </c>
      <c r="G554" s="770">
        <v>190</v>
      </c>
      <c r="H554" s="770">
        <v>550</v>
      </c>
      <c r="I554" s="770">
        <v>66097.5</v>
      </c>
      <c r="J554" s="770">
        <v>59598</v>
      </c>
      <c r="K554" s="770">
        <v>275</v>
      </c>
      <c r="L554" s="770">
        <v>11233.6</v>
      </c>
      <c r="M554" s="770">
        <v>11231</v>
      </c>
      <c r="N554" s="772" t="s">
        <v>640</v>
      </c>
      <c r="O554" s="772" t="s">
        <v>640</v>
      </c>
      <c r="P554" s="772" t="s">
        <v>640</v>
      </c>
      <c r="Q554" s="772" t="s">
        <v>640</v>
      </c>
    </row>
    <row r="555" spans="1:17">
      <c r="A555" s="770">
        <v>3015</v>
      </c>
      <c r="B555" s="772" t="s">
        <v>819</v>
      </c>
      <c r="C555" s="772" t="s">
        <v>736</v>
      </c>
      <c r="D555" s="770">
        <v>5886</v>
      </c>
      <c r="E555" s="772" t="s">
        <v>823</v>
      </c>
      <c r="F555" s="772" t="s">
        <v>857</v>
      </c>
      <c r="G555" s="770">
        <v>75</v>
      </c>
      <c r="H555" s="770">
        <v>1400</v>
      </c>
      <c r="I555" s="770">
        <v>63766.5</v>
      </c>
      <c r="J555" s="770">
        <v>57256.5</v>
      </c>
      <c r="K555" s="770">
        <v>275</v>
      </c>
      <c r="L555" s="770">
        <v>11233.6</v>
      </c>
      <c r="M555" s="770">
        <v>11231</v>
      </c>
      <c r="N555" s="772" t="s">
        <v>640</v>
      </c>
      <c r="O555" s="772" t="s">
        <v>640</v>
      </c>
      <c r="P555" s="772" t="s">
        <v>640</v>
      </c>
      <c r="Q555" s="772" t="s">
        <v>640</v>
      </c>
    </row>
    <row r="556" spans="1:17">
      <c r="A556" s="770">
        <v>3015</v>
      </c>
      <c r="B556" s="772" t="s">
        <v>819</v>
      </c>
      <c r="C556" s="772" t="s">
        <v>736</v>
      </c>
      <c r="D556" s="770">
        <v>5887</v>
      </c>
      <c r="E556" s="772" t="s">
        <v>818</v>
      </c>
      <c r="F556" s="772" t="s">
        <v>856</v>
      </c>
      <c r="G556" s="770">
        <v>200</v>
      </c>
      <c r="H556" s="770">
        <v>550</v>
      </c>
      <c r="I556" s="770">
        <v>66097.5</v>
      </c>
      <c r="J556" s="770">
        <v>59598</v>
      </c>
      <c r="K556" s="770">
        <v>275</v>
      </c>
      <c r="L556" s="770">
        <v>11233.6</v>
      </c>
      <c r="M556" s="770">
        <v>11231</v>
      </c>
      <c r="N556" s="772" t="s">
        <v>640</v>
      </c>
      <c r="O556" s="772" t="s">
        <v>640</v>
      </c>
      <c r="P556" s="772" t="s">
        <v>640</v>
      </c>
      <c r="Q556" s="772" t="s">
        <v>640</v>
      </c>
    </row>
    <row r="557" spans="1:17">
      <c r="A557" s="770">
        <v>3015</v>
      </c>
      <c r="B557" s="772" t="s">
        <v>819</v>
      </c>
      <c r="C557" s="772" t="s">
        <v>736</v>
      </c>
      <c r="D557" s="770">
        <v>5887</v>
      </c>
      <c r="E557" s="772" t="s">
        <v>823</v>
      </c>
      <c r="F557" s="772" t="s">
        <v>856</v>
      </c>
      <c r="G557" s="770">
        <v>75</v>
      </c>
      <c r="H557" s="770">
        <v>550</v>
      </c>
      <c r="I557" s="770">
        <v>66097.5</v>
      </c>
      <c r="J557" s="770">
        <v>59598</v>
      </c>
      <c r="K557" s="770">
        <v>275</v>
      </c>
      <c r="L557" s="770">
        <v>11233.6</v>
      </c>
      <c r="M557" s="770">
        <v>11231</v>
      </c>
      <c r="N557" s="772" t="s">
        <v>640</v>
      </c>
      <c r="O557" s="772" t="s">
        <v>640</v>
      </c>
      <c r="P557" s="772" t="s">
        <v>640</v>
      </c>
      <c r="Q557" s="772" t="s">
        <v>640</v>
      </c>
    </row>
    <row r="558" spans="1:17">
      <c r="A558" s="770">
        <v>3015</v>
      </c>
      <c r="B558" s="772" t="s">
        <v>819</v>
      </c>
      <c r="C558" s="772" t="s">
        <v>736</v>
      </c>
      <c r="D558" s="770">
        <v>5972</v>
      </c>
      <c r="E558" s="772" t="s">
        <v>820</v>
      </c>
      <c r="F558" s="772" t="s">
        <v>840</v>
      </c>
      <c r="G558" s="770">
        <v>240</v>
      </c>
      <c r="H558" s="770">
        <v>550</v>
      </c>
      <c r="I558" s="770">
        <v>66097.5</v>
      </c>
      <c r="J558" s="770">
        <v>59598</v>
      </c>
      <c r="K558" s="770">
        <v>275</v>
      </c>
      <c r="L558" s="770">
        <v>11233.6</v>
      </c>
      <c r="M558" s="770">
        <v>11231</v>
      </c>
      <c r="N558" s="772" t="s">
        <v>640</v>
      </c>
      <c r="O558" s="772" t="s">
        <v>640</v>
      </c>
      <c r="P558" s="772" t="s">
        <v>640</v>
      </c>
      <c r="Q558" s="772" t="s">
        <v>640</v>
      </c>
    </row>
    <row r="559" spans="1:17">
      <c r="A559" s="770">
        <v>3015</v>
      </c>
      <c r="B559" s="772" t="s">
        <v>819</v>
      </c>
      <c r="C559" s="772" t="s">
        <v>736</v>
      </c>
      <c r="D559" s="770">
        <v>6019</v>
      </c>
      <c r="E559" s="772" t="s">
        <v>818</v>
      </c>
      <c r="F559" s="772" t="s">
        <v>855</v>
      </c>
      <c r="G559" s="770">
        <v>200</v>
      </c>
      <c r="H559" s="770">
        <v>1400</v>
      </c>
      <c r="I559" s="770">
        <v>63766.5</v>
      </c>
      <c r="J559" s="770">
        <v>57256.5</v>
      </c>
      <c r="K559" s="770">
        <v>275</v>
      </c>
      <c r="L559" s="770">
        <v>11233.6</v>
      </c>
      <c r="M559" s="770">
        <v>11231</v>
      </c>
      <c r="N559" s="772" t="s">
        <v>640</v>
      </c>
      <c r="O559" s="772" t="s">
        <v>640</v>
      </c>
      <c r="P559" s="772" t="s">
        <v>640</v>
      </c>
      <c r="Q559" s="772" t="s">
        <v>640</v>
      </c>
    </row>
    <row r="560" spans="1:17">
      <c r="A560" s="770">
        <v>3015</v>
      </c>
      <c r="B560" s="772" t="s">
        <v>819</v>
      </c>
      <c r="C560" s="772" t="s">
        <v>736</v>
      </c>
      <c r="D560" s="770">
        <v>6043</v>
      </c>
      <c r="E560" s="772" t="s">
        <v>820</v>
      </c>
      <c r="F560" s="772" t="s">
        <v>824</v>
      </c>
      <c r="G560" s="770">
        <v>260</v>
      </c>
      <c r="H560" s="770">
        <v>550</v>
      </c>
      <c r="I560" s="770">
        <v>66097.5</v>
      </c>
      <c r="J560" s="770">
        <v>59598</v>
      </c>
      <c r="K560" s="770">
        <v>275</v>
      </c>
      <c r="L560" s="770">
        <v>11233.6</v>
      </c>
      <c r="M560" s="770">
        <v>11231</v>
      </c>
      <c r="N560" s="772" t="s">
        <v>640</v>
      </c>
      <c r="O560" s="772" t="s">
        <v>640</v>
      </c>
      <c r="P560" s="772" t="s">
        <v>640</v>
      </c>
      <c r="Q560" s="772" t="s">
        <v>640</v>
      </c>
    </row>
    <row r="561" spans="1:17">
      <c r="A561" s="770">
        <v>3015</v>
      </c>
      <c r="B561" s="772" t="s">
        <v>819</v>
      </c>
      <c r="C561" s="772" t="s">
        <v>736</v>
      </c>
      <c r="D561" s="770">
        <v>6044</v>
      </c>
      <c r="E561" s="772" t="s">
        <v>820</v>
      </c>
      <c r="F561" s="772" t="s">
        <v>831</v>
      </c>
      <c r="G561" s="772" t="s">
        <v>640</v>
      </c>
      <c r="H561" s="770">
        <v>550</v>
      </c>
      <c r="I561" s="770">
        <v>66097.5</v>
      </c>
      <c r="J561" s="770">
        <v>59598</v>
      </c>
      <c r="K561" s="770">
        <v>275</v>
      </c>
      <c r="L561" s="770">
        <v>11233.6</v>
      </c>
      <c r="M561" s="770">
        <v>11231</v>
      </c>
      <c r="N561" s="772" t="s">
        <v>640</v>
      </c>
      <c r="O561" s="772" t="s">
        <v>640</v>
      </c>
      <c r="P561" s="772" t="s">
        <v>640</v>
      </c>
      <c r="Q561" s="772" t="s">
        <v>640</v>
      </c>
    </row>
    <row r="562" spans="1:17">
      <c r="A562" s="770">
        <v>3015</v>
      </c>
      <c r="B562" s="772" t="s">
        <v>819</v>
      </c>
      <c r="C562" s="772" t="s">
        <v>736</v>
      </c>
      <c r="D562" s="770">
        <v>6045</v>
      </c>
      <c r="E562" s="772" t="s">
        <v>820</v>
      </c>
      <c r="F562" s="772" t="s">
        <v>835</v>
      </c>
      <c r="G562" s="770">
        <v>325</v>
      </c>
      <c r="H562" s="770">
        <v>550</v>
      </c>
      <c r="I562" s="770">
        <v>66097.5</v>
      </c>
      <c r="J562" s="770">
        <v>59598</v>
      </c>
      <c r="K562" s="770">
        <v>275</v>
      </c>
      <c r="L562" s="770">
        <v>11233.6</v>
      </c>
      <c r="M562" s="770">
        <v>11231</v>
      </c>
      <c r="N562" s="772" t="s">
        <v>640</v>
      </c>
      <c r="O562" s="772" t="s">
        <v>640</v>
      </c>
      <c r="P562" s="772" t="s">
        <v>640</v>
      </c>
      <c r="Q562" s="772" t="s">
        <v>640</v>
      </c>
    </row>
    <row r="563" spans="1:17">
      <c r="A563" s="770">
        <v>3015</v>
      </c>
      <c r="B563" s="772" t="s">
        <v>819</v>
      </c>
      <c r="C563" s="772" t="s">
        <v>736</v>
      </c>
      <c r="D563" s="770">
        <v>6623</v>
      </c>
      <c r="E563" s="772" t="s">
        <v>823</v>
      </c>
      <c r="F563" s="772" t="s">
        <v>854</v>
      </c>
      <c r="G563" s="770">
        <v>75</v>
      </c>
      <c r="H563" s="770">
        <v>1400</v>
      </c>
      <c r="I563" s="770">
        <v>63766.5</v>
      </c>
      <c r="J563" s="770">
        <v>57256.5</v>
      </c>
      <c r="K563" s="770">
        <v>275</v>
      </c>
      <c r="L563" s="770">
        <v>11233.6</v>
      </c>
      <c r="M563" s="770">
        <v>11231</v>
      </c>
      <c r="N563" s="772" t="s">
        <v>640</v>
      </c>
      <c r="O563" s="772" t="s">
        <v>640</v>
      </c>
      <c r="P563" s="772" t="s">
        <v>640</v>
      </c>
      <c r="Q563" s="772" t="s">
        <v>640</v>
      </c>
    </row>
    <row r="564" spans="1:17">
      <c r="A564" s="770">
        <v>3015</v>
      </c>
      <c r="B564" s="772" t="s">
        <v>819</v>
      </c>
      <c r="C564" s="772" t="s">
        <v>736</v>
      </c>
      <c r="D564" s="770">
        <v>6624</v>
      </c>
      <c r="E564" s="772" t="s">
        <v>820</v>
      </c>
      <c r="F564" s="772" t="s">
        <v>853</v>
      </c>
      <c r="G564" s="770">
        <v>325</v>
      </c>
      <c r="H564" s="770">
        <v>1400</v>
      </c>
      <c r="I564" s="770">
        <v>63766.5</v>
      </c>
      <c r="J564" s="770">
        <v>57256.5</v>
      </c>
      <c r="K564" s="770">
        <v>275</v>
      </c>
      <c r="L564" s="770">
        <v>11233.6</v>
      </c>
      <c r="M564" s="770">
        <v>11231</v>
      </c>
      <c r="N564" s="772" t="s">
        <v>640</v>
      </c>
      <c r="O564" s="772" t="s">
        <v>640</v>
      </c>
      <c r="P564" s="772" t="s">
        <v>640</v>
      </c>
      <c r="Q564" s="772" t="s">
        <v>640</v>
      </c>
    </row>
    <row r="565" spans="1:17">
      <c r="A565" s="770">
        <v>3015</v>
      </c>
      <c r="B565" s="772" t="s">
        <v>819</v>
      </c>
      <c r="C565" s="772" t="s">
        <v>736</v>
      </c>
      <c r="D565" s="770">
        <v>6625</v>
      </c>
      <c r="E565" s="772" t="s">
        <v>818</v>
      </c>
      <c r="F565" s="772" t="s">
        <v>853</v>
      </c>
      <c r="G565" s="770">
        <v>200</v>
      </c>
      <c r="H565" s="770">
        <v>1400</v>
      </c>
      <c r="I565" s="770">
        <v>63766.5</v>
      </c>
      <c r="J565" s="770">
        <v>57256.5</v>
      </c>
      <c r="K565" s="770">
        <v>275</v>
      </c>
      <c r="L565" s="770">
        <v>11233.6</v>
      </c>
      <c r="M565" s="770">
        <v>11231</v>
      </c>
      <c r="N565" s="772" t="s">
        <v>640</v>
      </c>
      <c r="O565" s="772" t="s">
        <v>640</v>
      </c>
      <c r="P565" s="772" t="s">
        <v>640</v>
      </c>
      <c r="Q565" s="772" t="s">
        <v>640</v>
      </c>
    </row>
    <row r="566" spans="1:17">
      <c r="A566" s="770">
        <v>3015</v>
      </c>
      <c r="B566" s="772" t="s">
        <v>819</v>
      </c>
      <c r="C566" s="772" t="s">
        <v>736</v>
      </c>
      <c r="D566" s="770">
        <v>6626</v>
      </c>
      <c r="E566" s="772" t="s">
        <v>820</v>
      </c>
      <c r="F566" s="772" t="s">
        <v>835</v>
      </c>
      <c r="G566" s="770">
        <v>325</v>
      </c>
      <c r="H566" s="770">
        <v>550</v>
      </c>
      <c r="I566" s="770">
        <v>66097.5</v>
      </c>
      <c r="J566" s="770">
        <v>59598</v>
      </c>
      <c r="K566" s="770">
        <v>275</v>
      </c>
      <c r="L566" s="770">
        <v>11233.6</v>
      </c>
      <c r="M566" s="770">
        <v>11231</v>
      </c>
      <c r="N566" s="772" t="s">
        <v>640</v>
      </c>
      <c r="O566" s="772" t="s">
        <v>640</v>
      </c>
      <c r="P566" s="772" t="s">
        <v>640</v>
      </c>
      <c r="Q566" s="772" t="s">
        <v>640</v>
      </c>
    </row>
    <row r="567" spans="1:17">
      <c r="A567" s="770">
        <v>3015</v>
      </c>
      <c r="B567" s="772" t="s">
        <v>819</v>
      </c>
      <c r="C567" s="772" t="s">
        <v>736</v>
      </c>
      <c r="D567" s="770">
        <v>6626</v>
      </c>
      <c r="E567" s="772" t="s">
        <v>818</v>
      </c>
      <c r="F567" s="772" t="s">
        <v>835</v>
      </c>
      <c r="G567" s="770">
        <v>200</v>
      </c>
      <c r="H567" s="770">
        <v>550</v>
      </c>
      <c r="I567" s="770">
        <v>66097.5</v>
      </c>
      <c r="J567" s="770">
        <v>59598</v>
      </c>
      <c r="K567" s="770">
        <v>275</v>
      </c>
      <c r="L567" s="770">
        <v>11233.6</v>
      </c>
      <c r="M567" s="770">
        <v>11231</v>
      </c>
      <c r="N567" s="772" t="s">
        <v>640</v>
      </c>
      <c r="O567" s="772" t="s">
        <v>640</v>
      </c>
      <c r="P567" s="772" t="s">
        <v>640</v>
      </c>
      <c r="Q567" s="772" t="s">
        <v>640</v>
      </c>
    </row>
    <row r="568" spans="1:17">
      <c r="A568" s="770">
        <v>3015</v>
      </c>
      <c r="B568" s="772" t="s">
        <v>819</v>
      </c>
      <c r="C568" s="772" t="s">
        <v>736</v>
      </c>
      <c r="D568" s="770">
        <v>6626</v>
      </c>
      <c r="E568" s="772" t="s">
        <v>823</v>
      </c>
      <c r="F568" s="772" t="s">
        <v>835</v>
      </c>
      <c r="G568" s="770">
        <v>75</v>
      </c>
      <c r="H568" s="770">
        <v>550</v>
      </c>
      <c r="I568" s="770">
        <v>66097.5</v>
      </c>
      <c r="J568" s="770">
        <v>59598</v>
      </c>
      <c r="K568" s="770">
        <v>275</v>
      </c>
      <c r="L568" s="770">
        <v>11233.6</v>
      </c>
      <c r="M568" s="770">
        <v>11231</v>
      </c>
      <c r="N568" s="772" t="s">
        <v>640</v>
      </c>
      <c r="O568" s="772" t="s">
        <v>640</v>
      </c>
      <c r="P568" s="772" t="s">
        <v>640</v>
      </c>
      <c r="Q568" s="772" t="s">
        <v>640</v>
      </c>
    </row>
    <row r="569" spans="1:17">
      <c r="A569" s="770">
        <v>3015</v>
      </c>
      <c r="B569" s="772" t="s">
        <v>819</v>
      </c>
      <c r="C569" s="772" t="s">
        <v>736</v>
      </c>
      <c r="D569" s="770">
        <v>6627</v>
      </c>
      <c r="E569" s="772" t="s">
        <v>820</v>
      </c>
      <c r="F569" s="772" t="s">
        <v>1338</v>
      </c>
      <c r="G569" s="770">
        <v>325</v>
      </c>
      <c r="H569" s="770">
        <v>1400</v>
      </c>
      <c r="I569" s="770">
        <v>63766.5</v>
      </c>
      <c r="J569" s="770">
        <v>57256.5</v>
      </c>
      <c r="K569" s="770">
        <v>275</v>
      </c>
      <c r="L569" s="770">
        <v>11233.6</v>
      </c>
      <c r="M569" s="770">
        <v>11231</v>
      </c>
      <c r="N569" s="772" t="s">
        <v>640</v>
      </c>
      <c r="O569" s="772" t="s">
        <v>640</v>
      </c>
      <c r="P569" s="772" t="s">
        <v>640</v>
      </c>
      <c r="Q569" s="772" t="s">
        <v>640</v>
      </c>
    </row>
    <row r="570" spans="1:17">
      <c r="A570" s="770">
        <v>3015</v>
      </c>
      <c r="B570" s="772" t="s">
        <v>819</v>
      </c>
      <c r="C570" s="772" t="s">
        <v>736</v>
      </c>
      <c r="D570" s="770">
        <v>6627</v>
      </c>
      <c r="E570" s="772" t="s">
        <v>818</v>
      </c>
      <c r="F570" s="772" t="s">
        <v>1338</v>
      </c>
      <c r="G570" s="770">
        <v>200</v>
      </c>
      <c r="H570" s="770">
        <v>1400</v>
      </c>
      <c r="I570" s="770">
        <v>63766.5</v>
      </c>
      <c r="J570" s="770">
        <v>57256.5</v>
      </c>
      <c r="K570" s="770">
        <v>275</v>
      </c>
      <c r="L570" s="770">
        <v>11233.6</v>
      </c>
      <c r="M570" s="770">
        <v>11231</v>
      </c>
      <c r="N570" s="772" t="s">
        <v>640</v>
      </c>
      <c r="O570" s="772" t="s">
        <v>640</v>
      </c>
      <c r="P570" s="772" t="s">
        <v>640</v>
      </c>
      <c r="Q570" s="772" t="s">
        <v>640</v>
      </c>
    </row>
    <row r="571" spans="1:17">
      <c r="A571" s="770">
        <v>3015</v>
      </c>
      <c r="B571" s="772" t="s">
        <v>819</v>
      </c>
      <c r="C571" s="772" t="s">
        <v>736</v>
      </c>
      <c r="D571" s="770">
        <v>6628</v>
      </c>
      <c r="E571" s="772" t="s">
        <v>818</v>
      </c>
      <c r="F571" s="772" t="s">
        <v>844</v>
      </c>
      <c r="G571" s="770">
        <v>200</v>
      </c>
      <c r="H571" s="770">
        <v>550</v>
      </c>
      <c r="I571" s="770">
        <v>66097.5</v>
      </c>
      <c r="J571" s="770">
        <v>59598</v>
      </c>
      <c r="K571" s="770">
        <v>275</v>
      </c>
      <c r="L571" s="770">
        <v>11233.6</v>
      </c>
      <c r="M571" s="770">
        <v>11231</v>
      </c>
      <c r="N571" s="772" t="s">
        <v>640</v>
      </c>
      <c r="O571" s="772" t="s">
        <v>640</v>
      </c>
      <c r="P571" s="772" t="s">
        <v>640</v>
      </c>
      <c r="Q571" s="772" t="s">
        <v>640</v>
      </c>
    </row>
    <row r="572" spans="1:17">
      <c r="A572" s="770">
        <v>3015</v>
      </c>
      <c r="B572" s="772" t="s">
        <v>819</v>
      </c>
      <c r="C572" s="772" t="s">
        <v>736</v>
      </c>
      <c r="D572" s="770">
        <v>6628</v>
      </c>
      <c r="E572" s="772" t="s">
        <v>823</v>
      </c>
      <c r="F572" s="772" t="s">
        <v>844</v>
      </c>
      <c r="G572" s="770">
        <v>75</v>
      </c>
      <c r="H572" s="770">
        <v>550</v>
      </c>
      <c r="I572" s="770">
        <v>66097.5</v>
      </c>
      <c r="J572" s="770">
        <v>59598</v>
      </c>
      <c r="K572" s="770">
        <v>275</v>
      </c>
      <c r="L572" s="770">
        <v>11233.6</v>
      </c>
      <c r="M572" s="770">
        <v>11231</v>
      </c>
      <c r="N572" s="772" t="s">
        <v>640</v>
      </c>
      <c r="O572" s="772" t="s">
        <v>640</v>
      </c>
      <c r="P572" s="772" t="s">
        <v>640</v>
      </c>
      <c r="Q572" s="772" t="s">
        <v>640</v>
      </c>
    </row>
    <row r="573" spans="1:17">
      <c r="A573" s="770">
        <v>3015</v>
      </c>
      <c r="B573" s="772" t="s">
        <v>819</v>
      </c>
      <c r="C573" s="772" t="s">
        <v>736</v>
      </c>
      <c r="D573" s="770">
        <v>6629</v>
      </c>
      <c r="E573" s="772" t="s">
        <v>820</v>
      </c>
      <c r="F573" s="772" t="s">
        <v>852</v>
      </c>
      <c r="G573" s="770">
        <v>270</v>
      </c>
      <c r="H573" s="770">
        <v>550</v>
      </c>
      <c r="I573" s="770">
        <v>66097.5</v>
      </c>
      <c r="J573" s="770">
        <v>59598</v>
      </c>
      <c r="K573" s="770">
        <v>275</v>
      </c>
      <c r="L573" s="770">
        <v>11233.6</v>
      </c>
      <c r="M573" s="770">
        <v>11231</v>
      </c>
      <c r="N573" s="772" t="s">
        <v>640</v>
      </c>
      <c r="O573" s="772" t="s">
        <v>640</v>
      </c>
      <c r="P573" s="772" t="s">
        <v>640</v>
      </c>
      <c r="Q573" s="772" t="s">
        <v>640</v>
      </c>
    </row>
    <row r="574" spans="1:17">
      <c r="A574" s="770">
        <v>3015</v>
      </c>
      <c r="B574" s="772" t="s">
        <v>819</v>
      </c>
      <c r="C574" s="772" t="s">
        <v>736</v>
      </c>
      <c r="D574" s="770">
        <v>6633</v>
      </c>
      <c r="E574" s="772" t="s">
        <v>820</v>
      </c>
      <c r="F574" s="772" t="s">
        <v>851</v>
      </c>
      <c r="G574" s="770">
        <v>415</v>
      </c>
      <c r="H574" s="770">
        <v>1400</v>
      </c>
      <c r="I574" s="770">
        <v>63766.5</v>
      </c>
      <c r="J574" s="770">
        <v>57256.5</v>
      </c>
      <c r="K574" s="770">
        <v>275</v>
      </c>
      <c r="L574" s="770">
        <v>11233.6</v>
      </c>
      <c r="M574" s="770">
        <v>11231</v>
      </c>
      <c r="N574" s="772" t="s">
        <v>640</v>
      </c>
      <c r="O574" s="772" t="s">
        <v>640</v>
      </c>
      <c r="P574" s="772" t="s">
        <v>640</v>
      </c>
      <c r="Q574" s="772" t="s">
        <v>640</v>
      </c>
    </row>
    <row r="575" spans="1:17">
      <c r="A575" s="770">
        <v>3015</v>
      </c>
      <c r="B575" s="772" t="s">
        <v>819</v>
      </c>
      <c r="C575" s="772" t="s">
        <v>736</v>
      </c>
      <c r="D575" s="770">
        <v>6633</v>
      </c>
      <c r="E575" s="772" t="s">
        <v>818</v>
      </c>
      <c r="F575" s="772" t="s">
        <v>851</v>
      </c>
      <c r="G575" s="770">
        <v>290</v>
      </c>
      <c r="H575" s="770">
        <v>1400</v>
      </c>
      <c r="I575" s="770">
        <v>63766.5</v>
      </c>
      <c r="J575" s="770">
        <v>57256.5</v>
      </c>
      <c r="K575" s="770">
        <v>275</v>
      </c>
      <c r="L575" s="770">
        <v>11233.6</v>
      </c>
      <c r="M575" s="770">
        <v>11231</v>
      </c>
      <c r="N575" s="772" t="s">
        <v>640</v>
      </c>
      <c r="O575" s="772" t="s">
        <v>640</v>
      </c>
      <c r="P575" s="772" t="s">
        <v>640</v>
      </c>
      <c r="Q575" s="772" t="s">
        <v>640</v>
      </c>
    </row>
    <row r="576" spans="1:17">
      <c r="A576" s="770">
        <v>3015</v>
      </c>
      <c r="B576" s="772" t="s">
        <v>819</v>
      </c>
      <c r="C576" s="772" t="s">
        <v>736</v>
      </c>
      <c r="D576" s="770">
        <v>6633</v>
      </c>
      <c r="E576" s="772" t="s">
        <v>823</v>
      </c>
      <c r="F576" s="772" t="s">
        <v>851</v>
      </c>
      <c r="G576" s="770">
        <v>75</v>
      </c>
      <c r="H576" s="770">
        <v>1400</v>
      </c>
      <c r="I576" s="770">
        <v>63766.5</v>
      </c>
      <c r="J576" s="770">
        <v>57256.5</v>
      </c>
      <c r="K576" s="770">
        <v>275</v>
      </c>
      <c r="L576" s="770">
        <v>11233.6</v>
      </c>
      <c r="M576" s="770">
        <v>11231</v>
      </c>
      <c r="N576" s="772" t="s">
        <v>640</v>
      </c>
      <c r="O576" s="772" t="s">
        <v>640</v>
      </c>
      <c r="P576" s="772" t="s">
        <v>640</v>
      </c>
      <c r="Q576" s="772" t="s">
        <v>640</v>
      </c>
    </row>
    <row r="577" spans="1:17">
      <c r="A577" s="770">
        <v>3015</v>
      </c>
      <c r="B577" s="772" t="s">
        <v>819</v>
      </c>
      <c r="C577" s="772" t="s">
        <v>736</v>
      </c>
      <c r="D577" s="770">
        <v>6634</v>
      </c>
      <c r="E577" s="772" t="s">
        <v>820</v>
      </c>
      <c r="F577" s="772" t="s">
        <v>850</v>
      </c>
      <c r="G577" s="770">
        <v>325</v>
      </c>
      <c r="H577" s="770">
        <v>1400</v>
      </c>
      <c r="I577" s="770">
        <v>63766.5</v>
      </c>
      <c r="J577" s="770">
        <v>57256.5</v>
      </c>
      <c r="K577" s="770">
        <v>275</v>
      </c>
      <c r="L577" s="770">
        <v>11233.6</v>
      </c>
      <c r="M577" s="770">
        <v>11231</v>
      </c>
      <c r="N577" s="772" t="s">
        <v>640</v>
      </c>
      <c r="O577" s="772" t="s">
        <v>640</v>
      </c>
      <c r="P577" s="772" t="s">
        <v>640</v>
      </c>
      <c r="Q577" s="772" t="s">
        <v>640</v>
      </c>
    </row>
    <row r="578" spans="1:17">
      <c r="A578" s="770">
        <v>3015</v>
      </c>
      <c r="B578" s="772" t="s">
        <v>819</v>
      </c>
      <c r="C578" s="772" t="s">
        <v>736</v>
      </c>
      <c r="D578" s="770">
        <v>6635</v>
      </c>
      <c r="E578" s="772" t="s">
        <v>818</v>
      </c>
      <c r="F578" s="772" t="s">
        <v>850</v>
      </c>
      <c r="G578" s="770">
        <v>200</v>
      </c>
      <c r="H578" s="770">
        <v>1400</v>
      </c>
      <c r="I578" s="770">
        <v>63766.5</v>
      </c>
      <c r="J578" s="770">
        <v>57256.5</v>
      </c>
      <c r="K578" s="770">
        <v>275</v>
      </c>
      <c r="L578" s="770">
        <v>11233.6</v>
      </c>
      <c r="M578" s="770">
        <v>11231</v>
      </c>
      <c r="N578" s="772" t="s">
        <v>640</v>
      </c>
      <c r="O578" s="772" t="s">
        <v>640</v>
      </c>
      <c r="P578" s="772" t="s">
        <v>640</v>
      </c>
      <c r="Q578" s="772" t="s">
        <v>640</v>
      </c>
    </row>
    <row r="579" spans="1:17">
      <c r="A579" s="770">
        <v>3015</v>
      </c>
      <c r="B579" s="772" t="s">
        <v>819</v>
      </c>
      <c r="C579" s="772" t="s">
        <v>736</v>
      </c>
      <c r="D579" s="770">
        <v>6636</v>
      </c>
      <c r="E579" s="772" t="s">
        <v>820</v>
      </c>
      <c r="F579" s="772" t="s">
        <v>849</v>
      </c>
      <c r="G579" s="770">
        <v>325</v>
      </c>
      <c r="H579" s="770">
        <v>550</v>
      </c>
      <c r="I579" s="770">
        <v>66097.5</v>
      </c>
      <c r="J579" s="770">
        <v>59598</v>
      </c>
      <c r="K579" s="770">
        <v>275</v>
      </c>
      <c r="L579" s="770">
        <v>11233.6</v>
      </c>
      <c r="M579" s="770">
        <v>11231</v>
      </c>
      <c r="N579" s="772" t="s">
        <v>640</v>
      </c>
      <c r="O579" s="772" t="s">
        <v>640</v>
      </c>
      <c r="P579" s="772" t="s">
        <v>640</v>
      </c>
      <c r="Q579" s="772" t="s">
        <v>640</v>
      </c>
    </row>
    <row r="580" spans="1:17">
      <c r="A580" s="770">
        <v>3015</v>
      </c>
      <c r="B580" s="772" t="s">
        <v>819</v>
      </c>
      <c r="C580" s="772" t="s">
        <v>736</v>
      </c>
      <c r="D580" s="770">
        <v>6636</v>
      </c>
      <c r="E580" s="772" t="s">
        <v>818</v>
      </c>
      <c r="F580" s="772" t="s">
        <v>849</v>
      </c>
      <c r="G580" s="770">
        <v>200</v>
      </c>
      <c r="H580" s="770">
        <v>550</v>
      </c>
      <c r="I580" s="770">
        <v>66097.5</v>
      </c>
      <c r="J580" s="770">
        <v>59598</v>
      </c>
      <c r="K580" s="770">
        <v>275</v>
      </c>
      <c r="L580" s="770">
        <v>11233.6</v>
      </c>
      <c r="M580" s="770">
        <v>11231</v>
      </c>
      <c r="N580" s="772" t="s">
        <v>640</v>
      </c>
      <c r="O580" s="772" t="s">
        <v>640</v>
      </c>
      <c r="P580" s="772" t="s">
        <v>640</v>
      </c>
      <c r="Q580" s="772" t="s">
        <v>640</v>
      </c>
    </row>
    <row r="581" spans="1:17">
      <c r="A581" s="770">
        <v>3015</v>
      </c>
      <c r="B581" s="772" t="s">
        <v>819</v>
      </c>
      <c r="C581" s="772" t="s">
        <v>736</v>
      </c>
      <c r="D581" s="770">
        <v>6637</v>
      </c>
      <c r="E581" s="772" t="s">
        <v>820</v>
      </c>
      <c r="F581" s="772" t="s">
        <v>886</v>
      </c>
      <c r="G581" s="770">
        <v>325</v>
      </c>
      <c r="H581" s="770">
        <v>550</v>
      </c>
      <c r="I581" s="770">
        <v>66097.5</v>
      </c>
      <c r="J581" s="770">
        <v>59598</v>
      </c>
      <c r="K581" s="770">
        <v>275</v>
      </c>
      <c r="L581" s="770">
        <v>11233.6</v>
      </c>
      <c r="M581" s="770">
        <v>11231</v>
      </c>
      <c r="N581" s="772" t="s">
        <v>640</v>
      </c>
      <c r="O581" s="772" t="s">
        <v>640</v>
      </c>
      <c r="P581" s="772" t="s">
        <v>640</v>
      </c>
      <c r="Q581" s="772" t="s">
        <v>640</v>
      </c>
    </row>
    <row r="582" spans="1:17">
      <c r="A582" s="770">
        <v>3015</v>
      </c>
      <c r="B582" s="772" t="s">
        <v>819</v>
      </c>
      <c r="C582" s="772" t="s">
        <v>736</v>
      </c>
      <c r="D582" s="770">
        <v>6637</v>
      </c>
      <c r="E582" s="772" t="s">
        <v>818</v>
      </c>
      <c r="F582" s="772" t="s">
        <v>886</v>
      </c>
      <c r="G582" s="770">
        <v>200</v>
      </c>
      <c r="H582" s="770">
        <v>550</v>
      </c>
      <c r="I582" s="770">
        <v>66097.5</v>
      </c>
      <c r="J582" s="770">
        <v>59598</v>
      </c>
      <c r="K582" s="770">
        <v>275</v>
      </c>
      <c r="L582" s="770">
        <v>11233.6</v>
      </c>
      <c r="M582" s="770">
        <v>11231</v>
      </c>
      <c r="N582" s="772" t="s">
        <v>640</v>
      </c>
      <c r="O582" s="772" t="s">
        <v>640</v>
      </c>
      <c r="P582" s="772" t="s">
        <v>640</v>
      </c>
      <c r="Q582" s="772" t="s">
        <v>640</v>
      </c>
    </row>
    <row r="583" spans="1:17">
      <c r="A583" s="770">
        <v>3015</v>
      </c>
      <c r="B583" s="772" t="s">
        <v>819</v>
      </c>
      <c r="C583" s="772" t="s">
        <v>736</v>
      </c>
      <c r="D583" s="770">
        <v>6637</v>
      </c>
      <c r="E583" s="772" t="s">
        <v>823</v>
      </c>
      <c r="F583" s="772" t="s">
        <v>886</v>
      </c>
      <c r="G583" s="770">
        <v>75</v>
      </c>
      <c r="H583" s="770">
        <v>550</v>
      </c>
      <c r="I583" s="770">
        <v>66097.5</v>
      </c>
      <c r="J583" s="770">
        <v>59598</v>
      </c>
      <c r="K583" s="770">
        <v>275</v>
      </c>
      <c r="L583" s="770">
        <v>11233.6</v>
      </c>
      <c r="M583" s="770">
        <v>11231</v>
      </c>
      <c r="N583" s="772" t="s">
        <v>640</v>
      </c>
      <c r="O583" s="772" t="s">
        <v>640</v>
      </c>
      <c r="P583" s="772" t="s">
        <v>640</v>
      </c>
      <c r="Q583" s="772" t="s">
        <v>640</v>
      </c>
    </row>
    <row r="584" spans="1:17">
      <c r="A584" s="770">
        <v>3015</v>
      </c>
      <c r="B584" s="772" t="s">
        <v>819</v>
      </c>
      <c r="C584" s="772" t="s">
        <v>736</v>
      </c>
      <c r="D584" s="770">
        <v>6638</v>
      </c>
      <c r="E584" s="772" t="s">
        <v>818</v>
      </c>
      <c r="F584" s="772" t="s">
        <v>837</v>
      </c>
      <c r="G584" s="770">
        <v>210</v>
      </c>
      <c r="H584" s="770">
        <v>1400</v>
      </c>
      <c r="I584" s="770">
        <v>63766.5</v>
      </c>
      <c r="J584" s="770">
        <v>57256.5</v>
      </c>
      <c r="K584" s="770">
        <v>275</v>
      </c>
      <c r="L584" s="770">
        <v>11233.6</v>
      </c>
      <c r="M584" s="770">
        <v>11231</v>
      </c>
      <c r="N584" s="772" t="s">
        <v>640</v>
      </c>
      <c r="O584" s="772" t="s">
        <v>640</v>
      </c>
      <c r="P584" s="772" t="s">
        <v>640</v>
      </c>
      <c r="Q584" s="772" t="s">
        <v>640</v>
      </c>
    </row>
    <row r="585" spans="1:17">
      <c r="A585" s="770">
        <v>3015</v>
      </c>
      <c r="B585" s="772" t="s">
        <v>819</v>
      </c>
      <c r="C585" s="772" t="s">
        <v>736</v>
      </c>
      <c r="D585" s="770">
        <v>6646</v>
      </c>
      <c r="E585" s="772" t="s">
        <v>823</v>
      </c>
      <c r="F585" s="772" t="s">
        <v>848</v>
      </c>
      <c r="G585" s="770">
        <v>75</v>
      </c>
      <c r="H585" s="770">
        <v>1400</v>
      </c>
      <c r="I585" s="770">
        <v>63766.5</v>
      </c>
      <c r="J585" s="770">
        <v>57256.5</v>
      </c>
      <c r="K585" s="770">
        <v>275</v>
      </c>
      <c r="L585" s="770">
        <v>11233.6</v>
      </c>
      <c r="M585" s="770">
        <v>11231</v>
      </c>
      <c r="N585" s="772" t="s">
        <v>640</v>
      </c>
      <c r="O585" s="772" t="s">
        <v>640</v>
      </c>
      <c r="P585" s="772" t="s">
        <v>640</v>
      </c>
      <c r="Q585" s="772" t="s">
        <v>640</v>
      </c>
    </row>
    <row r="586" spans="1:17">
      <c r="A586" s="770">
        <v>3015</v>
      </c>
      <c r="B586" s="772" t="s">
        <v>819</v>
      </c>
      <c r="C586" s="772" t="s">
        <v>736</v>
      </c>
      <c r="D586" s="770">
        <v>6648</v>
      </c>
      <c r="E586" s="772" t="s">
        <v>823</v>
      </c>
      <c r="F586" s="772" t="s">
        <v>826</v>
      </c>
      <c r="G586" s="770">
        <v>75</v>
      </c>
      <c r="H586" s="770">
        <v>550</v>
      </c>
      <c r="I586" s="770">
        <v>66097.5</v>
      </c>
      <c r="J586" s="770">
        <v>59598</v>
      </c>
      <c r="K586" s="770">
        <v>275</v>
      </c>
      <c r="L586" s="770">
        <v>11233.6</v>
      </c>
      <c r="M586" s="770">
        <v>11231</v>
      </c>
      <c r="N586" s="772" t="s">
        <v>640</v>
      </c>
      <c r="O586" s="772" t="s">
        <v>640</v>
      </c>
      <c r="P586" s="772" t="s">
        <v>640</v>
      </c>
      <c r="Q586" s="772" t="s">
        <v>640</v>
      </c>
    </row>
    <row r="587" spans="1:17">
      <c r="A587" s="770">
        <v>3015</v>
      </c>
      <c r="B587" s="772" t="s">
        <v>819</v>
      </c>
      <c r="C587" s="772" t="s">
        <v>736</v>
      </c>
      <c r="D587" s="770">
        <v>6649</v>
      </c>
      <c r="E587" s="772" t="s">
        <v>823</v>
      </c>
      <c r="F587" s="772" t="s">
        <v>361</v>
      </c>
      <c r="G587" s="770">
        <v>75</v>
      </c>
      <c r="H587" s="770">
        <v>550</v>
      </c>
      <c r="I587" s="770">
        <v>66097.5</v>
      </c>
      <c r="J587" s="770">
        <v>59598</v>
      </c>
      <c r="K587" s="770">
        <v>275</v>
      </c>
      <c r="L587" s="770">
        <v>11233.6</v>
      </c>
      <c r="M587" s="770">
        <v>11231</v>
      </c>
      <c r="N587" s="770">
        <v>5785.5</v>
      </c>
      <c r="O587" s="772" t="s">
        <v>640</v>
      </c>
      <c r="P587" s="772" t="s">
        <v>640</v>
      </c>
      <c r="Q587" s="772" t="s">
        <v>640</v>
      </c>
    </row>
    <row r="588" spans="1:17">
      <c r="A588" s="770">
        <v>3015</v>
      </c>
      <c r="B588" s="772" t="s">
        <v>819</v>
      </c>
      <c r="C588" s="772" t="s">
        <v>736</v>
      </c>
      <c r="D588" s="770">
        <v>6650</v>
      </c>
      <c r="E588" s="772" t="s">
        <v>820</v>
      </c>
      <c r="F588" s="772" t="s">
        <v>824</v>
      </c>
      <c r="G588" s="770">
        <v>260</v>
      </c>
      <c r="H588" s="770">
        <v>550</v>
      </c>
      <c r="I588" s="770">
        <v>66097.5</v>
      </c>
      <c r="J588" s="770">
        <v>59598</v>
      </c>
      <c r="K588" s="770">
        <v>275</v>
      </c>
      <c r="L588" s="770">
        <v>11233.6</v>
      </c>
      <c r="M588" s="770">
        <v>11231</v>
      </c>
      <c r="N588" s="772" t="s">
        <v>640</v>
      </c>
      <c r="O588" s="772" t="s">
        <v>640</v>
      </c>
      <c r="P588" s="772" t="s">
        <v>640</v>
      </c>
      <c r="Q588" s="772" t="s">
        <v>640</v>
      </c>
    </row>
    <row r="589" spans="1:17">
      <c r="A589" s="770">
        <v>3015</v>
      </c>
      <c r="B589" s="772" t="s">
        <v>819</v>
      </c>
      <c r="C589" s="772" t="s">
        <v>736</v>
      </c>
      <c r="D589" s="770">
        <v>6651</v>
      </c>
      <c r="E589" s="772" t="s">
        <v>823</v>
      </c>
      <c r="F589" s="772" t="s">
        <v>847</v>
      </c>
      <c r="G589" s="770">
        <v>75</v>
      </c>
      <c r="H589" s="770">
        <v>550</v>
      </c>
      <c r="I589" s="770">
        <v>66097.5</v>
      </c>
      <c r="J589" s="770">
        <v>59598</v>
      </c>
      <c r="K589" s="770">
        <v>275</v>
      </c>
      <c r="L589" s="770">
        <v>11233.6</v>
      </c>
      <c r="M589" s="770">
        <v>11231</v>
      </c>
      <c r="N589" s="772" t="s">
        <v>640</v>
      </c>
      <c r="O589" s="772" t="s">
        <v>640</v>
      </c>
      <c r="P589" s="772" t="s">
        <v>640</v>
      </c>
      <c r="Q589" s="772" t="s">
        <v>640</v>
      </c>
    </row>
    <row r="590" spans="1:17">
      <c r="A590" s="770">
        <v>3015</v>
      </c>
      <c r="B590" s="772" t="s">
        <v>819</v>
      </c>
      <c r="C590" s="772" t="s">
        <v>736</v>
      </c>
      <c r="D590" s="770">
        <v>6652</v>
      </c>
      <c r="E590" s="772" t="s">
        <v>823</v>
      </c>
      <c r="F590" s="772" t="s">
        <v>825</v>
      </c>
      <c r="G590" s="770">
        <v>75</v>
      </c>
      <c r="H590" s="770">
        <v>550</v>
      </c>
      <c r="I590" s="770">
        <v>66097.5</v>
      </c>
      <c r="J590" s="770">
        <v>59598</v>
      </c>
      <c r="K590" s="770">
        <v>275</v>
      </c>
      <c r="L590" s="770">
        <v>11233.6</v>
      </c>
      <c r="M590" s="770">
        <v>11231</v>
      </c>
      <c r="N590" s="772" t="s">
        <v>640</v>
      </c>
      <c r="O590" s="772" t="s">
        <v>640</v>
      </c>
      <c r="P590" s="772" t="s">
        <v>640</v>
      </c>
      <c r="Q590" s="772" t="s">
        <v>640</v>
      </c>
    </row>
    <row r="591" spans="1:17">
      <c r="A591" s="770">
        <v>3015</v>
      </c>
      <c r="B591" s="772" t="s">
        <v>819</v>
      </c>
      <c r="C591" s="772" t="s">
        <v>736</v>
      </c>
      <c r="D591" s="770">
        <v>6653</v>
      </c>
      <c r="E591" s="772" t="s">
        <v>818</v>
      </c>
      <c r="F591" s="772" t="s">
        <v>822</v>
      </c>
      <c r="G591" s="770">
        <v>210</v>
      </c>
      <c r="H591" s="770">
        <v>550</v>
      </c>
      <c r="I591" s="770">
        <v>66097.5</v>
      </c>
      <c r="J591" s="770">
        <v>59598</v>
      </c>
      <c r="K591" s="770">
        <v>275</v>
      </c>
      <c r="L591" s="770">
        <v>11233.6</v>
      </c>
      <c r="M591" s="770">
        <v>11231</v>
      </c>
      <c r="N591" s="772" t="s">
        <v>640</v>
      </c>
      <c r="O591" s="772" t="s">
        <v>640</v>
      </c>
      <c r="P591" s="772" t="s">
        <v>640</v>
      </c>
      <c r="Q591" s="772" t="s">
        <v>640</v>
      </c>
    </row>
    <row r="592" spans="1:17">
      <c r="A592" s="770">
        <v>3015</v>
      </c>
      <c r="B592" s="772" t="s">
        <v>819</v>
      </c>
      <c r="C592" s="772" t="s">
        <v>736</v>
      </c>
      <c r="D592" s="770">
        <v>6654</v>
      </c>
      <c r="E592" s="772" t="s">
        <v>823</v>
      </c>
      <c r="F592" s="772" t="s">
        <v>846</v>
      </c>
      <c r="G592" s="770">
        <v>75</v>
      </c>
      <c r="H592" s="770">
        <v>550</v>
      </c>
      <c r="I592" s="770">
        <v>66097.5</v>
      </c>
      <c r="J592" s="770">
        <v>59598</v>
      </c>
      <c r="K592" s="770">
        <v>275</v>
      </c>
      <c r="L592" s="770">
        <v>11233.6</v>
      </c>
      <c r="M592" s="770">
        <v>11231</v>
      </c>
      <c r="N592" s="772" t="s">
        <v>640</v>
      </c>
      <c r="O592" s="772" t="s">
        <v>640</v>
      </c>
      <c r="P592" s="772" t="s">
        <v>640</v>
      </c>
      <c r="Q592" s="772" t="s">
        <v>640</v>
      </c>
    </row>
    <row r="593" spans="1:17">
      <c r="A593" s="770">
        <v>3015</v>
      </c>
      <c r="B593" s="772" t="s">
        <v>819</v>
      </c>
      <c r="C593" s="772" t="s">
        <v>736</v>
      </c>
      <c r="D593" s="770">
        <v>6655</v>
      </c>
      <c r="E593" s="772" t="s">
        <v>823</v>
      </c>
      <c r="F593" s="772" t="s">
        <v>845</v>
      </c>
      <c r="G593" s="770">
        <v>75</v>
      </c>
      <c r="H593" s="770">
        <v>550</v>
      </c>
      <c r="I593" s="770">
        <v>66097.5</v>
      </c>
      <c r="J593" s="770">
        <v>59598</v>
      </c>
      <c r="K593" s="770">
        <v>275</v>
      </c>
      <c r="L593" s="770">
        <v>11233.6</v>
      </c>
      <c r="M593" s="770">
        <v>11231</v>
      </c>
      <c r="N593" s="772" t="s">
        <v>640</v>
      </c>
      <c r="O593" s="772" t="s">
        <v>640</v>
      </c>
      <c r="P593" s="772" t="s">
        <v>640</v>
      </c>
      <c r="Q593" s="772" t="s">
        <v>640</v>
      </c>
    </row>
    <row r="594" spans="1:17">
      <c r="A594" s="770">
        <v>3015</v>
      </c>
      <c r="B594" s="772" t="s">
        <v>819</v>
      </c>
      <c r="C594" s="772" t="s">
        <v>736</v>
      </c>
      <c r="D594" s="770">
        <v>6656</v>
      </c>
      <c r="E594" s="772" t="s">
        <v>823</v>
      </c>
      <c r="F594" s="772" t="s">
        <v>360</v>
      </c>
      <c r="G594" s="770">
        <v>75</v>
      </c>
      <c r="H594" s="770">
        <v>550</v>
      </c>
      <c r="I594" s="770">
        <v>66097.5</v>
      </c>
      <c r="J594" s="770">
        <v>59598</v>
      </c>
      <c r="K594" s="770">
        <v>275</v>
      </c>
      <c r="L594" s="770">
        <v>11233.6</v>
      </c>
      <c r="M594" s="770">
        <v>11231</v>
      </c>
      <c r="N594" s="770">
        <v>5785.5</v>
      </c>
      <c r="O594" s="772" t="s">
        <v>640</v>
      </c>
      <c r="P594" s="772" t="s">
        <v>640</v>
      </c>
      <c r="Q594" s="772" t="s">
        <v>640</v>
      </c>
    </row>
    <row r="595" spans="1:17">
      <c r="A595" s="770">
        <v>3015</v>
      </c>
      <c r="B595" s="772" t="s">
        <v>819</v>
      </c>
      <c r="C595" s="772" t="s">
        <v>736</v>
      </c>
      <c r="D595" s="770">
        <v>6657</v>
      </c>
      <c r="E595" s="772" t="s">
        <v>818</v>
      </c>
      <c r="F595" s="772" t="s">
        <v>831</v>
      </c>
      <c r="G595" s="770">
        <v>200</v>
      </c>
      <c r="H595" s="770">
        <v>550</v>
      </c>
      <c r="I595" s="770">
        <v>66097.5</v>
      </c>
      <c r="J595" s="770">
        <v>59598</v>
      </c>
      <c r="K595" s="770">
        <v>275</v>
      </c>
      <c r="L595" s="770">
        <v>11233.6</v>
      </c>
      <c r="M595" s="770">
        <v>11231</v>
      </c>
      <c r="N595" s="772" t="s">
        <v>640</v>
      </c>
      <c r="O595" s="772" t="s">
        <v>640</v>
      </c>
      <c r="P595" s="772" t="s">
        <v>640</v>
      </c>
      <c r="Q595" s="772" t="s">
        <v>640</v>
      </c>
    </row>
    <row r="596" spans="1:17">
      <c r="A596" s="770">
        <v>3015</v>
      </c>
      <c r="B596" s="772" t="s">
        <v>819</v>
      </c>
      <c r="C596" s="772" t="s">
        <v>736</v>
      </c>
      <c r="D596" s="770">
        <v>6657</v>
      </c>
      <c r="E596" s="772" t="s">
        <v>823</v>
      </c>
      <c r="F596" s="772" t="s">
        <v>831</v>
      </c>
      <c r="G596" s="770">
        <v>135</v>
      </c>
      <c r="H596" s="770">
        <v>550</v>
      </c>
      <c r="I596" s="770">
        <v>66097.5</v>
      </c>
      <c r="J596" s="770">
        <v>59598</v>
      </c>
      <c r="K596" s="770">
        <v>275</v>
      </c>
      <c r="L596" s="770">
        <v>11233.6</v>
      </c>
      <c r="M596" s="770">
        <v>11231</v>
      </c>
      <c r="N596" s="772" t="s">
        <v>640</v>
      </c>
      <c r="O596" s="772" t="s">
        <v>640</v>
      </c>
      <c r="P596" s="772" t="s">
        <v>640</v>
      </c>
      <c r="Q596" s="772" t="s">
        <v>640</v>
      </c>
    </row>
    <row r="597" spans="1:17">
      <c r="A597" s="770">
        <v>3015</v>
      </c>
      <c r="B597" s="772" t="s">
        <v>819</v>
      </c>
      <c r="C597" s="772" t="s">
        <v>736</v>
      </c>
      <c r="D597" s="770">
        <v>6659</v>
      </c>
      <c r="E597" s="772" t="s">
        <v>823</v>
      </c>
      <c r="F597" s="772" t="s">
        <v>362</v>
      </c>
      <c r="G597" s="770">
        <v>75</v>
      </c>
      <c r="H597" s="770">
        <v>550</v>
      </c>
      <c r="I597" s="770">
        <v>66097.5</v>
      </c>
      <c r="J597" s="770">
        <v>59598</v>
      </c>
      <c r="K597" s="770">
        <v>275</v>
      </c>
      <c r="L597" s="770">
        <v>11233.6</v>
      </c>
      <c r="M597" s="770">
        <v>11231</v>
      </c>
      <c r="N597" s="770">
        <v>5785.5</v>
      </c>
      <c r="O597" s="772" t="s">
        <v>640</v>
      </c>
      <c r="P597" s="772" t="s">
        <v>640</v>
      </c>
      <c r="Q597" s="772" t="s">
        <v>640</v>
      </c>
    </row>
    <row r="598" spans="1:17">
      <c r="A598" s="770">
        <v>3015</v>
      </c>
      <c r="B598" s="772" t="s">
        <v>819</v>
      </c>
      <c r="C598" s="772" t="s">
        <v>736</v>
      </c>
      <c r="D598" s="770">
        <v>6660</v>
      </c>
      <c r="E598" s="772" t="s">
        <v>823</v>
      </c>
      <c r="F598" s="772" t="s">
        <v>844</v>
      </c>
      <c r="G598" s="770">
        <v>75</v>
      </c>
      <c r="H598" s="770">
        <v>550</v>
      </c>
      <c r="I598" s="770">
        <v>66097.5</v>
      </c>
      <c r="J598" s="770">
        <v>59598</v>
      </c>
      <c r="K598" s="770">
        <v>275</v>
      </c>
      <c r="L598" s="770">
        <v>11233.6</v>
      </c>
      <c r="M598" s="770">
        <v>11231</v>
      </c>
      <c r="N598" s="772" t="s">
        <v>640</v>
      </c>
      <c r="O598" s="772" t="s">
        <v>640</v>
      </c>
      <c r="P598" s="772" t="s">
        <v>640</v>
      </c>
      <c r="Q598" s="772" t="s">
        <v>640</v>
      </c>
    </row>
    <row r="599" spans="1:17">
      <c r="A599" s="770">
        <v>3015</v>
      </c>
      <c r="B599" s="772" t="s">
        <v>819</v>
      </c>
      <c r="C599" s="772" t="s">
        <v>736</v>
      </c>
      <c r="D599" s="770">
        <v>6661</v>
      </c>
      <c r="E599" s="772" t="s">
        <v>823</v>
      </c>
      <c r="F599" s="772" t="s">
        <v>835</v>
      </c>
      <c r="G599" s="770">
        <v>75</v>
      </c>
      <c r="H599" s="770">
        <v>550</v>
      </c>
      <c r="I599" s="770">
        <v>66097.5</v>
      </c>
      <c r="J599" s="770">
        <v>59598</v>
      </c>
      <c r="K599" s="770">
        <v>275</v>
      </c>
      <c r="L599" s="770">
        <v>11233.6</v>
      </c>
      <c r="M599" s="770">
        <v>11231</v>
      </c>
      <c r="N599" s="772" t="s">
        <v>640</v>
      </c>
      <c r="O599" s="772" t="s">
        <v>640</v>
      </c>
      <c r="P599" s="772" t="s">
        <v>640</v>
      </c>
      <c r="Q599" s="772" t="s">
        <v>640</v>
      </c>
    </row>
    <row r="600" spans="1:17">
      <c r="A600" s="770">
        <v>3015</v>
      </c>
      <c r="B600" s="772" t="s">
        <v>819</v>
      </c>
      <c r="C600" s="772" t="s">
        <v>736</v>
      </c>
      <c r="D600" s="770">
        <v>6664</v>
      </c>
      <c r="E600" s="772" t="s">
        <v>818</v>
      </c>
      <c r="F600" s="772" t="s">
        <v>843</v>
      </c>
      <c r="G600" s="770">
        <v>200</v>
      </c>
      <c r="H600" s="770">
        <v>1400</v>
      </c>
      <c r="I600" s="770">
        <v>63766.5</v>
      </c>
      <c r="J600" s="770">
        <v>57256.5</v>
      </c>
      <c r="K600" s="770">
        <v>275</v>
      </c>
      <c r="L600" s="770">
        <v>11233.6</v>
      </c>
      <c r="M600" s="770">
        <v>11231</v>
      </c>
      <c r="N600" s="772" t="s">
        <v>640</v>
      </c>
      <c r="O600" s="772" t="s">
        <v>640</v>
      </c>
      <c r="P600" s="772" t="s">
        <v>640</v>
      </c>
      <c r="Q600" s="772" t="s">
        <v>640</v>
      </c>
    </row>
    <row r="601" spans="1:17">
      <c r="A601" s="770">
        <v>3015</v>
      </c>
      <c r="B601" s="772" t="s">
        <v>819</v>
      </c>
      <c r="C601" s="772" t="s">
        <v>736</v>
      </c>
      <c r="D601" s="770">
        <v>6677</v>
      </c>
      <c r="E601" s="772" t="s">
        <v>818</v>
      </c>
      <c r="F601" s="772" t="s">
        <v>842</v>
      </c>
      <c r="G601" s="770">
        <v>150</v>
      </c>
      <c r="H601" s="770">
        <v>550</v>
      </c>
      <c r="I601" s="770">
        <v>66097.5</v>
      </c>
      <c r="J601" s="770">
        <v>59598</v>
      </c>
      <c r="K601" s="770">
        <v>275</v>
      </c>
      <c r="L601" s="770">
        <v>11233.6</v>
      </c>
      <c r="M601" s="770">
        <v>11231</v>
      </c>
      <c r="N601" s="772" t="s">
        <v>640</v>
      </c>
      <c r="O601" s="772" t="s">
        <v>640</v>
      </c>
      <c r="P601" s="772" t="s">
        <v>640</v>
      </c>
      <c r="Q601" s="772" t="s">
        <v>640</v>
      </c>
    </row>
    <row r="602" spans="1:17">
      <c r="A602" s="770">
        <v>3015</v>
      </c>
      <c r="B602" s="772" t="s">
        <v>819</v>
      </c>
      <c r="C602" s="772" t="s">
        <v>736</v>
      </c>
      <c r="D602" s="770">
        <v>6678</v>
      </c>
      <c r="E602" s="772" t="s">
        <v>818</v>
      </c>
      <c r="F602" s="772" t="s">
        <v>841</v>
      </c>
      <c r="G602" s="770">
        <v>200</v>
      </c>
      <c r="H602" s="770">
        <v>1400</v>
      </c>
      <c r="I602" s="770">
        <v>63766.5</v>
      </c>
      <c r="J602" s="770">
        <v>57256.5</v>
      </c>
      <c r="K602" s="770">
        <v>275</v>
      </c>
      <c r="L602" s="770">
        <v>11233.6</v>
      </c>
      <c r="M602" s="770">
        <v>11231</v>
      </c>
      <c r="N602" s="772" t="s">
        <v>640</v>
      </c>
      <c r="O602" s="772" t="s">
        <v>640</v>
      </c>
      <c r="P602" s="772" t="s">
        <v>640</v>
      </c>
      <c r="Q602" s="772" t="s">
        <v>640</v>
      </c>
    </row>
    <row r="603" spans="1:17">
      <c r="A603" s="770">
        <v>3015</v>
      </c>
      <c r="B603" s="772" t="s">
        <v>819</v>
      </c>
      <c r="C603" s="772" t="s">
        <v>736</v>
      </c>
      <c r="D603" s="770">
        <v>6678</v>
      </c>
      <c r="E603" s="772" t="s">
        <v>823</v>
      </c>
      <c r="F603" s="772" t="s">
        <v>841</v>
      </c>
      <c r="G603" s="770">
        <v>75</v>
      </c>
      <c r="H603" s="770">
        <v>1400</v>
      </c>
      <c r="I603" s="770">
        <v>63766.5</v>
      </c>
      <c r="J603" s="770">
        <v>57256.5</v>
      </c>
      <c r="K603" s="770">
        <v>275</v>
      </c>
      <c r="L603" s="770">
        <v>11233.6</v>
      </c>
      <c r="M603" s="770">
        <v>11231</v>
      </c>
      <c r="N603" s="772" t="s">
        <v>640</v>
      </c>
      <c r="O603" s="772" t="s">
        <v>640</v>
      </c>
      <c r="P603" s="772" t="s">
        <v>640</v>
      </c>
      <c r="Q603" s="772" t="s">
        <v>640</v>
      </c>
    </row>
    <row r="604" spans="1:17">
      <c r="A604" s="770">
        <v>3015</v>
      </c>
      <c r="B604" s="772" t="s">
        <v>819</v>
      </c>
      <c r="C604" s="772" t="s">
        <v>736</v>
      </c>
      <c r="D604" s="770">
        <v>6690</v>
      </c>
      <c r="E604" s="772" t="s">
        <v>820</v>
      </c>
      <c r="F604" s="772" t="s">
        <v>840</v>
      </c>
      <c r="G604" s="770">
        <v>300</v>
      </c>
      <c r="H604" s="770">
        <v>550</v>
      </c>
      <c r="I604" s="770">
        <v>66097.5</v>
      </c>
      <c r="J604" s="770">
        <v>59598</v>
      </c>
      <c r="K604" s="770">
        <v>275</v>
      </c>
      <c r="L604" s="770">
        <v>11233.6</v>
      </c>
      <c r="M604" s="770">
        <v>11231</v>
      </c>
      <c r="N604" s="772" t="s">
        <v>640</v>
      </c>
      <c r="O604" s="772" t="s">
        <v>640</v>
      </c>
      <c r="P604" s="772" t="s">
        <v>640</v>
      </c>
      <c r="Q604" s="772" t="s">
        <v>640</v>
      </c>
    </row>
    <row r="605" spans="1:17">
      <c r="A605" s="770">
        <v>3015</v>
      </c>
      <c r="B605" s="772" t="s">
        <v>819</v>
      </c>
      <c r="C605" s="772" t="s">
        <v>736</v>
      </c>
      <c r="D605" s="770">
        <v>6690</v>
      </c>
      <c r="E605" s="772" t="s">
        <v>818</v>
      </c>
      <c r="F605" s="772" t="s">
        <v>840</v>
      </c>
      <c r="G605" s="770">
        <v>180</v>
      </c>
      <c r="H605" s="770">
        <v>550</v>
      </c>
      <c r="I605" s="770">
        <v>66097.5</v>
      </c>
      <c r="J605" s="770">
        <v>59598</v>
      </c>
      <c r="K605" s="770">
        <v>275</v>
      </c>
      <c r="L605" s="770">
        <v>11233.6</v>
      </c>
      <c r="M605" s="770">
        <v>11231</v>
      </c>
      <c r="N605" s="772" t="s">
        <v>640</v>
      </c>
      <c r="O605" s="772" t="s">
        <v>640</v>
      </c>
      <c r="P605" s="772" t="s">
        <v>640</v>
      </c>
      <c r="Q605" s="772" t="s">
        <v>640</v>
      </c>
    </row>
    <row r="606" spans="1:17">
      <c r="A606" s="770">
        <v>3015</v>
      </c>
      <c r="B606" s="772" t="s">
        <v>819</v>
      </c>
      <c r="C606" s="772" t="s">
        <v>736</v>
      </c>
      <c r="D606" s="770">
        <v>6690</v>
      </c>
      <c r="E606" s="772" t="s">
        <v>823</v>
      </c>
      <c r="F606" s="772" t="s">
        <v>840</v>
      </c>
      <c r="G606" s="770">
        <v>60</v>
      </c>
      <c r="H606" s="770">
        <v>550</v>
      </c>
      <c r="I606" s="770">
        <v>66097.5</v>
      </c>
      <c r="J606" s="770">
        <v>59598</v>
      </c>
      <c r="K606" s="770">
        <v>275</v>
      </c>
      <c r="L606" s="770">
        <v>11233.6</v>
      </c>
      <c r="M606" s="770">
        <v>11231</v>
      </c>
      <c r="N606" s="772" t="s">
        <v>640</v>
      </c>
      <c r="O606" s="772" t="s">
        <v>640</v>
      </c>
      <c r="P606" s="772" t="s">
        <v>640</v>
      </c>
      <c r="Q606" s="772" t="s">
        <v>640</v>
      </c>
    </row>
    <row r="607" spans="1:17">
      <c r="A607" s="770">
        <v>3015</v>
      </c>
      <c r="B607" s="772" t="s">
        <v>819</v>
      </c>
      <c r="C607" s="772" t="s">
        <v>736</v>
      </c>
      <c r="D607" s="770">
        <v>6700</v>
      </c>
      <c r="E607" s="772" t="s">
        <v>820</v>
      </c>
      <c r="F607" s="772" t="s">
        <v>831</v>
      </c>
      <c r="G607" s="770">
        <v>325</v>
      </c>
      <c r="H607" s="770">
        <v>550</v>
      </c>
      <c r="I607" s="770">
        <v>66097.5</v>
      </c>
      <c r="J607" s="770">
        <v>59598</v>
      </c>
      <c r="K607" s="770">
        <v>275</v>
      </c>
      <c r="L607" s="770">
        <v>11233.6</v>
      </c>
      <c r="M607" s="770">
        <v>11231</v>
      </c>
      <c r="N607" s="772" t="s">
        <v>640</v>
      </c>
      <c r="O607" s="772" t="s">
        <v>640</v>
      </c>
      <c r="P607" s="772" t="s">
        <v>640</v>
      </c>
      <c r="Q607" s="772" t="s">
        <v>640</v>
      </c>
    </row>
    <row r="608" spans="1:17">
      <c r="A608" s="770">
        <v>3015</v>
      </c>
      <c r="B608" s="772" t="s">
        <v>819</v>
      </c>
      <c r="C608" s="772" t="s">
        <v>736</v>
      </c>
      <c r="D608" s="770">
        <v>6703</v>
      </c>
      <c r="E608" s="772" t="s">
        <v>820</v>
      </c>
      <c r="F608" s="772" t="s">
        <v>842</v>
      </c>
      <c r="G608" s="770">
        <v>50</v>
      </c>
      <c r="H608" s="770">
        <v>550</v>
      </c>
      <c r="I608" s="770">
        <v>66097.5</v>
      </c>
      <c r="J608" s="770">
        <v>59598</v>
      </c>
      <c r="K608" s="770">
        <v>275</v>
      </c>
      <c r="L608" s="770">
        <v>11233.6</v>
      </c>
      <c r="M608" s="770">
        <v>11231</v>
      </c>
      <c r="N608" s="772" t="s">
        <v>640</v>
      </c>
      <c r="O608" s="772" t="s">
        <v>640</v>
      </c>
      <c r="P608" s="772" t="s">
        <v>640</v>
      </c>
      <c r="Q608" s="772" t="s">
        <v>640</v>
      </c>
    </row>
    <row r="609" spans="1:17">
      <c r="A609" s="770">
        <v>3015</v>
      </c>
      <c r="B609" s="772" t="s">
        <v>819</v>
      </c>
      <c r="C609" s="772" t="s">
        <v>736</v>
      </c>
      <c r="D609" s="770">
        <v>6706</v>
      </c>
      <c r="E609" s="772" t="s">
        <v>820</v>
      </c>
      <c r="F609" s="772" t="s">
        <v>826</v>
      </c>
      <c r="G609" s="770">
        <v>325</v>
      </c>
      <c r="H609" s="770">
        <v>550</v>
      </c>
      <c r="I609" s="770">
        <v>66097.5</v>
      </c>
      <c r="J609" s="770">
        <v>59598</v>
      </c>
      <c r="K609" s="770">
        <v>275</v>
      </c>
      <c r="L609" s="770">
        <v>11233.6</v>
      </c>
      <c r="M609" s="770">
        <v>11231</v>
      </c>
      <c r="N609" s="772" t="s">
        <v>640</v>
      </c>
      <c r="O609" s="772" t="s">
        <v>640</v>
      </c>
      <c r="P609" s="772" t="s">
        <v>640</v>
      </c>
      <c r="Q609" s="772" t="s">
        <v>640</v>
      </c>
    </row>
    <row r="610" spans="1:17">
      <c r="A610" s="770">
        <v>3015</v>
      </c>
      <c r="B610" s="772" t="s">
        <v>819</v>
      </c>
      <c r="C610" s="772" t="s">
        <v>736</v>
      </c>
      <c r="D610" s="770">
        <v>6707</v>
      </c>
      <c r="E610" s="772" t="s">
        <v>823</v>
      </c>
      <c r="F610" s="772" t="s">
        <v>824</v>
      </c>
      <c r="G610" s="770">
        <v>75</v>
      </c>
      <c r="H610" s="770">
        <v>550</v>
      </c>
      <c r="I610" s="770">
        <v>66097.5</v>
      </c>
      <c r="J610" s="770">
        <v>59598</v>
      </c>
      <c r="K610" s="770">
        <v>275</v>
      </c>
      <c r="L610" s="770">
        <v>11233.6</v>
      </c>
      <c r="M610" s="770">
        <v>11231</v>
      </c>
      <c r="N610" s="772" t="s">
        <v>640</v>
      </c>
      <c r="O610" s="772" t="s">
        <v>640</v>
      </c>
      <c r="P610" s="772" t="s">
        <v>640</v>
      </c>
      <c r="Q610" s="772" t="s">
        <v>640</v>
      </c>
    </row>
    <row r="611" spans="1:17">
      <c r="A611" s="770">
        <v>3015</v>
      </c>
      <c r="B611" s="772" t="s">
        <v>819</v>
      </c>
      <c r="C611" s="772" t="s">
        <v>736</v>
      </c>
      <c r="D611" s="770">
        <v>6721</v>
      </c>
      <c r="E611" s="772" t="s">
        <v>818</v>
      </c>
      <c r="F611" s="772" t="s">
        <v>1339</v>
      </c>
      <c r="G611" s="772" t="s">
        <v>640</v>
      </c>
      <c r="H611" s="770">
        <v>550</v>
      </c>
      <c r="I611" s="770">
        <v>66097.5</v>
      </c>
      <c r="J611" s="770">
        <v>59598</v>
      </c>
      <c r="K611" s="770">
        <v>275</v>
      </c>
      <c r="L611" s="770">
        <v>11233.6</v>
      </c>
      <c r="M611" s="770">
        <v>11231</v>
      </c>
      <c r="N611" s="772" t="s">
        <v>640</v>
      </c>
      <c r="O611" s="772" t="s">
        <v>640</v>
      </c>
      <c r="P611" s="772" t="s">
        <v>640</v>
      </c>
      <c r="Q611" s="772" t="s">
        <v>640</v>
      </c>
    </row>
    <row r="612" spans="1:17">
      <c r="A612" s="770">
        <v>3015</v>
      </c>
      <c r="B612" s="772" t="s">
        <v>819</v>
      </c>
      <c r="C612" s="772" t="s">
        <v>736</v>
      </c>
      <c r="D612" s="770">
        <v>6736</v>
      </c>
      <c r="E612" s="772" t="s">
        <v>818</v>
      </c>
      <c r="F612" s="772" t="s">
        <v>1340</v>
      </c>
      <c r="G612" s="770">
        <v>200</v>
      </c>
      <c r="H612" s="770">
        <v>1400</v>
      </c>
      <c r="I612" s="770">
        <v>63766.5</v>
      </c>
      <c r="J612" s="770">
        <v>57256.5</v>
      </c>
      <c r="K612" s="770">
        <v>275</v>
      </c>
      <c r="L612" s="770">
        <v>11233.6</v>
      </c>
      <c r="M612" s="770">
        <v>11231</v>
      </c>
      <c r="N612" s="772" t="s">
        <v>640</v>
      </c>
      <c r="O612" s="772" t="s">
        <v>640</v>
      </c>
      <c r="P612" s="772" t="s">
        <v>640</v>
      </c>
      <c r="Q612" s="772" t="s">
        <v>640</v>
      </c>
    </row>
    <row r="613" spans="1:17">
      <c r="A613" s="770">
        <v>3015</v>
      </c>
      <c r="B613" s="772" t="s">
        <v>819</v>
      </c>
      <c r="C613" s="772" t="s">
        <v>736</v>
      </c>
      <c r="D613" s="770">
        <v>6755</v>
      </c>
      <c r="E613" s="772" t="s">
        <v>818</v>
      </c>
      <c r="F613" s="772" t="s">
        <v>831</v>
      </c>
      <c r="G613" s="770">
        <v>250</v>
      </c>
      <c r="H613" s="770">
        <v>550</v>
      </c>
      <c r="I613" s="770">
        <v>66097.5</v>
      </c>
      <c r="J613" s="770">
        <v>59598</v>
      </c>
      <c r="K613" s="770">
        <v>275</v>
      </c>
      <c r="L613" s="770">
        <v>11233.6</v>
      </c>
      <c r="M613" s="770">
        <v>11231</v>
      </c>
      <c r="N613" s="772" t="s">
        <v>640</v>
      </c>
      <c r="O613" s="772" t="s">
        <v>640</v>
      </c>
      <c r="P613" s="772" t="s">
        <v>640</v>
      </c>
      <c r="Q613" s="772" t="s">
        <v>640</v>
      </c>
    </row>
    <row r="614" spans="1:17">
      <c r="A614" s="770">
        <v>3015</v>
      </c>
      <c r="B614" s="772" t="s">
        <v>819</v>
      </c>
      <c r="C614" s="772" t="s">
        <v>736</v>
      </c>
      <c r="D614" s="770">
        <v>6770</v>
      </c>
      <c r="E614" s="772" t="s">
        <v>272</v>
      </c>
      <c r="F614" s="772" t="s">
        <v>839</v>
      </c>
      <c r="G614" s="770">
        <v>25</v>
      </c>
      <c r="H614" s="770">
        <v>1400</v>
      </c>
      <c r="I614" s="770">
        <v>63766.5</v>
      </c>
      <c r="J614" s="770">
        <v>57256.5</v>
      </c>
      <c r="K614" s="770">
        <v>275</v>
      </c>
      <c r="L614" s="770">
        <v>11233.6</v>
      </c>
      <c r="M614" s="770">
        <v>11231</v>
      </c>
      <c r="N614" s="772" t="s">
        <v>640</v>
      </c>
      <c r="O614" s="772" t="s">
        <v>640</v>
      </c>
      <c r="P614" s="772" t="s">
        <v>640</v>
      </c>
      <c r="Q614" s="772" t="s">
        <v>640</v>
      </c>
    </row>
    <row r="615" spans="1:17">
      <c r="A615" s="770">
        <v>3015</v>
      </c>
      <c r="B615" s="772" t="s">
        <v>819</v>
      </c>
      <c r="C615" s="772" t="s">
        <v>736</v>
      </c>
      <c r="D615" s="770">
        <v>6771</v>
      </c>
      <c r="E615" s="772" t="s">
        <v>818</v>
      </c>
      <c r="F615" s="772" t="s">
        <v>831</v>
      </c>
      <c r="G615" s="770">
        <v>250</v>
      </c>
      <c r="H615" s="770">
        <v>550</v>
      </c>
      <c r="I615" s="770">
        <v>66097.5</v>
      </c>
      <c r="J615" s="770">
        <v>59598</v>
      </c>
      <c r="K615" s="770">
        <v>275</v>
      </c>
      <c r="L615" s="770">
        <v>11233.6</v>
      </c>
      <c r="M615" s="770">
        <v>11231</v>
      </c>
      <c r="N615" s="772" t="s">
        <v>640</v>
      </c>
      <c r="O615" s="772" t="s">
        <v>640</v>
      </c>
      <c r="P615" s="772" t="s">
        <v>640</v>
      </c>
      <c r="Q615" s="772" t="s">
        <v>640</v>
      </c>
    </row>
    <row r="616" spans="1:17">
      <c r="A616" s="770">
        <v>3015</v>
      </c>
      <c r="B616" s="772" t="s">
        <v>819</v>
      </c>
      <c r="C616" s="772" t="s">
        <v>736</v>
      </c>
      <c r="D616" s="770">
        <v>6772</v>
      </c>
      <c r="E616" s="772" t="s">
        <v>823</v>
      </c>
      <c r="F616" s="772" t="s">
        <v>838</v>
      </c>
      <c r="G616" s="770">
        <v>75</v>
      </c>
      <c r="H616" s="770">
        <v>1400</v>
      </c>
      <c r="I616" s="770">
        <v>63766.5</v>
      </c>
      <c r="J616" s="770">
        <v>57256.5</v>
      </c>
      <c r="K616" s="770">
        <v>275</v>
      </c>
      <c r="L616" s="770">
        <v>11233.6</v>
      </c>
      <c r="M616" s="770">
        <v>11231</v>
      </c>
      <c r="N616" s="772" t="s">
        <v>640</v>
      </c>
      <c r="O616" s="772" t="s">
        <v>640</v>
      </c>
      <c r="P616" s="772" t="s">
        <v>640</v>
      </c>
      <c r="Q616" s="772" t="s">
        <v>640</v>
      </c>
    </row>
    <row r="617" spans="1:17">
      <c r="A617" s="770">
        <v>3015</v>
      </c>
      <c r="B617" s="772" t="s">
        <v>819</v>
      </c>
      <c r="C617" s="772" t="s">
        <v>736</v>
      </c>
      <c r="D617" s="770">
        <v>6784</v>
      </c>
      <c r="E617" s="772" t="s">
        <v>820</v>
      </c>
      <c r="F617" s="772" t="s">
        <v>1341</v>
      </c>
      <c r="G617" s="770">
        <v>325</v>
      </c>
      <c r="H617" s="770">
        <v>1400</v>
      </c>
      <c r="I617" s="770">
        <v>63766.5</v>
      </c>
      <c r="J617" s="770">
        <v>57256.5</v>
      </c>
      <c r="K617" s="770">
        <v>275</v>
      </c>
      <c r="L617" s="770">
        <v>11233.6</v>
      </c>
      <c r="M617" s="770">
        <v>11231</v>
      </c>
      <c r="N617" s="772" t="s">
        <v>640</v>
      </c>
      <c r="O617" s="772" t="s">
        <v>640</v>
      </c>
      <c r="P617" s="772" t="s">
        <v>640</v>
      </c>
      <c r="Q617" s="772" t="s">
        <v>640</v>
      </c>
    </row>
    <row r="618" spans="1:17">
      <c r="A618" s="770">
        <v>3015</v>
      </c>
      <c r="B618" s="772" t="s">
        <v>819</v>
      </c>
      <c r="C618" s="772" t="s">
        <v>736</v>
      </c>
      <c r="D618" s="770">
        <v>6784</v>
      </c>
      <c r="E618" s="772" t="s">
        <v>818</v>
      </c>
      <c r="F618" s="772" t="s">
        <v>1341</v>
      </c>
      <c r="G618" s="770">
        <v>200</v>
      </c>
      <c r="H618" s="770">
        <v>1400</v>
      </c>
      <c r="I618" s="770">
        <v>63766.5</v>
      </c>
      <c r="J618" s="770">
        <v>57256.5</v>
      </c>
      <c r="K618" s="770">
        <v>275</v>
      </c>
      <c r="L618" s="770">
        <v>11233.6</v>
      </c>
      <c r="M618" s="770">
        <v>11231</v>
      </c>
      <c r="N618" s="772" t="s">
        <v>640</v>
      </c>
      <c r="O618" s="772" t="s">
        <v>640</v>
      </c>
      <c r="P618" s="772" t="s">
        <v>640</v>
      </c>
      <c r="Q618" s="772" t="s">
        <v>640</v>
      </c>
    </row>
    <row r="619" spans="1:17">
      <c r="A619" s="770">
        <v>3015</v>
      </c>
      <c r="B619" s="772" t="s">
        <v>819</v>
      </c>
      <c r="C619" s="772" t="s">
        <v>736</v>
      </c>
      <c r="D619" s="770">
        <v>6791</v>
      </c>
      <c r="E619" s="772" t="s">
        <v>818</v>
      </c>
      <c r="F619" s="772" t="s">
        <v>361</v>
      </c>
      <c r="G619" s="770">
        <v>200</v>
      </c>
      <c r="H619" s="770">
        <v>550</v>
      </c>
      <c r="I619" s="770">
        <v>66097.5</v>
      </c>
      <c r="J619" s="770">
        <v>59598</v>
      </c>
      <c r="K619" s="770">
        <v>275</v>
      </c>
      <c r="L619" s="770">
        <v>11233.6</v>
      </c>
      <c r="M619" s="770">
        <v>11231</v>
      </c>
      <c r="N619" s="770">
        <v>5785.5</v>
      </c>
      <c r="O619" s="772" t="s">
        <v>640</v>
      </c>
      <c r="P619" s="772" t="s">
        <v>640</v>
      </c>
      <c r="Q619" s="772" t="s">
        <v>640</v>
      </c>
    </row>
    <row r="620" spans="1:17">
      <c r="A620" s="770">
        <v>3015</v>
      </c>
      <c r="B620" s="772" t="s">
        <v>819</v>
      </c>
      <c r="C620" s="772" t="s">
        <v>736</v>
      </c>
      <c r="D620" s="770">
        <v>6796</v>
      </c>
      <c r="E620" s="772" t="s">
        <v>818</v>
      </c>
      <c r="F620" s="772" t="s">
        <v>835</v>
      </c>
      <c r="G620" s="770">
        <v>200</v>
      </c>
      <c r="H620" s="770">
        <v>550</v>
      </c>
      <c r="I620" s="770">
        <v>66097.5</v>
      </c>
      <c r="J620" s="770">
        <v>59598</v>
      </c>
      <c r="K620" s="770">
        <v>275</v>
      </c>
      <c r="L620" s="770">
        <v>11233.6</v>
      </c>
      <c r="M620" s="770">
        <v>11231</v>
      </c>
      <c r="N620" s="772" t="s">
        <v>640</v>
      </c>
      <c r="O620" s="772" t="s">
        <v>640</v>
      </c>
      <c r="P620" s="772" t="s">
        <v>640</v>
      </c>
      <c r="Q620" s="772" t="s">
        <v>640</v>
      </c>
    </row>
    <row r="621" spans="1:17">
      <c r="A621" s="770">
        <v>3015</v>
      </c>
      <c r="B621" s="772" t="s">
        <v>819</v>
      </c>
      <c r="C621" s="772" t="s">
        <v>736</v>
      </c>
      <c r="D621" s="770">
        <v>6798</v>
      </c>
      <c r="E621" s="772" t="s">
        <v>820</v>
      </c>
      <c r="F621" s="772" t="s">
        <v>1341</v>
      </c>
      <c r="G621" s="770">
        <v>325</v>
      </c>
      <c r="H621" s="770">
        <v>1400</v>
      </c>
      <c r="I621" s="770">
        <v>63766.5</v>
      </c>
      <c r="J621" s="770">
        <v>57256.5</v>
      </c>
      <c r="K621" s="770">
        <v>275</v>
      </c>
      <c r="L621" s="770">
        <v>11233.6</v>
      </c>
      <c r="M621" s="770">
        <v>11231</v>
      </c>
      <c r="N621" s="772" t="s">
        <v>640</v>
      </c>
      <c r="O621" s="772" t="s">
        <v>640</v>
      </c>
      <c r="P621" s="772" t="s">
        <v>640</v>
      </c>
      <c r="Q621" s="772" t="s">
        <v>640</v>
      </c>
    </row>
    <row r="622" spans="1:17">
      <c r="A622" s="770">
        <v>3015</v>
      </c>
      <c r="B622" s="772" t="s">
        <v>819</v>
      </c>
      <c r="C622" s="772" t="s">
        <v>736</v>
      </c>
      <c r="D622" s="770">
        <v>6798</v>
      </c>
      <c r="E622" s="772" t="s">
        <v>818</v>
      </c>
      <c r="F622" s="772" t="s">
        <v>1341</v>
      </c>
      <c r="G622" s="770">
        <v>200</v>
      </c>
      <c r="H622" s="770">
        <v>1400</v>
      </c>
      <c r="I622" s="770">
        <v>63766.5</v>
      </c>
      <c r="J622" s="770">
        <v>57256.5</v>
      </c>
      <c r="K622" s="770">
        <v>275</v>
      </c>
      <c r="L622" s="770">
        <v>11233.6</v>
      </c>
      <c r="M622" s="770">
        <v>11231</v>
      </c>
      <c r="N622" s="772" t="s">
        <v>640</v>
      </c>
      <c r="O622" s="772" t="s">
        <v>640</v>
      </c>
      <c r="P622" s="772" t="s">
        <v>640</v>
      </c>
      <c r="Q622" s="772" t="s">
        <v>640</v>
      </c>
    </row>
    <row r="623" spans="1:17">
      <c r="A623" s="770">
        <v>3015</v>
      </c>
      <c r="B623" s="772" t="s">
        <v>819</v>
      </c>
      <c r="C623" s="772" t="s">
        <v>736</v>
      </c>
      <c r="D623" s="770">
        <v>6871</v>
      </c>
      <c r="E623" s="772" t="s">
        <v>818</v>
      </c>
      <c r="F623" s="772" t="s">
        <v>886</v>
      </c>
      <c r="G623" s="770">
        <v>200</v>
      </c>
      <c r="H623" s="770">
        <v>550</v>
      </c>
      <c r="I623" s="770">
        <v>66097.5</v>
      </c>
      <c r="J623" s="770">
        <v>59598</v>
      </c>
      <c r="K623" s="770">
        <v>275</v>
      </c>
      <c r="L623" s="770">
        <v>11233.6</v>
      </c>
      <c r="M623" s="770">
        <v>11231</v>
      </c>
      <c r="N623" s="772" t="s">
        <v>640</v>
      </c>
      <c r="O623" s="772" t="s">
        <v>640</v>
      </c>
      <c r="P623" s="772" t="s">
        <v>640</v>
      </c>
      <c r="Q623" s="772" t="s">
        <v>640</v>
      </c>
    </row>
    <row r="624" spans="1:17">
      <c r="A624" s="770">
        <v>3015</v>
      </c>
      <c r="B624" s="772" t="s">
        <v>819</v>
      </c>
      <c r="C624" s="772" t="s">
        <v>736</v>
      </c>
      <c r="D624" s="770">
        <v>6872</v>
      </c>
      <c r="E624" s="772" t="s">
        <v>818</v>
      </c>
      <c r="F624" s="772" t="s">
        <v>361</v>
      </c>
      <c r="G624" s="770">
        <v>200</v>
      </c>
      <c r="H624" s="770">
        <v>550</v>
      </c>
      <c r="I624" s="770">
        <v>66097.5</v>
      </c>
      <c r="J624" s="770">
        <v>59598</v>
      </c>
      <c r="K624" s="770">
        <v>275</v>
      </c>
      <c r="L624" s="770">
        <v>11233.6</v>
      </c>
      <c r="M624" s="770">
        <v>11231</v>
      </c>
      <c r="N624" s="772" t="s">
        <v>640</v>
      </c>
      <c r="O624" s="772" t="s">
        <v>640</v>
      </c>
      <c r="P624" s="772" t="s">
        <v>640</v>
      </c>
      <c r="Q624" s="772" t="s">
        <v>640</v>
      </c>
    </row>
    <row r="625" spans="1:17">
      <c r="A625" s="770">
        <v>3015</v>
      </c>
      <c r="B625" s="772" t="s">
        <v>819</v>
      </c>
      <c r="C625" s="772" t="s">
        <v>736</v>
      </c>
      <c r="D625" s="770">
        <v>6958</v>
      </c>
      <c r="E625" s="772" t="s">
        <v>820</v>
      </c>
      <c r="F625" s="772" t="s">
        <v>837</v>
      </c>
      <c r="G625" s="770">
        <v>350</v>
      </c>
      <c r="H625" s="770">
        <v>1400</v>
      </c>
      <c r="I625" s="770">
        <v>63766.5</v>
      </c>
      <c r="J625" s="770">
        <v>57256.5</v>
      </c>
      <c r="K625" s="770">
        <v>275</v>
      </c>
      <c r="L625" s="770">
        <v>11233.6</v>
      </c>
      <c r="M625" s="770">
        <v>11231</v>
      </c>
      <c r="N625" s="772" t="s">
        <v>640</v>
      </c>
      <c r="O625" s="772" t="s">
        <v>640</v>
      </c>
      <c r="P625" s="772" t="s">
        <v>640</v>
      </c>
      <c r="Q625" s="772" t="s">
        <v>640</v>
      </c>
    </row>
    <row r="626" spans="1:17">
      <c r="A626" s="770">
        <v>3015</v>
      </c>
      <c r="B626" s="772" t="s">
        <v>819</v>
      </c>
      <c r="C626" s="772" t="s">
        <v>736</v>
      </c>
      <c r="D626" s="770">
        <v>6958</v>
      </c>
      <c r="E626" s="772" t="s">
        <v>818</v>
      </c>
      <c r="F626" s="772" t="s">
        <v>837</v>
      </c>
      <c r="G626" s="770">
        <v>225</v>
      </c>
      <c r="H626" s="770">
        <v>1400</v>
      </c>
      <c r="I626" s="770">
        <v>63766.5</v>
      </c>
      <c r="J626" s="770">
        <v>57256.5</v>
      </c>
      <c r="K626" s="770">
        <v>275</v>
      </c>
      <c r="L626" s="770">
        <v>11233.6</v>
      </c>
      <c r="M626" s="770">
        <v>11231</v>
      </c>
      <c r="N626" s="772" t="s">
        <v>640</v>
      </c>
      <c r="O626" s="772" t="s">
        <v>640</v>
      </c>
      <c r="P626" s="772" t="s">
        <v>640</v>
      </c>
      <c r="Q626" s="772" t="s">
        <v>640</v>
      </c>
    </row>
    <row r="627" spans="1:17">
      <c r="A627" s="770">
        <v>3015</v>
      </c>
      <c r="B627" s="772" t="s">
        <v>819</v>
      </c>
      <c r="C627" s="772" t="s">
        <v>736</v>
      </c>
      <c r="D627" s="770">
        <v>7000</v>
      </c>
      <c r="E627" s="772" t="s">
        <v>820</v>
      </c>
      <c r="F627" s="772" t="s">
        <v>836</v>
      </c>
      <c r="G627" s="770">
        <v>350</v>
      </c>
      <c r="H627" s="770">
        <v>1400</v>
      </c>
      <c r="I627" s="770">
        <v>63766.5</v>
      </c>
      <c r="J627" s="770">
        <v>57256.5</v>
      </c>
      <c r="K627" s="770">
        <v>275</v>
      </c>
      <c r="L627" s="770">
        <v>11233.6</v>
      </c>
      <c r="M627" s="770">
        <v>11231</v>
      </c>
      <c r="N627" s="772" t="s">
        <v>640</v>
      </c>
      <c r="O627" s="772" t="s">
        <v>640</v>
      </c>
      <c r="P627" s="772" t="s">
        <v>640</v>
      </c>
      <c r="Q627" s="772" t="s">
        <v>640</v>
      </c>
    </row>
    <row r="628" spans="1:17">
      <c r="A628" s="770">
        <v>3015</v>
      </c>
      <c r="B628" s="772" t="s">
        <v>819</v>
      </c>
      <c r="C628" s="772" t="s">
        <v>736</v>
      </c>
      <c r="D628" s="770">
        <v>7004</v>
      </c>
      <c r="E628" s="772" t="s">
        <v>820</v>
      </c>
      <c r="F628" s="772" t="s">
        <v>361</v>
      </c>
      <c r="G628" s="770">
        <v>325</v>
      </c>
      <c r="H628" s="770">
        <v>550</v>
      </c>
      <c r="I628" s="770">
        <v>66097.5</v>
      </c>
      <c r="J628" s="770">
        <v>59598</v>
      </c>
      <c r="K628" s="770">
        <v>275</v>
      </c>
      <c r="L628" s="770">
        <v>11233.6</v>
      </c>
      <c r="M628" s="770">
        <v>11231</v>
      </c>
      <c r="N628" s="770">
        <v>5785.5</v>
      </c>
      <c r="O628" s="772" t="s">
        <v>640</v>
      </c>
      <c r="P628" s="772" t="s">
        <v>640</v>
      </c>
      <c r="Q628" s="772" t="s">
        <v>640</v>
      </c>
    </row>
    <row r="629" spans="1:17">
      <c r="A629" s="770">
        <v>3015</v>
      </c>
      <c r="B629" s="772" t="s">
        <v>819</v>
      </c>
      <c r="C629" s="772" t="s">
        <v>736</v>
      </c>
      <c r="D629" s="770">
        <v>7005</v>
      </c>
      <c r="E629" s="772" t="s">
        <v>820</v>
      </c>
      <c r="F629" s="772" t="s">
        <v>359</v>
      </c>
      <c r="G629" s="770">
        <v>325</v>
      </c>
      <c r="H629" s="770">
        <v>550</v>
      </c>
      <c r="I629" s="770">
        <v>66097.5</v>
      </c>
      <c r="J629" s="770">
        <v>59598</v>
      </c>
      <c r="K629" s="770">
        <v>275</v>
      </c>
      <c r="L629" s="770">
        <v>11233.6</v>
      </c>
      <c r="M629" s="770">
        <v>11231</v>
      </c>
      <c r="N629" s="770">
        <v>5785.5</v>
      </c>
      <c r="O629" s="772" t="s">
        <v>640</v>
      </c>
      <c r="P629" s="772" t="s">
        <v>640</v>
      </c>
      <c r="Q629" s="772" t="s">
        <v>640</v>
      </c>
    </row>
    <row r="630" spans="1:17">
      <c r="A630" s="770">
        <v>3015</v>
      </c>
      <c r="B630" s="772" t="s">
        <v>819</v>
      </c>
      <c r="C630" s="772" t="s">
        <v>736</v>
      </c>
      <c r="D630" s="770">
        <v>7006</v>
      </c>
      <c r="E630" s="772" t="s">
        <v>820</v>
      </c>
      <c r="F630" s="772" t="s">
        <v>831</v>
      </c>
      <c r="G630" s="770">
        <v>375</v>
      </c>
      <c r="H630" s="770">
        <v>550</v>
      </c>
      <c r="I630" s="770">
        <v>66097.5</v>
      </c>
      <c r="J630" s="770">
        <v>59598</v>
      </c>
      <c r="K630" s="770">
        <v>275</v>
      </c>
      <c r="L630" s="770">
        <v>11233.6</v>
      </c>
      <c r="M630" s="770">
        <v>11231</v>
      </c>
      <c r="N630" s="772" t="s">
        <v>640</v>
      </c>
      <c r="O630" s="772" t="s">
        <v>640</v>
      </c>
      <c r="P630" s="772" t="s">
        <v>640</v>
      </c>
      <c r="Q630" s="772" t="s">
        <v>640</v>
      </c>
    </row>
    <row r="631" spans="1:17">
      <c r="A631" s="770">
        <v>3015</v>
      </c>
      <c r="B631" s="772" t="s">
        <v>819</v>
      </c>
      <c r="C631" s="772" t="s">
        <v>736</v>
      </c>
      <c r="D631" s="770">
        <v>7006</v>
      </c>
      <c r="E631" s="772" t="s">
        <v>818</v>
      </c>
      <c r="F631" s="772" t="s">
        <v>831</v>
      </c>
      <c r="G631" s="770">
        <v>250</v>
      </c>
      <c r="H631" s="770">
        <v>550</v>
      </c>
      <c r="I631" s="770">
        <v>66097.5</v>
      </c>
      <c r="J631" s="770">
        <v>59598</v>
      </c>
      <c r="K631" s="770">
        <v>275</v>
      </c>
      <c r="L631" s="770">
        <v>11233.6</v>
      </c>
      <c r="M631" s="770">
        <v>11231</v>
      </c>
      <c r="N631" s="772" t="s">
        <v>640</v>
      </c>
      <c r="O631" s="772" t="s">
        <v>640</v>
      </c>
      <c r="P631" s="772" t="s">
        <v>640</v>
      </c>
      <c r="Q631" s="772" t="s">
        <v>640</v>
      </c>
    </row>
    <row r="632" spans="1:17">
      <c r="A632" s="770">
        <v>3015</v>
      </c>
      <c r="B632" s="772" t="s">
        <v>819</v>
      </c>
      <c r="C632" s="772" t="s">
        <v>736</v>
      </c>
      <c r="D632" s="770">
        <v>7007</v>
      </c>
      <c r="E632" s="772" t="s">
        <v>820</v>
      </c>
      <c r="F632" s="772" t="s">
        <v>835</v>
      </c>
      <c r="G632" s="770">
        <v>325</v>
      </c>
      <c r="H632" s="770">
        <v>550</v>
      </c>
      <c r="I632" s="770">
        <v>66097.5</v>
      </c>
      <c r="J632" s="770">
        <v>59598</v>
      </c>
      <c r="K632" s="770">
        <v>275</v>
      </c>
      <c r="L632" s="770">
        <v>11233.6</v>
      </c>
      <c r="M632" s="770">
        <v>11231</v>
      </c>
      <c r="N632" s="772" t="s">
        <v>640</v>
      </c>
      <c r="O632" s="772" t="s">
        <v>640</v>
      </c>
      <c r="P632" s="772" t="s">
        <v>640</v>
      </c>
      <c r="Q632" s="772" t="s">
        <v>640</v>
      </c>
    </row>
    <row r="633" spans="1:17">
      <c r="A633" s="770">
        <v>3015</v>
      </c>
      <c r="B633" s="772" t="s">
        <v>819</v>
      </c>
      <c r="C633" s="772" t="s">
        <v>736</v>
      </c>
      <c r="D633" s="770">
        <v>7020</v>
      </c>
      <c r="E633" s="772" t="s">
        <v>823</v>
      </c>
      <c r="F633" s="772" t="s">
        <v>831</v>
      </c>
      <c r="G633" s="770">
        <v>125</v>
      </c>
      <c r="H633" s="770">
        <v>550</v>
      </c>
      <c r="I633" s="770">
        <v>66097.5</v>
      </c>
      <c r="J633" s="770">
        <v>59598</v>
      </c>
      <c r="K633" s="770">
        <v>275</v>
      </c>
      <c r="L633" s="770">
        <v>11233.6</v>
      </c>
      <c r="M633" s="770">
        <v>11231</v>
      </c>
      <c r="N633" s="772" t="s">
        <v>640</v>
      </c>
      <c r="O633" s="772" t="s">
        <v>640</v>
      </c>
      <c r="P633" s="772" t="s">
        <v>640</v>
      </c>
      <c r="Q633" s="772" t="s">
        <v>640</v>
      </c>
    </row>
    <row r="634" spans="1:17">
      <c r="A634" s="770">
        <v>3015</v>
      </c>
      <c r="B634" s="772" t="s">
        <v>819</v>
      </c>
      <c r="C634" s="772" t="s">
        <v>736</v>
      </c>
      <c r="D634" s="770">
        <v>7173</v>
      </c>
      <c r="E634" s="772" t="s">
        <v>823</v>
      </c>
      <c r="F634" s="772" t="s">
        <v>824</v>
      </c>
      <c r="G634" s="770">
        <v>75</v>
      </c>
      <c r="H634" s="770">
        <v>550</v>
      </c>
      <c r="I634" s="770">
        <v>66097.5</v>
      </c>
      <c r="J634" s="770">
        <v>59598</v>
      </c>
      <c r="K634" s="770">
        <v>275</v>
      </c>
      <c r="L634" s="770">
        <v>11233.6</v>
      </c>
      <c r="M634" s="770">
        <v>11231</v>
      </c>
      <c r="N634" s="772" t="s">
        <v>640</v>
      </c>
      <c r="O634" s="772" t="s">
        <v>640</v>
      </c>
      <c r="P634" s="772" t="s">
        <v>640</v>
      </c>
      <c r="Q634" s="772" t="s">
        <v>640</v>
      </c>
    </row>
    <row r="635" spans="1:17">
      <c r="A635" s="770">
        <v>3015</v>
      </c>
      <c r="B635" s="772" t="s">
        <v>819</v>
      </c>
      <c r="C635" s="772" t="s">
        <v>736</v>
      </c>
      <c r="D635" s="770">
        <v>7458</v>
      </c>
      <c r="E635" s="772" t="s">
        <v>818</v>
      </c>
      <c r="F635" s="772" t="s">
        <v>834</v>
      </c>
      <c r="G635" s="770">
        <v>200</v>
      </c>
      <c r="H635" s="770">
        <v>550</v>
      </c>
      <c r="I635" s="770">
        <v>66097.5</v>
      </c>
      <c r="J635" s="770">
        <v>59598</v>
      </c>
      <c r="K635" s="770">
        <v>275</v>
      </c>
      <c r="L635" s="770">
        <v>11233.6</v>
      </c>
      <c r="M635" s="770">
        <v>11231</v>
      </c>
      <c r="N635" s="772" t="s">
        <v>640</v>
      </c>
      <c r="O635" s="772" t="s">
        <v>640</v>
      </c>
      <c r="P635" s="772" t="s">
        <v>640</v>
      </c>
      <c r="Q635" s="772" t="s">
        <v>640</v>
      </c>
    </row>
    <row r="636" spans="1:17">
      <c r="A636" s="770">
        <v>3015</v>
      </c>
      <c r="B636" s="772" t="s">
        <v>819</v>
      </c>
      <c r="C636" s="772" t="s">
        <v>736</v>
      </c>
      <c r="D636" s="770">
        <v>7458</v>
      </c>
      <c r="E636" s="772" t="s">
        <v>823</v>
      </c>
      <c r="F636" s="772" t="s">
        <v>834</v>
      </c>
      <c r="G636" s="770">
        <v>75</v>
      </c>
      <c r="H636" s="770">
        <v>550</v>
      </c>
      <c r="I636" s="770">
        <v>66097.5</v>
      </c>
      <c r="J636" s="770">
        <v>59598</v>
      </c>
      <c r="K636" s="770">
        <v>275</v>
      </c>
      <c r="L636" s="770">
        <v>11233.6</v>
      </c>
      <c r="M636" s="770">
        <v>11231</v>
      </c>
      <c r="N636" s="772" t="s">
        <v>640</v>
      </c>
      <c r="O636" s="772" t="s">
        <v>640</v>
      </c>
      <c r="P636" s="772" t="s">
        <v>640</v>
      </c>
      <c r="Q636" s="772" t="s">
        <v>640</v>
      </c>
    </row>
    <row r="637" spans="1:17">
      <c r="A637" s="770">
        <v>3015</v>
      </c>
      <c r="B637" s="772" t="s">
        <v>819</v>
      </c>
      <c r="C637" s="772" t="s">
        <v>736</v>
      </c>
      <c r="D637" s="770">
        <v>7493</v>
      </c>
      <c r="E637" s="772" t="s">
        <v>820</v>
      </c>
      <c r="F637" s="772" t="s">
        <v>833</v>
      </c>
      <c r="G637" s="770">
        <v>325</v>
      </c>
      <c r="H637" s="770">
        <v>1400</v>
      </c>
      <c r="I637" s="770">
        <v>63766.5</v>
      </c>
      <c r="J637" s="770">
        <v>57256.5</v>
      </c>
      <c r="K637" s="770">
        <v>275</v>
      </c>
      <c r="L637" s="770">
        <v>11233.6</v>
      </c>
      <c r="M637" s="770">
        <v>11231</v>
      </c>
      <c r="N637" s="772" t="s">
        <v>640</v>
      </c>
      <c r="O637" s="772" t="s">
        <v>640</v>
      </c>
      <c r="P637" s="772" t="s">
        <v>640</v>
      </c>
      <c r="Q637" s="772" t="s">
        <v>640</v>
      </c>
    </row>
    <row r="638" spans="1:17">
      <c r="A638" s="770">
        <v>3015</v>
      </c>
      <c r="B638" s="772" t="s">
        <v>819</v>
      </c>
      <c r="C638" s="772" t="s">
        <v>736</v>
      </c>
      <c r="D638" s="770">
        <v>7493</v>
      </c>
      <c r="E638" s="772" t="s">
        <v>818</v>
      </c>
      <c r="F638" s="772" t="s">
        <v>833</v>
      </c>
      <c r="G638" s="770">
        <v>200</v>
      </c>
      <c r="H638" s="770">
        <v>1400</v>
      </c>
      <c r="I638" s="770">
        <v>63766.5</v>
      </c>
      <c r="J638" s="770">
        <v>57256.5</v>
      </c>
      <c r="K638" s="770">
        <v>275</v>
      </c>
      <c r="L638" s="770">
        <v>11233.6</v>
      </c>
      <c r="M638" s="770">
        <v>11231</v>
      </c>
      <c r="N638" s="772" t="s">
        <v>640</v>
      </c>
      <c r="O638" s="772" t="s">
        <v>640</v>
      </c>
      <c r="P638" s="772" t="s">
        <v>640</v>
      </c>
      <c r="Q638" s="772" t="s">
        <v>640</v>
      </c>
    </row>
    <row r="639" spans="1:17">
      <c r="A639" s="770">
        <v>3015</v>
      </c>
      <c r="B639" s="772" t="s">
        <v>819</v>
      </c>
      <c r="C639" s="772" t="s">
        <v>736</v>
      </c>
      <c r="D639" s="770">
        <v>7497</v>
      </c>
      <c r="E639" s="772" t="s">
        <v>818</v>
      </c>
      <c r="F639" s="772" t="s">
        <v>832</v>
      </c>
      <c r="G639" s="770">
        <v>200</v>
      </c>
      <c r="H639" s="770">
        <v>1400</v>
      </c>
      <c r="I639" s="770">
        <v>63766.5</v>
      </c>
      <c r="J639" s="770">
        <v>57256.5</v>
      </c>
      <c r="K639" s="770">
        <v>275</v>
      </c>
      <c r="L639" s="770">
        <v>11233.6</v>
      </c>
      <c r="M639" s="770">
        <v>11231</v>
      </c>
      <c r="N639" s="772" t="s">
        <v>640</v>
      </c>
      <c r="O639" s="772" t="s">
        <v>640</v>
      </c>
      <c r="P639" s="772" t="s">
        <v>640</v>
      </c>
      <c r="Q639" s="772" t="s">
        <v>640</v>
      </c>
    </row>
    <row r="640" spans="1:17">
      <c r="A640" s="770">
        <v>3015</v>
      </c>
      <c r="B640" s="772" t="s">
        <v>819</v>
      </c>
      <c r="C640" s="772" t="s">
        <v>736</v>
      </c>
      <c r="D640" s="770">
        <v>7497</v>
      </c>
      <c r="E640" s="772" t="s">
        <v>823</v>
      </c>
      <c r="F640" s="772" t="s">
        <v>832</v>
      </c>
      <c r="G640" s="770">
        <v>75</v>
      </c>
      <c r="H640" s="770">
        <v>1400</v>
      </c>
      <c r="I640" s="770">
        <v>63766.5</v>
      </c>
      <c r="J640" s="770">
        <v>57256.5</v>
      </c>
      <c r="K640" s="770">
        <v>275</v>
      </c>
      <c r="L640" s="770">
        <v>11233.6</v>
      </c>
      <c r="M640" s="770">
        <v>11231</v>
      </c>
      <c r="N640" s="772" t="s">
        <v>640</v>
      </c>
      <c r="O640" s="772" t="s">
        <v>640</v>
      </c>
      <c r="P640" s="772" t="s">
        <v>640</v>
      </c>
      <c r="Q640" s="772" t="s">
        <v>640</v>
      </c>
    </row>
    <row r="641" spans="1:17">
      <c r="A641" s="770">
        <v>3015</v>
      </c>
      <c r="B641" s="772" t="s">
        <v>819</v>
      </c>
      <c r="C641" s="772" t="s">
        <v>736</v>
      </c>
      <c r="D641" s="770">
        <v>7615</v>
      </c>
      <c r="E641" s="772" t="s">
        <v>820</v>
      </c>
      <c r="F641" s="772" t="s">
        <v>831</v>
      </c>
      <c r="G641" s="770">
        <v>375</v>
      </c>
      <c r="H641" s="770">
        <v>550</v>
      </c>
      <c r="I641" s="770">
        <v>66097.5</v>
      </c>
      <c r="J641" s="770">
        <v>59598</v>
      </c>
      <c r="K641" s="770">
        <v>275</v>
      </c>
      <c r="L641" s="770">
        <v>11233.6</v>
      </c>
      <c r="M641" s="770">
        <v>11231</v>
      </c>
      <c r="N641" s="772" t="s">
        <v>640</v>
      </c>
      <c r="O641" s="772" t="s">
        <v>640</v>
      </c>
      <c r="P641" s="772" t="s">
        <v>640</v>
      </c>
      <c r="Q641" s="772" t="s">
        <v>640</v>
      </c>
    </row>
    <row r="642" spans="1:17">
      <c r="A642" s="770">
        <v>3015</v>
      </c>
      <c r="B642" s="772" t="s">
        <v>819</v>
      </c>
      <c r="C642" s="772" t="s">
        <v>736</v>
      </c>
      <c r="D642" s="770">
        <v>7615</v>
      </c>
      <c r="E642" s="772" t="s">
        <v>818</v>
      </c>
      <c r="F642" s="772" t="s">
        <v>831</v>
      </c>
      <c r="G642" s="770">
        <v>250</v>
      </c>
      <c r="H642" s="770">
        <v>550</v>
      </c>
      <c r="I642" s="770">
        <v>66097.5</v>
      </c>
      <c r="J642" s="770">
        <v>59598</v>
      </c>
      <c r="K642" s="770">
        <v>275</v>
      </c>
      <c r="L642" s="770">
        <v>11233.6</v>
      </c>
      <c r="M642" s="770">
        <v>11231</v>
      </c>
      <c r="N642" s="772" t="s">
        <v>640</v>
      </c>
      <c r="O642" s="772" t="s">
        <v>640</v>
      </c>
      <c r="P642" s="772" t="s">
        <v>640</v>
      </c>
      <c r="Q642" s="772" t="s">
        <v>640</v>
      </c>
    </row>
    <row r="643" spans="1:17">
      <c r="A643" s="770">
        <v>3015</v>
      </c>
      <c r="B643" s="772" t="s">
        <v>819</v>
      </c>
      <c r="C643" s="772" t="s">
        <v>736</v>
      </c>
      <c r="D643" s="770">
        <v>7615</v>
      </c>
      <c r="E643" s="772" t="s">
        <v>823</v>
      </c>
      <c r="F643" s="772" t="s">
        <v>831</v>
      </c>
      <c r="G643" s="770">
        <v>125</v>
      </c>
      <c r="H643" s="770">
        <v>550</v>
      </c>
      <c r="I643" s="770">
        <v>66097.5</v>
      </c>
      <c r="J643" s="770">
        <v>59598</v>
      </c>
      <c r="K643" s="770">
        <v>275</v>
      </c>
      <c r="L643" s="770">
        <v>11233.6</v>
      </c>
      <c r="M643" s="770">
        <v>11231</v>
      </c>
      <c r="N643" s="772" t="s">
        <v>640</v>
      </c>
      <c r="O643" s="772" t="s">
        <v>640</v>
      </c>
      <c r="P643" s="772" t="s">
        <v>640</v>
      </c>
      <c r="Q643" s="772" t="s">
        <v>640</v>
      </c>
    </row>
    <row r="644" spans="1:17">
      <c r="A644" s="770">
        <v>3015</v>
      </c>
      <c r="B644" s="772" t="s">
        <v>819</v>
      </c>
      <c r="C644" s="772" t="s">
        <v>736</v>
      </c>
      <c r="D644" s="770">
        <v>7616</v>
      </c>
      <c r="E644" s="772" t="s">
        <v>820</v>
      </c>
      <c r="F644" s="772" t="s">
        <v>543</v>
      </c>
      <c r="G644" s="770">
        <v>400</v>
      </c>
      <c r="H644" s="770">
        <v>1400</v>
      </c>
      <c r="I644" s="770">
        <v>63766.5</v>
      </c>
      <c r="J644" s="770">
        <v>57256.5</v>
      </c>
      <c r="K644" s="770">
        <v>275</v>
      </c>
      <c r="L644" s="770">
        <v>11233.6</v>
      </c>
      <c r="M644" s="770">
        <v>11231</v>
      </c>
      <c r="N644" s="770">
        <v>5785.5</v>
      </c>
      <c r="O644" s="772" t="s">
        <v>640</v>
      </c>
      <c r="P644" s="772" t="s">
        <v>640</v>
      </c>
      <c r="Q644" s="772" t="s">
        <v>640</v>
      </c>
    </row>
    <row r="645" spans="1:17">
      <c r="A645" s="770">
        <v>3015</v>
      </c>
      <c r="B645" s="772" t="s">
        <v>819</v>
      </c>
      <c r="C645" s="772" t="s">
        <v>736</v>
      </c>
      <c r="D645" s="770">
        <v>7858</v>
      </c>
      <c r="E645" s="772" t="s">
        <v>820</v>
      </c>
      <c r="F645" s="772" t="s">
        <v>361</v>
      </c>
      <c r="G645" s="770">
        <v>325</v>
      </c>
      <c r="H645" s="770">
        <v>550</v>
      </c>
      <c r="I645" s="770">
        <v>66097.5</v>
      </c>
      <c r="J645" s="770">
        <v>59598</v>
      </c>
      <c r="K645" s="770">
        <v>275</v>
      </c>
      <c r="L645" s="770">
        <v>11233.6</v>
      </c>
      <c r="M645" s="770">
        <v>11231</v>
      </c>
      <c r="N645" s="770">
        <v>5785.5</v>
      </c>
      <c r="O645" s="772" t="s">
        <v>640</v>
      </c>
      <c r="P645" s="772" t="s">
        <v>640</v>
      </c>
      <c r="Q645" s="772" t="s">
        <v>640</v>
      </c>
    </row>
    <row r="646" spans="1:17">
      <c r="A646" s="770">
        <v>3015</v>
      </c>
      <c r="B646" s="772" t="s">
        <v>819</v>
      </c>
      <c r="C646" s="772" t="s">
        <v>736</v>
      </c>
      <c r="D646" s="770">
        <v>7858</v>
      </c>
      <c r="E646" s="772" t="s">
        <v>818</v>
      </c>
      <c r="F646" s="772" t="s">
        <v>361</v>
      </c>
      <c r="G646" s="770">
        <v>200</v>
      </c>
      <c r="H646" s="770">
        <v>550</v>
      </c>
      <c r="I646" s="770">
        <v>66097.5</v>
      </c>
      <c r="J646" s="770">
        <v>59598</v>
      </c>
      <c r="K646" s="770">
        <v>275</v>
      </c>
      <c r="L646" s="770">
        <v>11233.6</v>
      </c>
      <c r="M646" s="770">
        <v>11231</v>
      </c>
      <c r="N646" s="770">
        <v>5785.5</v>
      </c>
      <c r="O646" s="772" t="s">
        <v>640</v>
      </c>
      <c r="P646" s="772" t="s">
        <v>640</v>
      </c>
      <c r="Q646" s="772" t="s">
        <v>640</v>
      </c>
    </row>
    <row r="647" spans="1:17">
      <c r="A647" s="770">
        <v>3015</v>
      </c>
      <c r="B647" s="772" t="s">
        <v>819</v>
      </c>
      <c r="C647" s="772" t="s">
        <v>736</v>
      </c>
      <c r="D647" s="770">
        <v>7859</v>
      </c>
      <c r="E647" s="772" t="s">
        <v>823</v>
      </c>
      <c r="F647" s="772" t="s">
        <v>830</v>
      </c>
      <c r="G647" s="770">
        <v>75</v>
      </c>
      <c r="H647" s="770">
        <v>1400</v>
      </c>
      <c r="I647" s="770">
        <v>63766.5</v>
      </c>
      <c r="J647" s="770">
        <v>57256.5</v>
      </c>
      <c r="K647" s="770">
        <v>275</v>
      </c>
      <c r="L647" s="770">
        <v>11233.6</v>
      </c>
      <c r="M647" s="770">
        <v>11231</v>
      </c>
      <c r="N647" s="772" t="s">
        <v>640</v>
      </c>
      <c r="O647" s="772" t="s">
        <v>640</v>
      </c>
      <c r="P647" s="772" t="s">
        <v>640</v>
      </c>
      <c r="Q647" s="772" t="s">
        <v>640</v>
      </c>
    </row>
    <row r="648" spans="1:17">
      <c r="A648" s="770">
        <v>3015</v>
      </c>
      <c r="B648" s="772" t="s">
        <v>819</v>
      </c>
      <c r="C648" s="772" t="s">
        <v>736</v>
      </c>
      <c r="D648" s="770">
        <v>7897</v>
      </c>
      <c r="E648" s="772" t="s">
        <v>818</v>
      </c>
      <c r="F648" s="772" t="s">
        <v>829</v>
      </c>
      <c r="G648" s="770">
        <v>200</v>
      </c>
      <c r="H648" s="770">
        <v>550</v>
      </c>
      <c r="I648" s="770">
        <v>66097.5</v>
      </c>
      <c r="J648" s="770">
        <v>59598</v>
      </c>
      <c r="K648" s="770">
        <v>275</v>
      </c>
      <c r="L648" s="770">
        <v>11233.6</v>
      </c>
      <c r="M648" s="770">
        <v>11231</v>
      </c>
      <c r="N648" s="772" t="s">
        <v>640</v>
      </c>
      <c r="O648" s="772" t="s">
        <v>640</v>
      </c>
      <c r="P648" s="772" t="s">
        <v>640</v>
      </c>
      <c r="Q648" s="772" t="s">
        <v>640</v>
      </c>
    </row>
    <row r="649" spans="1:17">
      <c r="A649" s="770">
        <v>3015</v>
      </c>
      <c r="B649" s="772" t="s">
        <v>819</v>
      </c>
      <c r="C649" s="772" t="s">
        <v>736</v>
      </c>
      <c r="D649" s="770">
        <v>7897</v>
      </c>
      <c r="E649" s="772" t="s">
        <v>823</v>
      </c>
      <c r="F649" s="772" t="s">
        <v>829</v>
      </c>
      <c r="G649" s="770">
        <v>75</v>
      </c>
      <c r="H649" s="770">
        <v>550</v>
      </c>
      <c r="I649" s="770">
        <v>66097.5</v>
      </c>
      <c r="J649" s="770">
        <v>59598</v>
      </c>
      <c r="K649" s="770">
        <v>275</v>
      </c>
      <c r="L649" s="770">
        <v>11233.6</v>
      </c>
      <c r="M649" s="770">
        <v>11231</v>
      </c>
      <c r="N649" s="772" t="s">
        <v>640</v>
      </c>
      <c r="O649" s="772" t="s">
        <v>640</v>
      </c>
      <c r="P649" s="772" t="s">
        <v>640</v>
      </c>
      <c r="Q649" s="772" t="s">
        <v>640</v>
      </c>
    </row>
    <row r="650" spans="1:17">
      <c r="A650" s="770">
        <v>3015</v>
      </c>
      <c r="B650" s="772" t="s">
        <v>819</v>
      </c>
      <c r="C650" s="772" t="s">
        <v>736</v>
      </c>
      <c r="D650" s="770">
        <v>7926</v>
      </c>
      <c r="E650" s="772" t="s">
        <v>818</v>
      </c>
      <c r="F650" s="772" t="s">
        <v>828</v>
      </c>
      <c r="G650" s="770">
        <v>200</v>
      </c>
      <c r="H650" s="770">
        <v>1400</v>
      </c>
      <c r="I650" s="770">
        <v>63766.5</v>
      </c>
      <c r="J650" s="770">
        <v>57256.5</v>
      </c>
      <c r="K650" s="770">
        <v>275</v>
      </c>
      <c r="L650" s="770">
        <v>11233.6</v>
      </c>
      <c r="M650" s="770">
        <v>11231</v>
      </c>
      <c r="N650" s="772" t="s">
        <v>640</v>
      </c>
      <c r="O650" s="772" t="s">
        <v>640</v>
      </c>
      <c r="P650" s="772" t="s">
        <v>640</v>
      </c>
      <c r="Q650" s="772" t="s">
        <v>640</v>
      </c>
    </row>
    <row r="651" spans="1:17">
      <c r="A651" s="770">
        <v>3015</v>
      </c>
      <c r="B651" s="772" t="s">
        <v>819</v>
      </c>
      <c r="C651" s="772" t="s">
        <v>736</v>
      </c>
      <c r="D651" s="770">
        <v>7926</v>
      </c>
      <c r="E651" s="772" t="s">
        <v>823</v>
      </c>
      <c r="F651" s="772" t="s">
        <v>828</v>
      </c>
      <c r="G651" s="770">
        <v>75</v>
      </c>
      <c r="H651" s="770">
        <v>1400</v>
      </c>
      <c r="I651" s="770">
        <v>63766.5</v>
      </c>
      <c r="J651" s="770">
        <v>57256.5</v>
      </c>
      <c r="K651" s="770">
        <v>275</v>
      </c>
      <c r="L651" s="770">
        <v>11233.6</v>
      </c>
      <c r="M651" s="770">
        <v>11231</v>
      </c>
      <c r="N651" s="772" t="s">
        <v>640</v>
      </c>
      <c r="O651" s="772" t="s">
        <v>640</v>
      </c>
      <c r="P651" s="772" t="s">
        <v>640</v>
      </c>
      <c r="Q651" s="772" t="s">
        <v>640</v>
      </c>
    </row>
    <row r="652" spans="1:17">
      <c r="A652" s="770">
        <v>3015</v>
      </c>
      <c r="B652" s="772" t="s">
        <v>819</v>
      </c>
      <c r="C652" s="772" t="s">
        <v>736</v>
      </c>
      <c r="D652" s="770">
        <v>7929</v>
      </c>
      <c r="E652" s="772" t="s">
        <v>818</v>
      </c>
      <c r="F652" s="772" t="s">
        <v>827</v>
      </c>
      <c r="G652" s="770">
        <v>200</v>
      </c>
      <c r="H652" s="770">
        <v>1400</v>
      </c>
      <c r="I652" s="770">
        <v>63766.5</v>
      </c>
      <c r="J652" s="770">
        <v>57256.5</v>
      </c>
      <c r="K652" s="770">
        <v>275</v>
      </c>
      <c r="L652" s="770">
        <v>11233.6</v>
      </c>
      <c r="M652" s="770">
        <v>11231</v>
      </c>
      <c r="N652" s="772" t="s">
        <v>640</v>
      </c>
      <c r="O652" s="772" t="s">
        <v>640</v>
      </c>
      <c r="P652" s="772" t="s">
        <v>640</v>
      </c>
      <c r="Q652" s="772" t="s">
        <v>640</v>
      </c>
    </row>
    <row r="653" spans="1:17">
      <c r="A653" s="770">
        <v>3015</v>
      </c>
      <c r="B653" s="772" t="s">
        <v>819</v>
      </c>
      <c r="C653" s="772" t="s">
        <v>736</v>
      </c>
      <c r="D653" s="770">
        <v>7929</v>
      </c>
      <c r="E653" s="772" t="s">
        <v>823</v>
      </c>
      <c r="F653" s="772" t="s">
        <v>827</v>
      </c>
      <c r="G653" s="770">
        <v>75</v>
      </c>
      <c r="H653" s="770">
        <v>1400</v>
      </c>
      <c r="I653" s="770">
        <v>63766.5</v>
      </c>
      <c r="J653" s="770">
        <v>57256.5</v>
      </c>
      <c r="K653" s="770">
        <v>275</v>
      </c>
      <c r="L653" s="770">
        <v>11233.6</v>
      </c>
      <c r="M653" s="770">
        <v>11231</v>
      </c>
      <c r="N653" s="772" t="s">
        <v>640</v>
      </c>
      <c r="O653" s="772" t="s">
        <v>640</v>
      </c>
      <c r="P653" s="772" t="s">
        <v>640</v>
      </c>
      <c r="Q653" s="772" t="s">
        <v>640</v>
      </c>
    </row>
    <row r="654" spans="1:17">
      <c r="A654" s="770">
        <v>3015</v>
      </c>
      <c r="B654" s="772" t="s">
        <v>819</v>
      </c>
      <c r="C654" s="772" t="s">
        <v>736</v>
      </c>
      <c r="D654" s="770">
        <v>7932</v>
      </c>
      <c r="E654" s="772" t="s">
        <v>818</v>
      </c>
      <c r="F654" s="772" t="s">
        <v>826</v>
      </c>
      <c r="G654" s="770">
        <v>200</v>
      </c>
      <c r="H654" s="770">
        <v>550</v>
      </c>
      <c r="I654" s="770">
        <v>66097.5</v>
      </c>
      <c r="J654" s="770">
        <v>59598</v>
      </c>
      <c r="K654" s="770">
        <v>275</v>
      </c>
      <c r="L654" s="770">
        <v>11233.6</v>
      </c>
      <c r="M654" s="770">
        <v>11231</v>
      </c>
      <c r="N654" s="772" t="s">
        <v>640</v>
      </c>
      <c r="O654" s="772" t="s">
        <v>640</v>
      </c>
      <c r="P654" s="772" t="s">
        <v>640</v>
      </c>
      <c r="Q654" s="772" t="s">
        <v>640</v>
      </c>
    </row>
    <row r="655" spans="1:17">
      <c r="A655" s="770">
        <v>3015</v>
      </c>
      <c r="B655" s="772" t="s">
        <v>819</v>
      </c>
      <c r="C655" s="772" t="s">
        <v>736</v>
      </c>
      <c r="D655" s="770">
        <v>7932</v>
      </c>
      <c r="E655" s="772" t="s">
        <v>823</v>
      </c>
      <c r="F655" s="772" t="s">
        <v>826</v>
      </c>
      <c r="G655" s="770">
        <v>75</v>
      </c>
      <c r="H655" s="770">
        <v>550</v>
      </c>
      <c r="I655" s="770">
        <v>66097.5</v>
      </c>
      <c r="J655" s="770">
        <v>59598</v>
      </c>
      <c r="K655" s="770">
        <v>275</v>
      </c>
      <c r="L655" s="770">
        <v>11233.6</v>
      </c>
      <c r="M655" s="770">
        <v>11231</v>
      </c>
      <c r="N655" s="772" t="s">
        <v>640</v>
      </c>
      <c r="O655" s="772" t="s">
        <v>640</v>
      </c>
      <c r="P655" s="772" t="s">
        <v>640</v>
      </c>
      <c r="Q655" s="772" t="s">
        <v>640</v>
      </c>
    </row>
    <row r="656" spans="1:17">
      <c r="A656" s="770">
        <v>3015</v>
      </c>
      <c r="B656" s="772" t="s">
        <v>819</v>
      </c>
      <c r="C656" s="772" t="s">
        <v>736</v>
      </c>
      <c r="D656" s="770">
        <v>7963</v>
      </c>
      <c r="E656" s="772" t="s">
        <v>818</v>
      </c>
      <c r="F656" s="772" t="s">
        <v>825</v>
      </c>
      <c r="G656" s="770">
        <v>200</v>
      </c>
      <c r="H656" s="770">
        <v>550</v>
      </c>
      <c r="I656" s="770">
        <v>66097.5</v>
      </c>
      <c r="J656" s="770">
        <v>59598</v>
      </c>
      <c r="K656" s="770">
        <v>275</v>
      </c>
      <c r="L656" s="770">
        <v>11233.6</v>
      </c>
      <c r="M656" s="770">
        <v>11231</v>
      </c>
      <c r="N656" s="772" t="s">
        <v>640</v>
      </c>
      <c r="O656" s="772" t="s">
        <v>640</v>
      </c>
      <c r="P656" s="772" t="s">
        <v>640</v>
      </c>
      <c r="Q656" s="772" t="s">
        <v>640</v>
      </c>
    </row>
    <row r="657" spans="1:17">
      <c r="A657" s="770">
        <v>3015</v>
      </c>
      <c r="B657" s="772" t="s">
        <v>819</v>
      </c>
      <c r="C657" s="772" t="s">
        <v>736</v>
      </c>
      <c r="D657" s="770">
        <v>7963</v>
      </c>
      <c r="E657" s="772" t="s">
        <v>823</v>
      </c>
      <c r="F657" s="772" t="s">
        <v>825</v>
      </c>
      <c r="G657" s="770">
        <v>75</v>
      </c>
      <c r="H657" s="770">
        <v>550</v>
      </c>
      <c r="I657" s="770">
        <v>66097.5</v>
      </c>
      <c r="J657" s="770">
        <v>59598</v>
      </c>
      <c r="K657" s="770">
        <v>275</v>
      </c>
      <c r="L657" s="770">
        <v>11233.6</v>
      </c>
      <c r="M657" s="770">
        <v>11231</v>
      </c>
      <c r="N657" s="772" t="s">
        <v>640</v>
      </c>
      <c r="O657" s="772" t="s">
        <v>640</v>
      </c>
      <c r="P657" s="772" t="s">
        <v>640</v>
      </c>
      <c r="Q657" s="772" t="s">
        <v>640</v>
      </c>
    </row>
    <row r="658" spans="1:17">
      <c r="A658" s="770">
        <v>3015</v>
      </c>
      <c r="B658" s="772" t="s">
        <v>819</v>
      </c>
      <c r="C658" s="772" t="s">
        <v>736</v>
      </c>
      <c r="D658" s="770">
        <v>7967</v>
      </c>
      <c r="E658" s="772" t="s">
        <v>820</v>
      </c>
      <c r="F658" s="772" t="s">
        <v>824</v>
      </c>
      <c r="G658" s="770">
        <v>260</v>
      </c>
      <c r="H658" s="770">
        <v>550</v>
      </c>
      <c r="I658" s="770">
        <v>66097.5</v>
      </c>
      <c r="J658" s="770">
        <v>59598</v>
      </c>
      <c r="K658" s="770">
        <v>275</v>
      </c>
      <c r="L658" s="770">
        <v>11233.6</v>
      </c>
      <c r="M658" s="770">
        <v>11231</v>
      </c>
      <c r="N658" s="772" t="s">
        <v>640</v>
      </c>
      <c r="O658" s="772" t="s">
        <v>640</v>
      </c>
      <c r="P658" s="772" t="s">
        <v>640</v>
      </c>
      <c r="Q658" s="772" t="s">
        <v>640</v>
      </c>
    </row>
    <row r="659" spans="1:17">
      <c r="A659" s="770">
        <v>3015</v>
      </c>
      <c r="B659" s="772" t="s">
        <v>819</v>
      </c>
      <c r="C659" s="772" t="s">
        <v>736</v>
      </c>
      <c r="D659" s="770">
        <v>7972</v>
      </c>
      <c r="E659" s="772" t="s">
        <v>820</v>
      </c>
      <c r="F659" s="772" t="s">
        <v>822</v>
      </c>
      <c r="G659" s="770">
        <v>325</v>
      </c>
      <c r="H659" s="770">
        <v>550</v>
      </c>
      <c r="I659" s="770">
        <v>66097.5</v>
      </c>
      <c r="J659" s="770">
        <v>59598</v>
      </c>
      <c r="K659" s="770">
        <v>275</v>
      </c>
      <c r="L659" s="770">
        <v>11233.6</v>
      </c>
      <c r="M659" s="770">
        <v>11231</v>
      </c>
      <c r="N659" s="772" t="s">
        <v>640</v>
      </c>
      <c r="O659" s="772" t="s">
        <v>640</v>
      </c>
      <c r="P659" s="772" t="s">
        <v>640</v>
      </c>
      <c r="Q659" s="772" t="s">
        <v>640</v>
      </c>
    </row>
    <row r="660" spans="1:17">
      <c r="A660" s="770">
        <v>3015</v>
      </c>
      <c r="B660" s="772" t="s">
        <v>819</v>
      </c>
      <c r="C660" s="772" t="s">
        <v>736</v>
      </c>
      <c r="D660" s="770">
        <v>7972</v>
      </c>
      <c r="E660" s="772" t="s">
        <v>818</v>
      </c>
      <c r="F660" s="772" t="s">
        <v>822</v>
      </c>
      <c r="G660" s="770">
        <v>210</v>
      </c>
      <c r="H660" s="770">
        <v>550</v>
      </c>
      <c r="I660" s="770">
        <v>66097.5</v>
      </c>
      <c r="J660" s="770">
        <v>59598</v>
      </c>
      <c r="K660" s="770">
        <v>275</v>
      </c>
      <c r="L660" s="770">
        <v>11233.6</v>
      </c>
      <c r="M660" s="770">
        <v>11231</v>
      </c>
      <c r="N660" s="772" t="s">
        <v>640</v>
      </c>
      <c r="O660" s="772" t="s">
        <v>640</v>
      </c>
      <c r="P660" s="772" t="s">
        <v>640</v>
      </c>
      <c r="Q660" s="772" t="s">
        <v>640</v>
      </c>
    </row>
    <row r="661" spans="1:17">
      <c r="A661" s="770">
        <v>3015</v>
      </c>
      <c r="B661" s="772" t="s">
        <v>819</v>
      </c>
      <c r="C661" s="772" t="s">
        <v>736</v>
      </c>
      <c r="D661" s="770">
        <v>7972</v>
      </c>
      <c r="E661" s="772" t="s">
        <v>823</v>
      </c>
      <c r="F661" s="772" t="s">
        <v>822</v>
      </c>
      <c r="G661" s="770">
        <v>75</v>
      </c>
      <c r="H661" s="770">
        <v>550</v>
      </c>
      <c r="I661" s="770">
        <v>66097.5</v>
      </c>
      <c r="J661" s="770">
        <v>59598</v>
      </c>
      <c r="K661" s="770">
        <v>275</v>
      </c>
      <c r="L661" s="770">
        <v>11233.6</v>
      </c>
      <c r="M661" s="770">
        <v>11231</v>
      </c>
      <c r="N661" s="772" t="s">
        <v>640</v>
      </c>
      <c r="O661" s="772" t="s">
        <v>640</v>
      </c>
      <c r="P661" s="772" t="s">
        <v>640</v>
      </c>
      <c r="Q661" s="772" t="s">
        <v>640</v>
      </c>
    </row>
    <row r="662" spans="1:17">
      <c r="A662" s="770">
        <v>3015</v>
      </c>
      <c r="B662" s="772" t="s">
        <v>819</v>
      </c>
      <c r="C662" s="772" t="s">
        <v>736</v>
      </c>
      <c r="D662" s="770">
        <v>8064</v>
      </c>
      <c r="E662" s="772" t="s">
        <v>820</v>
      </c>
      <c r="F662" s="772" t="s">
        <v>821</v>
      </c>
      <c r="G662" s="770">
        <v>325</v>
      </c>
      <c r="H662" s="770">
        <v>1400</v>
      </c>
      <c r="I662" s="770">
        <v>63766.5</v>
      </c>
      <c r="J662" s="770">
        <v>57256.5</v>
      </c>
      <c r="K662" s="770">
        <v>275</v>
      </c>
      <c r="L662" s="770">
        <v>11233.6</v>
      </c>
      <c r="M662" s="770">
        <v>11231</v>
      </c>
      <c r="N662" s="772" t="s">
        <v>640</v>
      </c>
      <c r="O662" s="772" t="s">
        <v>640</v>
      </c>
      <c r="P662" s="772" t="s">
        <v>640</v>
      </c>
      <c r="Q662" s="772" t="s">
        <v>640</v>
      </c>
    </row>
    <row r="663" spans="1:17">
      <c r="A663" s="770">
        <v>3015</v>
      </c>
      <c r="B663" s="772" t="s">
        <v>819</v>
      </c>
      <c r="C663" s="772" t="s">
        <v>736</v>
      </c>
      <c r="D663" s="770">
        <v>8064</v>
      </c>
      <c r="E663" s="772" t="s">
        <v>818</v>
      </c>
      <c r="F663" s="772" t="s">
        <v>821</v>
      </c>
      <c r="G663" s="770">
        <v>200</v>
      </c>
      <c r="H663" s="770">
        <v>1400</v>
      </c>
      <c r="I663" s="770">
        <v>63766.5</v>
      </c>
      <c r="J663" s="770">
        <v>57256.5</v>
      </c>
      <c r="K663" s="770">
        <v>275</v>
      </c>
      <c r="L663" s="770">
        <v>11233.6</v>
      </c>
      <c r="M663" s="770">
        <v>11231</v>
      </c>
      <c r="N663" s="772" t="s">
        <v>640</v>
      </c>
      <c r="O663" s="772" t="s">
        <v>640</v>
      </c>
      <c r="P663" s="772" t="s">
        <v>640</v>
      </c>
      <c r="Q663" s="772" t="s">
        <v>640</v>
      </c>
    </row>
    <row r="664" spans="1:17">
      <c r="A664" s="770">
        <v>3015</v>
      </c>
      <c r="B664" s="772" t="s">
        <v>819</v>
      </c>
      <c r="C664" s="772" t="s">
        <v>736</v>
      </c>
      <c r="D664" s="770">
        <v>8234</v>
      </c>
      <c r="E664" s="772" t="s">
        <v>820</v>
      </c>
      <c r="F664" s="772" t="s">
        <v>817</v>
      </c>
      <c r="G664" s="770">
        <v>325</v>
      </c>
      <c r="H664" s="770">
        <v>1400</v>
      </c>
      <c r="I664" s="770">
        <v>63766.5</v>
      </c>
      <c r="J664" s="770">
        <v>57256.5</v>
      </c>
      <c r="K664" s="770">
        <v>275</v>
      </c>
      <c r="L664" s="770">
        <v>11233.6</v>
      </c>
      <c r="M664" s="770">
        <v>11231</v>
      </c>
      <c r="N664" s="772" t="s">
        <v>640</v>
      </c>
      <c r="O664" s="772" t="s">
        <v>640</v>
      </c>
      <c r="P664" s="772" t="s">
        <v>640</v>
      </c>
      <c r="Q664" s="772" t="s">
        <v>640</v>
      </c>
    </row>
    <row r="665" spans="1:17">
      <c r="A665" s="770">
        <v>3015</v>
      </c>
      <c r="B665" s="772" t="s">
        <v>819</v>
      </c>
      <c r="C665" s="772" t="s">
        <v>736</v>
      </c>
      <c r="D665" s="770">
        <v>8234</v>
      </c>
      <c r="E665" s="772" t="s">
        <v>818</v>
      </c>
      <c r="F665" s="772" t="s">
        <v>817</v>
      </c>
      <c r="G665" s="770">
        <v>200</v>
      </c>
      <c r="H665" s="770">
        <v>1400</v>
      </c>
      <c r="I665" s="770">
        <v>63766.5</v>
      </c>
      <c r="J665" s="770">
        <v>57256.5</v>
      </c>
      <c r="K665" s="770">
        <v>275</v>
      </c>
      <c r="L665" s="770">
        <v>11233.6</v>
      </c>
      <c r="M665" s="770">
        <v>11231</v>
      </c>
      <c r="N665" s="772" t="s">
        <v>640</v>
      </c>
      <c r="O665" s="772" t="s">
        <v>640</v>
      </c>
      <c r="P665" s="772" t="s">
        <v>640</v>
      </c>
      <c r="Q665" s="772" t="s">
        <v>640</v>
      </c>
    </row>
    <row r="666" spans="1:17">
      <c r="A666" s="770">
        <v>3015</v>
      </c>
      <c r="B666" s="772" t="s">
        <v>819</v>
      </c>
      <c r="C666" s="772" t="s">
        <v>736</v>
      </c>
      <c r="D666" s="770">
        <v>10801</v>
      </c>
      <c r="E666" s="772" t="s">
        <v>823</v>
      </c>
      <c r="F666" s="772" t="s">
        <v>836</v>
      </c>
      <c r="G666" s="772" t="s">
        <v>640</v>
      </c>
      <c r="H666" s="770">
        <v>1400</v>
      </c>
      <c r="I666" s="770">
        <v>63766.5</v>
      </c>
      <c r="J666" s="770">
        <v>57256.5</v>
      </c>
      <c r="K666" s="770">
        <v>275</v>
      </c>
      <c r="L666" s="770">
        <v>11233.6</v>
      </c>
      <c r="M666" s="770">
        <v>11231</v>
      </c>
      <c r="N666" s="772" t="s">
        <v>640</v>
      </c>
      <c r="O666" s="772" t="s">
        <v>640</v>
      </c>
      <c r="P666" s="772" t="s">
        <v>640</v>
      </c>
      <c r="Q666" s="772" t="s">
        <v>640</v>
      </c>
    </row>
    <row r="667" spans="1:17">
      <c r="A667" s="770">
        <v>3015</v>
      </c>
      <c r="B667" s="772" t="s">
        <v>819</v>
      </c>
      <c r="C667" s="772" t="s">
        <v>736</v>
      </c>
      <c r="D667" s="770">
        <v>10830</v>
      </c>
      <c r="E667" s="772" t="s">
        <v>823</v>
      </c>
      <c r="F667" s="772" t="s">
        <v>1342</v>
      </c>
      <c r="G667" s="772" t="s">
        <v>640</v>
      </c>
      <c r="H667" s="770">
        <v>1400</v>
      </c>
      <c r="I667" s="770">
        <v>63766.5</v>
      </c>
      <c r="J667" s="770">
        <v>57256.5</v>
      </c>
      <c r="K667" s="770">
        <v>275</v>
      </c>
      <c r="L667" s="770">
        <v>11233.6</v>
      </c>
      <c r="M667" s="770">
        <v>11231</v>
      </c>
      <c r="N667" s="772" t="s">
        <v>640</v>
      </c>
      <c r="O667" s="772" t="s">
        <v>640</v>
      </c>
      <c r="P667" s="772" t="s">
        <v>640</v>
      </c>
      <c r="Q667" s="772" t="s">
        <v>640</v>
      </c>
    </row>
    <row r="668" spans="1:17">
      <c r="A668" s="770">
        <v>3015</v>
      </c>
      <c r="B668" s="772" t="s">
        <v>819</v>
      </c>
      <c r="C668" s="772" t="s">
        <v>736</v>
      </c>
      <c r="D668" s="770">
        <v>10840</v>
      </c>
      <c r="E668" s="772" t="s">
        <v>823</v>
      </c>
      <c r="F668" s="772" t="s">
        <v>1343</v>
      </c>
      <c r="G668" s="772" t="s">
        <v>640</v>
      </c>
      <c r="H668" s="770">
        <v>1400</v>
      </c>
      <c r="I668" s="770">
        <v>63766.5</v>
      </c>
      <c r="J668" s="770">
        <v>57256.5</v>
      </c>
      <c r="K668" s="770">
        <v>275</v>
      </c>
      <c r="L668" s="770">
        <v>11233.6</v>
      </c>
      <c r="M668" s="770">
        <v>11231</v>
      </c>
      <c r="N668" s="772" t="s">
        <v>640</v>
      </c>
      <c r="O668" s="772" t="s">
        <v>640</v>
      </c>
      <c r="P668" s="772" t="s">
        <v>640</v>
      </c>
      <c r="Q668" s="772" t="s">
        <v>640</v>
      </c>
    </row>
    <row r="669" spans="1:17">
      <c r="A669" s="770">
        <v>3015</v>
      </c>
      <c r="B669" s="772" t="s">
        <v>819</v>
      </c>
      <c r="C669" s="772" t="s">
        <v>736</v>
      </c>
      <c r="D669" s="770">
        <v>10848</v>
      </c>
      <c r="E669" s="772" t="s">
        <v>823</v>
      </c>
      <c r="F669" s="772" t="s">
        <v>1344</v>
      </c>
      <c r="G669" s="772" t="s">
        <v>640</v>
      </c>
      <c r="H669" s="770">
        <v>1400</v>
      </c>
      <c r="I669" s="770">
        <v>63766.5</v>
      </c>
      <c r="J669" s="770">
        <v>57256.5</v>
      </c>
      <c r="K669" s="770">
        <v>275</v>
      </c>
      <c r="L669" s="770">
        <v>11233.6</v>
      </c>
      <c r="M669" s="770">
        <v>11231</v>
      </c>
      <c r="N669" s="772" t="s">
        <v>640</v>
      </c>
      <c r="O669" s="772" t="s">
        <v>640</v>
      </c>
      <c r="P669" s="772" t="s">
        <v>640</v>
      </c>
      <c r="Q669" s="772" t="s">
        <v>640</v>
      </c>
    </row>
    <row r="670" spans="1:17">
      <c r="A670" s="770">
        <v>3016</v>
      </c>
      <c r="B670" s="772" t="s">
        <v>756</v>
      </c>
      <c r="C670" s="772" t="s">
        <v>737</v>
      </c>
      <c r="D670" s="770">
        <v>1193</v>
      </c>
      <c r="E670" s="772" t="s">
        <v>272</v>
      </c>
      <c r="F670" s="772" t="s">
        <v>816</v>
      </c>
      <c r="G670" s="770">
        <v>60</v>
      </c>
      <c r="H670" s="770">
        <v>130</v>
      </c>
      <c r="I670" s="770">
        <v>59070</v>
      </c>
      <c r="J670" s="770">
        <v>48490</v>
      </c>
      <c r="K670" s="770">
        <v>260</v>
      </c>
      <c r="L670" s="770">
        <v>9930</v>
      </c>
      <c r="M670" s="770">
        <v>10160</v>
      </c>
      <c r="N670" s="772" t="s">
        <v>640</v>
      </c>
      <c r="O670" s="772" t="s">
        <v>640</v>
      </c>
      <c r="P670" s="772" t="s">
        <v>640</v>
      </c>
      <c r="Q670" s="772" t="s">
        <v>640</v>
      </c>
    </row>
    <row r="671" spans="1:17">
      <c r="A671" s="770">
        <v>3016</v>
      </c>
      <c r="B671" s="772" t="s">
        <v>756</v>
      </c>
      <c r="C671" s="772" t="s">
        <v>737</v>
      </c>
      <c r="D671" s="770">
        <v>1193</v>
      </c>
      <c r="E671" s="772" t="s">
        <v>755</v>
      </c>
      <c r="F671" s="772" t="s">
        <v>754</v>
      </c>
      <c r="G671" s="770">
        <v>60</v>
      </c>
      <c r="H671" s="770">
        <v>130</v>
      </c>
      <c r="I671" s="770">
        <v>59070</v>
      </c>
      <c r="J671" s="770">
        <v>48490</v>
      </c>
      <c r="K671" s="770">
        <v>260</v>
      </c>
      <c r="L671" s="770">
        <v>9930</v>
      </c>
      <c r="M671" s="770">
        <v>10160</v>
      </c>
      <c r="N671" s="772" t="s">
        <v>640</v>
      </c>
      <c r="O671" s="772" t="s">
        <v>640</v>
      </c>
      <c r="P671" s="772" t="s">
        <v>640</v>
      </c>
      <c r="Q671" s="772" t="s">
        <v>640</v>
      </c>
    </row>
    <row r="672" spans="1:17">
      <c r="A672" s="770">
        <v>3016</v>
      </c>
      <c r="B672" s="772" t="s">
        <v>756</v>
      </c>
      <c r="C672" s="772" t="s">
        <v>737</v>
      </c>
      <c r="D672" s="770">
        <v>1193</v>
      </c>
      <c r="E672" s="772" t="s">
        <v>772</v>
      </c>
      <c r="F672" s="772" t="s">
        <v>815</v>
      </c>
      <c r="G672" s="770">
        <v>60</v>
      </c>
      <c r="H672" s="770">
        <v>130</v>
      </c>
      <c r="I672" s="770">
        <v>59070</v>
      </c>
      <c r="J672" s="770">
        <v>48490</v>
      </c>
      <c r="K672" s="770">
        <v>260</v>
      </c>
      <c r="L672" s="770">
        <v>9930</v>
      </c>
      <c r="M672" s="770">
        <v>10160</v>
      </c>
      <c r="N672" s="772" t="s">
        <v>640</v>
      </c>
      <c r="O672" s="772" t="s">
        <v>640</v>
      </c>
      <c r="P672" s="772" t="s">
        <v>640</v>
      </c>
      <c r="Q672" s="772" t="s">
        <v>640</v>
      </c>
    </row>
    <row r="673" spans="1:17">
      <c r="A673" s="770">
        <v>3016</v>
      </c>
      <c r="B673" s="772" t="s">
        <v>756</v>
      </c>
      <c r="C673" s="772" t="s">
        <v>737</v>
      </c>
      <c r="D673" s="770">
        <v>1193</v>
      </c>
      <c r="E673" s="772" t="s">
        <v>781</v>
      </c>
      <c r="F673" s="772" t="s">
        <v>814</v>
      </c>
      <c r="G673" s="770">
        <v>60</v>
      </c>
      <c r="H673" s="770">
        <v>130</v>
      </c>
      <c r="I673" s="770">
        <v>59070</v>
      </c>
      <c r="J673" s="770">
        <v>48490</v>
      </c>
      <c r="K673" s="770">
        <v>260</v>
      </c>
      <c r="L673" s="770">
        <v>9930</v>
      </c>
      <c r="M673" s="770">
        <v>10160</v>
      </c>
      <c r="N673" s="772" t="s">
        <v>640</v>
      </c>
      <c r="O673" s="772" t="s">
        <v>640</v>
      </c>
      <c r="P673" s="772" t="s">
        <v>640</v>
      </c>
      <c r="Q673" s="772" t="s">
        <v>640</v>
      </c>
    </row>
    <row r="674" spans="1:17">
      <c r="A674" s="770">
        <v>3016</v>
      </c>
      <c r="B674" s="772" t="s">
        <v>756</v>
      </c>
      <c r="C674" s="772" t="s">
        <v>737</v>
      </c>
      <c r="D674" s="770">
        <v>1193</v>
      </c>
      <c r="E674" s="772" t="s">
        <v>768</v>
      </c>
      <c r="F674" s="772" t="s">
        <v>813</v>
      </c>
      <c r="G674" s="770">
        <v>120</v>
      </c>
      <c r="H674" s="770">
        <v>130</v>
      </c>
      <c r="I674" s="770">
        <v>59070</v>
      </c>
      <c r="J674" s="770">
        <v>48490</v>
      </c>
      <c r="K674" s="770">
        <v>260</v>
      </c>
      <c r="L674" s="770">
        <v>9930</v>
      </c>
      <c r="M674" s="770">
        <v>10160</v>
      </c>
      <c r="N674" s="772" t="s">
        <v>640</v>
      </c>
      <c r="O674" s="772" t="s">
        <v>640</v>
      </c>
      <c r="P674" s="772" t="s">
        <v>640</v>
      </c>
      <c r="Q674" s="772" t="s">
        <v>640</v>
      </c>
    </row>
    <row r="675" spans="1:17">
      <c r="A675" s="770">
        <v>3016</v>
      </c>
      <c r="B675" s="772" t="s">
        <v>756</v>
      </c>
      <c r="C675" s="772" t="s">
        <v>737</v>
      </c>
      <c r="D675" s="770">
        <v>1206</v>
      </c>
      <c r="E675" s="772" t="s">
        <v>272</v>
      </c>
      <c r="F675" s="772" t="s">
        <v>812</v>
      </c>
      <c r="G675" s="770">
        <v>90</v>
      </c>
      <c r="H675" s="770">
        <v>130</v>
      </c>
      <c r="I675" s="770">
        <v>59070</v>
      </c>
      <c r="J675" s="770">
        <v>48490</v>
      </c>
      <c r="K675" s="770">
        <v>260</v>
      </c>
      <c r="L675" s="770">
        <v>9930</v>
      </c>
      <c r="M675" s="770">
        <v>10160</v>
      </c>
      <c r="N675" s="772" t="s">
        <v>640</v>
      </c>
      <c r="O675" s="772" t="s">
        <v>640</v>
      </c>
      <c r="P675" s="772" t="s">
        <v>640</v>
      </c>
      <c r="Q675" s="772" t="s">
        <v>640</v>
      </c>
    </row>
    <row r="676" spans="1:17">
      <c r="A676" s="770">
        <v>3016</v>
      </c>
      <c r="B676" s="772" t="s">
        <v>756</v>
      </c>
      <c r="C676" s="772" t="s">
        <v>737</v>
      </c>
      <c r="D676" s="770">
        <v>1206</v>
      </c>
      <c r="E676" s="772" t="s">
        <v>755</v>
      </c>
      <c r="F676" s="772" t="s">
        <v>811</v>
      </c>
      <c r="G676" s="770">
        <v>60</v>
      </c>
      <c r="H676" s="770">
        <v>130</v>
      </c>
      <c r="I676" s="770">
        <v>59070</v>
      </c>
      <c r="J676" s="770">
        <v>48490</v>
      </c>
      <c r="K676" s="770">
        <v>260</v>
      </c>
      <c r="L676" s="770">
        <v>9930</v>
      </c>
      <c r="M676" s="770">
        <v>10160</v>
      </c>
      <c r="N676" s="772" t="s">
        <v>640</v>
      </c>
      <c r="O676" s="772" t="s">
        <v>640</v>
      </c>
      <c r="P676" s="772" t="s">
        <v>640</v>
      </c>
      <c r="Q676" s="772" t="s">
        <v>640</v>
      </c>
    </row>
    <row r="677" spans="1:17">
      <c r="A677" s="770">
        <v>3016</v>
      </c>
      <c r="B677" s="772" t="s">
        <v>756</v>
      </c>
      <c r="C677" s="772" t="s">
        <v>737</v>
      </c>
      <c r="D677" s="770">
        <v>1206</v>
      </c>
      <c r="E677" s="772" t="s">
        <v>772</v>
      </c>
      <c r="F677" s="772" t="s">
        <v>810</v>
      </c>
      <c r="G677" s="770">
        <v>60</v>
      </c>
      <c r="H677" s="770">
        <v>130</v>
      </c>
      <c r="I677" s="770">
        <v>59070</v>
      </c>
      <c r="J677" s="770">
        <v>48490</v>
      </c>
      <c r="K677" s="770">
        <v>260</v>
      </c>
      <c r="L677" s="770">
        <v>9930</v>
      </c>
      <c r="M677" s="770">
        <v>10160</v>
      </c>
      <c r="N677" s="772" t="s">
        <v>640</v>
      </c>
      <c r="O677" s="772" t="s">
        <v>640</v>
      </c>
      <c r="P677" s="772" t="s">
        <v>640</v>
      </c>
      <c r="Q677" s="772" t="s">
        <v>640</v>
      </c>
    </row>
    <row r="678" spans="1:17">
      <c r="A678" s="770">
        <v>3016</v>
      </c>
      <c r="B678" s="772" t="s">
        <v>756</v>
      </c>
      <c r="C678" s="772" t="s">
        <v>737</v>
      </c>
      <c r="D678" s="770">
        <v>1206</v>
      </c>
      <c r="E678" s="772" t="s">
        <v>781</v>
      </c>
      <c r="F678" s="772" t="s">
        <v>809</v>
      </c>
      <c r="G678" s="770">
        <v>75</v>
      </c>
      <c r="H678" s="770">
        <v>130</v>
      </c>
      <c r="I678" s="770">
        <v>59070</v>
      </c>
      <c r="J678" s="770">
        <v>48490</v>
      </c>
      <c r="K678" s="770">
        <v>260</v>
      </c>
      <c r="L678" s="770">
        <v>9930</v>
      </c>
      <c r="M678" s="770">
        <v>10160</v>
      </c>
      <c r="N678" s="772" t="s">
        <v>640</v>
      </c>
      <c r="O678" s="772" t="s">
        <v>640</v>
      </c>
      <c r="P678" s="772" t="s">
        <v>640</v>
      </c>
      <c r="Q678" s="772" t="s">
        <v>640</v>
      </c>
    </row>
    <row r="679" spans="1:17">
      <c r="A679" s="770">
        <v>3016</v>
      </c>
      <c r="B679" s="772" t="s">
        <v>756</v>
      </c>
      <c r="C679" s="772" t="s">
        <v>737</v>
      </c>
      <c r="D679" s="770">
        <v>1206</v>
      </c>
      <c r="E679" s="772" t="s">
        <v>768</v>
      </c>
      <c r="F679" s="772" t="s">
        <v>808</v>
      </c>
      <c r="G679" s="770">
        <v>180</v>
      </c>
      <c r="H679" s="770">
        <v>130</v>
      </c>
      <c r="I679" s="770">
        <v>59070</v>
      </c>
      <c r="J679" s="770">
        <v>48490</v>
      </c>
      <c r="K679" s="770">
        <v>260</v>
      </c>
      <c r="L679" s="770">
        <v>9930</v>
      </c>
      <c r="M679" s="770">
        <v>10160</v>
      </c>
      <c r="N679" s="772" t="s">
        <v>640</v>
      </c>
      <c r="O679" s="772" t="s">
        <v>640</v>
      </c>
      <c r="P679" s="772" t="s">
        <v>640</v>
      </c>
      <c r="Q679" s="772" t="s">
        <v>640</v>
      </c>
    </row>
    <row r="680" spans="1:17">
      <c r="A680" s="770">
        <v>3016</v>
      </c>
      <c r="B680" s="772" t="s">
        <v>756</v>
      </c>
      <c r="C680" s="772" t="s">
        <v>737</v>
      </c>
      <c r="D680" s="770">
        <v>1215</v>
      </c>
      <c r="E680" s="772" t="s">
        <v>272</v>
      </c>
      <c r="F680" s="772" t="s">
        <v>807</v>
      </c>
      <c r="G680" s="770">
        <v>60</v>
      </c>
      <c r="H680" s="770">
        <v>130</v>
      </c>
      <c r="I680" s="770">
        <v>59070</v>
      </c>
      <c r="J680" s="770">
        <v>48490</v>
      </c>
      <c r="K680" s="770">
        <v>260</v>
      </c>
      <c r="L680" s="770">
        <v>9930</v>
      </c>
      <c r="M680" s="770">
        <v>10160</v>
      </c>
      <c r="N680" s="772" t="s">
        <v>640</v>
      </c>
      <c r="O680" s="772" t="s">
        <v>640</v>
      </c>
      <c r="P680" s="772" t="s">
        <v>640</v>
      </c>
      <c r="Q680" s="772" t="s">
        <v>640</v>
      </c>
    </row>
    <row r="681" spans="1:17">
      <c r="A681" s="770">
        <v>3016</v>
      </c>
      <c r="B681" s="772" t="s">
        <v>756</v>
      </c>
      <c r="C681" s="772" t="s">
        <v>737</v>
      </c>
      <c r="D681" s="770">
        <v>1215</v>
      </c>
      <c r="E681" s="772" t="s">
        <v>755</v>
      </c>
      <c r="F681" s="772" t="s">
        <v>806</v>
      </c>
      <c r="G681" s="770">
        <v>45</v>
      </c>
      <c r="H681" s="770">
        <v>130</v>
      </c>
      <c r="I681" s="770">
        <v>59070</v>
      </c>
      <c r="J681" s="770">
        <v>48490</v>
      </c>
      <c r="K681" s="770">
        <v>260</v>
      </c>
      <c r="L681" s="770">
        <v>9930</v>
      </c>
      <c r="M681" s="770">
        <v>10160</v>
      </c>
      <c r="N681" s="772" t="s">
        <v>640</v>
      </c>
      <c r="O681" s="772" t="s">
        <v>640</v>
      </c>
      <c r="P681" s="772" t="s">
        <v>640</v>
      </c>
      <c r="Q681" s="772" t="s">
        <v>640</v>
      </c>
    </row>
    <row r="682" spans="1:17">
      <c r="A682" s="770">
        <v>3016</v>
      </c>
      <c r="B682" s="772" t="s">
        <v>756</v>
      </c>
      <c r="C682" s="772" t="s">
        <v>737</v>
      </c>
      <c r="D682" s="770">
        <v>1215</v>
      </c>
      <c r="E682" s="772" t="s">
        <v>772</v>
      </c>
      <c r="F682" s="772" t="s">
        <v>805</v>
      </c>
      <c r="G682" s="770">
        <v>45</v>
      </c>
      <c r="H682" s="770">
        <v>130</v>
      </c>
      <c r="I682" s="770">
        <v>59070</v>
      </c>
      <c r="J682" s="770">
        <v>48490</v>
      </c>
      <c r="K682" s="770">
        <v>260</v>
      </c>
      <c r="L682" s="770">
        <v>9930</v>
      </c>
      <c r="M682" s="770">
        <v>10160</v>
      </c>
      <c r="N682" s="772" t="s">
        <v>640</v>
      </c>
      <c r="O682" s="772" t="s">
        <v>640</v>
      </c>
      <c r="P682" s="772" t="s">
        <v>640</v>
      </c>
      <c r="Q682" s="772" t="s">
        <v>640</v>
      </c>
    </row>
    <row r="683" spans="1:17">
      <c r="A683" s="770">
        <v>3016</v>
      </c>
      <c r="B683" s="772" t="s">
        <v>756</v>
      </c>
      <c r="C683" s="772" t="s">
        <v>737</v>
      </c>
      <c r="D683" s="770">
        <v>1215</v>
      </c>
      <c r="E683" s="772" t="s">
        <v>781</v>
      </c>
      <c r="F683" s="772" t="s">
        <v>804</v>
      </c>
      <c r="G683" s="770">
        <v>45</v>
      </c>
      <c r="H683" s="770">
        <v>130</v>
      </c>
      <c r="I683" s="770">
        <v>59070</v>
      </c>
      <c r="J683" s="770">
        <v>48490</v>
      </c>
      <c r="K683" s="770">
        <v>260</v>
      </c>
      <c r="L683" s="770">
        <v>9930</v>
      </c>
      <c r="M683" s="770">
        <v>10160</v>
      </c>
      <c r="N683" s="772" t="s">
        <v>640</v>
      </c>
      <c r="O683" s="772" t="s">
        <v>640</v>
      </c>
      <c r="P683" s="772" t="s">
        <v>640</v>
      </c>
      <c r="Q683" s="772" t="s">
        <v>640</v>
      </c>
    </row>
    <row r="684" spans="1:17">
      <c r="A684" s="770">
        <v>3016</v>
      </c>
      <c r="B684" s="772" t="s">
        <v>756</v>
      </c>
      <c r="C684" s="772" t="s">
        <v>737</v>
      </c>
      <c r="D684" s="770">
        <v>1215</v>
      </c>
      <c r="E684" s="772" t="s">
        <v>768</v>
      </c>
      <c r="F684" s="772" t="s">
        <v>803</v>
      </c>
      <c r="G684" s="770">
        <v>105</v>
      </c>
      <c r="H684" s="770">
        <v>130</v>
      </c>
      <c r="I684" s="770">
        <v>59070</v>
      </c>
      <c r="J684" s="770">
        <v>48490</v>
      </c>
      <c r="K684" s="770">
        <v>260</v>
      </c>
      <c r="L684" s="770">
        <v>9930</v>
      </c>
      <c r="M684" s="770">
        <v>10160</v>
      </c>
      <c r="N684" s="772" t="s">
        <v>640</v>
      </c>
      <c r="O684" s="772" t="s">
        <v>640</v>
      </c>
      <c r="P684" s="772" t="s">
        <v>640</v>
      </c>
      <c r="Q684" s="772" t="s">
        <v>640</v>
      </c>
    </row>
    <row r="685" spans="1:17">
      <c r="A685" s="770">
        <v>3016</v>
      </c>
      <c r="B685" s="772" t="s">
        <v>756</v>
      </c>
      <c r="C685" s="772" t="s">
        <v>737</v>
      </c>
      <c r="D685" s="770">
        <v>1216</v>
      </c>
      <c r="E685" s="772" t="s">
        <v>272</v>
      </c>
      <c r="F685" s="772" t="s">
        <v>802</v>
      </c>
      <c r="G685" s="770">
        <v>60</v>
      </c>
      <c r="H685" s="770">
        <v>130</v>
      </c>
      <c r="I685" s="770">
        <v>59070</v>
      </c>
      <c r="J685" s="770">
        <v>48490</v>
      </c>
      <c r="K685" s="770">
        <v>260</v>
      </c>
      <c r="L685" s="770">
        <v>9930</v>
      </c>
      <c r="M685" s="770">
        <v>10160</v>
      </c>
      <c r="N685" s="772" t="s">
        <v>640</v>
      </c>
      <c r="O685" s="772" t="s">
        <v>640</v>
      </c>
      <c r="P685" s="772" t="s">
        <v>640</v>
      </c>
      <c r="Q685" s="772" t="s">
        <v>640</v>
      </c>
    </row>
    <row r="686" spans="1:17">
      <c r="A686" s="770">
        <v>3016</v>
      </c>
      <c r="B686" s="772" t="s">
        <v>756</v>
      </c>
      <c r="C686" s="772" t="s">
        <v>737</v>
      </c>
      <c r="D686" s="770">
        <v>1216</v>
      </c>
      <c r="E686" s="772" t="s">
        <v>755</v>
      </c>
      <c r="F686" s="772" t="s">
        <v>801</v>
      </c>
      <c r="G686" s="770">
        <v>45</v>
      </c>
      <c r="H686" s="770">
        <v>130</v>
      </c>
      <c r="I686" s="770">
        <v>59070</v>
      </c>
      <c r="J686" s="770">
        <v>48490</v>
      </c>
      <c r="K686" s="770">
        <v>260</v>
      </c>
      <c r="L686" s="770">
        <v>9930</v>
      </c>
      <c r="M686" s="770">
        <v>10160</v>
      </c>
      <c r="N686" s="772" t="s">
        <v>640</v>
      </c>
      <c r="O686" s="772" t="s">
        <v>640</v>
      </c>
      <c r="P686" s="772" t="s">
        <v>640</v>
      </c>
      <c r="Q686" s="772" t="s">
        <v>640</v>
      </c>
    </row>
    <row r="687" spans="1:17">
      <c r="A687" s="770">
        <v>3016</v>
      </c>
      <c r="B687" s="772" t="s">
        <v>756</v>
      </c>
      <c r="C687" s="772" t="s">
        <v>737</v>
      </c>
      <c r="D687" s="770">
        <v>1216</v>
      </c>
      <c r="E687" s="772" t="s">
        <v>772</v>
      </c>
      <c r="F687" s="772" t="s">
        <v>800</v>
      </c>
      <c r="G687" s="770">
        <v>45</v>
      </c>
      <c r="H687" s="770">
        <v>130</v>
      </c>
      <c r="I687" s="770">
        <v>59070</v>
      </c>
      <c r="J687" s="770">
        <v>48490</v>
      </c>
      <c r="K687" s="770">
        <v>260</v>
      </c>
      <c r="L687" s="770">
        <v>9930</v>
      </c>
      <c r="M687" s="770">
        <v>10160</v>
      </c>
      <c r="N687" s="772" t="s">
        <v>640</v>
      </c>
      <c r="O687" s="772" t="s">
        <v>640</v>
      </c>
      <c r="P687" s="772" t="s">
        <v>640</v>
      </c>
      <c r="Q687" s="772" t="s">
        <v>640</v>
      </c>
    </row>
    <row r="688" spans="1:17">
      <c r="A688" s="770">
        <v>3016</v>
      </c>
      <c r="B688" s="772" t="s">
        <v>756</v>
      </c>
      <c r="C688" s="772" t="s">
        <v>737</v>
      </c>
      <c r="D688" s="770">
        <v>1216</v>
      </c>
      <c r="E688" s="772" t="s">
        <v>781</v>
      </c>
      <c r="F688" s="772" t="s">
        <v>799</v>
      </c>
      <c r="G688" s="770">
        <v>45</v>
      </c>
      <c r="H688" s="770">
        <v>130</v>
      </c>
      <c r="I688" s="770">
        <v>59070</v>
      </c>
      <c r="J688" s="770">
        <v>48490</v>
      </c>
      <c r="K688" s="770">
        <v>260</v>
      </c>
      <c r="L688" s="770">
        <v>9930</v>
      </c>
      <c r="M688" s="770">
        <v>10160</v>
      </c>
      <c r="N688" s="772" t="s">
        <v>640</v>
      </c>
      <c r="O688" s="772" t="s">
        <v>640</v>
      </c>
      <c r="P688" s="772" t="s">
        <v>640</v>
      </c>
      <c r="Q688" s="772" t="s">
        <v>640</v>
      </c>
    </row>
    <row r="689" spans="1:17">
      <c r="A689" s="770">
        <v>3016</v>
      </c>
      <c r="B689" s="772" t="s">
        <v>756</v>
      </c>
      <c r="C689" s="772" t="s">
        <v>737</v>
      </c>
      <c r="D689" s="770">
        <v>1216</v>
      </c>
      <c r="E689" s="772" t="s">
        <v>768</v>
      </c>
      <c r="F689" s="772" t="s">
        <v>798</v>
      </c>
      <c r="G689" s="770">
        <v>105</v>
      </c>
      <c r="H689" s="770">
        <v>130</v>
      </c>
      <c r="I689" s="770">
        <v>59070</v>
      </c>
      <c r="J689" s="770">
        <v>48490</v>
      </c>
      <c r="K689" s="770">
        <v>260</v>
      </c>
      <c r="L689" s="770">
        <v>9930</v>
      </c>
      <c r="M689" s="770">
        <v>10160</v>
      </c>
      <c r="N689" s="772" t="s">
        <v>640</v>
      </c>
      <c r="O689" s="772" t="s">
        <v>640</v>
      </c>
      <c r="P689" s="772" t="s">
        <v>640</v>
      </c>
      <c r="Q689" s="772" t="s">
        <v>640</v>
      </c>
    </row>
    <row r="690" spans="1:17">
      <c r="A690" s="770">
        <v>3016</v>
      </c>
      <c r="B690" s="772" t="s">
        <v>756</v>
      </c>
      <c r="C690" s="772" t="s">
        <v>737</v>
      </c>
      <c r="D690" s="770">
        <v>1296</v>
      </c>
      <c r="E690" s="772" t="s">
        <v>272</v>
      </c>
      <c r="F690" s="772" t="s">
        <v>797</v>
      </c>
      <c r="G690" s="770">
        <v>45</v>
      </c>
      <c r="H690" s="770">
        <v>130</v>
      </c>
      <c r="I690" s="770">
        <v>59070</v>
      </c>
      <c r="J690" s="770">
        <v>48490</v>
      </c>
      <c r="K690" s="770">
        <v>260</v>
      </c>
      <c r="L690" s="770">
        <v>9930</v>
      </c>
      <c r="M690" s="770">
        <v>10160</v>
      </c>
      <c r="N690" s="772" t="s">
        <v>640</v>
      </c>
      <c r="O690" s="772" t="s">
        <v>640</v>
      </c>
      <c r="P690" s="772" t="s">
        <v>640</v>
      </c>
      <c r="Q690" s="772" t="s">
        <v>640</v>
      </c>
    </row>
    <row r="691" spans="1:17">
      <c r="A691" s="770">
        <v>3016</v>
      </c>
      <c r="B691" s="772" t="s">
        <v>756</v>
      </c>
      <c r="C691" s="772" t="s">
        <v>737</v>
      </c>
      <c r="D691" s="770">
        <v>1332</v>
      </c>
      <c r="E691" s="772" t="s">
        <v>755</v>
      </c>
      <c r="F691" s="772" t="s">
        <v>796</v>
      </c>
      <c r="G691" s="770">
        <v>60</v>
      </c>
      <c r="H691" s="770">
        <v>130</v>
      </c>
      <c r="I691" s="770">
        <v>59070</v>
      </c>
      <c r="J691" s="770">
        <v>48490</v>
      </c>
      <c r="K691" s="770">
        <v>260</v>
      </c>
      <c r="L691" s="770">
        <v>9930</v>
      </c>
      <c r="M691" s="770">
        <v>10160</v>
      </c>
      <c r="N691" s="772" t="s">
        <v>640</v>
      </c>
      <c r="O691" s="772" t="s">
        <v>640</v>
      </c>
      <c r="P691" s="772" t="s">
        <v>640</v>
      </c>
      <c r="Q691" s="772" t="s">
        <v>640</v>
      </c>
    </row>
    <row r="692" spans="1:17">
      <c r="A692" s="770">
        <v>3016</v>
      </c>
      <c r="B692" s="772" t="s">
        <v>756</v>
      </c>
      <c r="C692" s="772" t="s">
        <v>737</v>
      </c>
      <c r="D692" s="770">
        <v>1333</v>
      </c>
      <c r="E692" s="772" t="s">
        <v>272</v>
      </c>
      <c r="F692" s="772" t="s">
        <v>795</v>
      </c>
      <c r="G692" s="770">
        <v>60</v>
      </c>
      <c r="H692" s="770">
        <v>130</v>
      </c>
      <c r="I692" s="770">
        <v>59070</v>
      </c>
      <c r="J692" s="770">
        <v>48490</v>
      </c>
      <c r="K692" s="770">
        <v>260</v>
      </c>
      <c r="L692" s="770">
        <v>9930</v>
      </c>
      <c r="M692" s="770">
        <v>10160</v>
      </c>
      <c r="N692" s="772" t="s">
        <v>640</v>
      </c>
      <c r="O692" s="772" t="s">
        <v>640</v>
      </c>
      <c r="P692" s="772" t="s">
        <v>640</v>
      </c>
      <c r="Q692" s="772" t="s">
        <v>640</v>
      </c>
    </row>
    <row r="693" spans="1:17">
      <c r="A693" s="770">
        <v>3016</v>
      </c>
      <c r="B693" s="772" t="s">
        <v>756</v>
      </c>
      <c r="C693" s="772" t="s">
        <v>737</v>
      </c>
      <c r="D693" s="770">
        <v>1333</v>
      </c>
      <c r="E693" s="772" t="s">
        <v>755</v>
      </c>
      <c r="F693" s="772" t="s">
        <v>794</v>
      </c>
      <c r="G693" s="770">
        <v>60</v>
      </c>
      <c r="H693" s="770">
        <v>130</v>
      </c>
      <c r="I693" s="770">
        <v>59070</v>
      </c>
      <c r="J693" s="770">
        <v>48490</v>
      </c>
      <c r="K693" s="770">
        <v>260</v>
      </c>
      <c r="L693" s="770">
        <v>9930</v>
      </c>
      <c r="M693" s="770">
        <v>10160</v>
      </c>
      <c r="N693" s="772" t="s">
        <v>640</v>
      </c>
      <c r="O693" s="772" t="s">
        <v>640</v>
      </c>
      <c r="P693" s="772" t="s">
        <v>640</v>
      </c>
      <c r="Q693" s="772" t="s">
        <v>640</v>
      </c>
    </row>
    <row r="694" spans="1:17">
      <c r="A694" s="770">
        <v>3016</v>
      </c>
      <c r="B694" s="772" t="s">
        <v>756</v>
      </c>
      <c r="C694" s="772" t="s">
        <v>737</v>
      </c>
      <c r="D694" s="770">
        <v>1333</v>
      </c>
      <c r="E694" s="772" t="s">
        <v>772</v>
      </c>
      <c r="F694" s="772" t="s">
        <v>793</v>
      </c>
      <c r="G694" s="770">
        <v>60</v>
      </c>
      <c r="H694" s="770">
        <v>130</v>
      </c>
      <c r="I694" s="770">
        <v>59070</v>
      </c>
      <c r="J694" s="770">
        <v>48490</v>
      </c>
      <c r="K694" s="770">
        <v>260</v>
      </c>
      <c r="L694" s="770">
        <v>9930</v>
      </c>
      <c r="M694" s="770">
        <v>10160</v>
      </c>
      <c r="N694" s="772" t="s">
        <v>640</v>
      </c>
      <c r="O694" s="772" t="s">
        <v>640</v>
      </c>
      <c r="P694" s="772" t="s">
        <v>640</v>
      </c>
      <c r="Q694" s="772" t="s">
        <v>640</v>
      </c>
    </row>
    <row r="695" spans="1:17">
      <c r="A695" s="770">
        <v>3016</v>
      </c>
      <c r="B695" s="772" t="s">
        <v>756</v>
      </c>
      <c r="C695" s="772" t="s">
        <v>737</v>
      </c>
      <c r="D695" s="770">
        <v>1333</v>
      </c>
      <c r="E695" s="772" t="s">
        <v>781</v>
      </c>
      <c r="F695" s="772" t="s">
        <v>792</v>
      </c>
      <c r="G695" s="770">
        <v>60</v>
      </c>
      <c r="H695" s="770">
        <v>130</v>
      </c>
      <c r="I695" s="770">
        <v>59070</v>
      </c>
      <c r="J695" s="770">
        <v>48490</v>
      </c>
      <c r="K695" s="770">
        <v>260</v>
      </c>
      <c r="L695" s="770">
        <v>9930</v>
      </c>
      <c r="M695" s="770">
        <v>10160</v>
      </c>
      <c r="N695" s="772" t="s">
        <v>640</v>
      </c>
      <c r="O695" s="772" t="s">
        <v>640</v>
      </c>
      <c r="P695" s="772" t="s">
        <v>640</v>
      </c>
      <c r="Q695" s="772" t="s">
        <v>640</v>
      </c>
    </row>
    <row r="696" spans="1:17">
      <c r="A696" s="770">
        <v>3016</v>
      </c>
      <c r="B696" s="772" t="s">
        <v>756</v>
      </c>
      <c r="C696" s="772" t="s">
        <v>737</v>
      </c>
      <c r="D696" s="770">
        <v>1333</v>
      </c>
      <c r="E696" s="772" t="s">
        <v>768</v>
      </c>
      <c r="F696" s="772" t="s">
        <v>791</v>
      </c>
      <c r="G696" s="770">
        <v>105</v>
      </c>
      <c r="H696" s="770">
        <v>130</v>
      </c>
      <c r="I696" s="770">
        <v>59070</v>
      </c>
      <c r="J696" s="770">
        <v>48490</v>
      </c>
      <c r="K696" s="770">
        <v>260</v>
      </c>
      <c r="L696" s="770">
        <v>9930</v>
      </c>
      <c r="M696" s="770">
        <v>10160</v>
      </c>
      <c r="N696" s="772" t="s">
        <v>640</v>
      </c>
      <c r="O696" s="772" t="s">
        <v>640</v>
      </c>
      <c r="P696" s="772" t="s">
        <v>640</v>
      </c>
      <c r="Q696" s="772" t="s">
        <v>640</v>
      </c>
    </row>
    <row r="697" spans="1:17">
      <c r="A697" s="770">
        <v>3016</v>
      </c>
      <c r="B697" s="772" t="s">
        <v>756</v>
      </c>
      <c r="C697" s="772" t="s">
        <v>737</v>
      </c>
      <c r="D697" s="770">
        <v>1366</v>
      </c>
      <c r="E697" s="772" t="s">
        <v>755</v>
      </c>
      <c r="F697" s="772" t="s">
        <v>790</v>
      </c>
      <c r="G697" s="770">
        <v>45</v>
      </c>
      <c r="H697" s="770">
        <v>130</v>
      </c>
      <c r="I697" s="770">
        <v>59070</v>
      </c>
      <c r="J697" s="770">
        <v>48490</v>
      </c>
      <c r="K697" s="770">
        <v>260</v>
      </c>
      <c r="L697" s="770">
        <v>9930</v>
      </c>
      <c r="M697" s="770">
        <v>10160</v>
      </c>
      <c r="N697" s="772" t="s">
        <v>640</v>
      </c>
      <c r="O697" s="772" t="s">
        <v>640</v>
      </c>
      <c r="P697" s="772" t="s">
        <v>640</v>
      </c>
      <c r="Q697" s="772" t="s">
        <v>640</v>
      </c>
    </row>
    <row r="698" spans="1:17">
      <c r="A698" s="770">
        <v>3016</v>
      </c>
      <c r="B698" s="772" t="s">
        <v>756</v>
      </c>
      <c r="C698" s="772" t="s">
        <v>737</v>
      </c>
      <c r="D698" s="770">
        <v>1366</v>
      </c>
      <c r="E698" s="772" t="s">
        <v>772</v>
      </c>
      <c r="F698" s="772" t="s">
        <v>789</v>
      </c>
      <c r="G698" s="770">
        <v>45</v>
      </c>
      <c r="H698" s="770">
        <v>130</v>
      </c>
      <c r="I698" s="770">
        <v>59070</v>
      </c>
      <c r="J698" s="770">
        <v>48490</v>
      </c>
      <c r="K698" s="770">
        <v>260</v>
      </c>
      <c r="L698" s="770">
        <v>9930</v>
      </c>
      <c r="M698" s="770">
        <v>10160</v>
      </c>
      <c r="N698" s="772" t="s">
        <v>640</v>
      </c>
      <c r="O698" s="772" t="s">
        <v>640</v>
      </c>
      <c r="P698" s="772" t="s">
        <v>640</v>
      </c>
      <c r="Q698" s="772" t="s">
        <v>640</v>
      </c>
    </row>
    <row r="699" spans="1:17">
      <c r="A699" s="770">
        <v>3016</v>
      </c>
      <c r="B699" s="772" t="s">
        <v>756</v>
      </c>
      <c r="C699" s="772" t="s">
        <v>737</v>
      </c>
      <c r="D699" s="770">
        <v>1366</v>
      </c>
      <c r="E699" s="772" t="s">
        <v>781</v>
      </c>
      <c r="F699" s="772" t="s">
        <v>788</v>
      </c>
      <c r="G699" s="770">
        <v>45</v>
      </c>
      <c r="H699" s="770">
        <v>130</v>
      </c>
      <c r="I699" s="770">
        <v>59070</v>
      </c>
      <c r="J699" s="770">
        <v>48490</v>
      </c>
      <c r="K699" s="770">
        <v>260</v>
      </c>
      <c r="L699" s="770">
        <v>9930</v>
      </c>
      <c r="M699" s="770">
        <v>10160</v>
      </c>
      <c r="N699" s="772" t="s">
        <v>640</v>
      </c>
      <c r="O699" s="772" t="s">
        <v>640</v>
      </c>
      <c r="P699" s="772" t="s">
        <v>640</v>
      </c>
      <c r="Q699" s="772" t="s">
        <v>640</v>
      </c>
    </row>
    <row r="700" spans="1:17">
      <c r="A700" s="770">
        <v>3016</v>
      </c>
      <c r="B700" s="772" t="s">
        <v>756</v>
      </c>
      <c r="C700" s="772" t="s">
        <v>737</v>
      </c>
      <c r="D700" s="770">
        <v>1366</v>
      </c>
      <c r="E700" s="772" t="s">
        <v>768</v>
      </c>
      <c r="F700" s="772" t="s">
        <v>787</v>
      </c>
      <c r="G700" s="770">
        <v>90</v>
      </c>
      <c r="H700" s="770">
        <v>130</v>
      </c>
      <c r="I700" s="770">
        <v>59070</v>
      </c>
      <c r="J700" s="770">
        <v>48490</v>
      </c>
      <c r="K700" s="770">
        <v>260</v>
      </c>
      <c r="L700" s="770">
        <v>9930</v>
      </c>
      <c r="M700" s="770">
        <v>10160</v>
      </c>
      <c r="N700" s="772" t="s">
        <v>640</v>
      </c>
      <c r="O700" s="772" t="s">
        <v>640</v>
      </c>
      <c r="P700" s="772" t="s">
        <v>640</v>
      </c>
      <c r="Q700" s="772" t="s">
        <v>640</v>
      </c>
    </row>
    <row r="701" spans="1:17">
      <c r="A701" s="770">
        <v>3016</v>
      </c>
      <c r="B701" s="772" t="s">
        <v>756</v>
      </c>
      <c r="C701" s="772" t="s">
        <v>737</v>
      </c>
      <c r="D701" s="770">
        <v>1395</v>
      </c>
      <c r="E701" s="772" t="s">
        <v>755</v>
      </c>
      <c r="F701" s="772" t="s">
        <v>786</v>
      </c>
      <c r="G701" s="770">
        <v>75</v>
      </c>
      <c r="H701" s="770">
        <v>130</v>
      </c>
      <c r="I701" s="770">
        <v>59070</v>
      </c>
      <c r="J701" s="770">
        <v>48490</v>
      </c>
      <c r="K701" s="770">
        <v>260</v>
      </c>
      <c r="L701" s="770">
        <v>9930</v>
      </c>
      <c r="M701" s="770">
        <v>10160</v>
      </c>
      <c r="N701" s="772" t="s">
        <v>640</v>
      </c>
      <c r="O701" s="772" t="s">
        <v>640</v>
      </c>
      <c r="P701" s="772" t="s">
        <v>640</v>
      </c>
      <c r="Q701" s="772" t="s">
        <v>640</v>
      </c>
    </row>
    <row r="702" spans="1:17">
      <c r="A702" s="770">
        <v>3016</v>
      </c>
      <c r="B702" s="772" t="s">
        <v>756</v>
      </c>
      <c r="C702" s="772" t="s">
        <v>737</v>
      </c>
      <c r="D702" s="770">
        <v>1395</v>
      </c>
      <c r="E702" s="772" t="s">
        <v>768</v>
      </c>
      <c r="F702" s="772" t="s">
        <v>785</v>
      </c>
      <c r="G702" s="770">
        <v>45</v>
      </c>
      <c r="H702" s="770">
        <v>130</v>
      </c>
      <c r="I702" s="770">
        <v>59070</v>
      </c>
      <c r="J702" s="770">
        <v>48490</v>
      </c>
      <c r="K702" s="770">
        <v>260</v>
      </c>
      <c r="L702" s="770">
        <v>9930</v>
      </c>
      <c r="M702" s="770">
        <v>10160</v>
      </c>
      <c r="N702" s="772" t="s">
        <v>640</v>
      </c>
      <c r="O702" s="772" t="s">
        <v>640</v>
      </c>
      <c r="P702" s="772" t="s">
        <v>640</v>
      </c>
      <c r="Q702" s="772" t="s">
        <v>640</v>
      </c>
    </row>
    <row r="703" spans="1:17">
      <c r="A703" s="770">
        <v>3016</v>
      </c>
      <c r="B703" s="772" t="s">
        <v>756</v>
      </c>
      <c r="C703" s="772" t="s">
        <v>737</v>
      </c>
      <c r="D703" s="770">
        <v>1442</v>
      </c>
      <c r="E703" s="772" t="s">
        <v>272</v>
      </c>
      <c r="F703" s="772" t="s">
        <v>784</v>
      </c>
      <c r="G703" s="770">
        <v>60</v>
      </c>
      <c r="H703" s="770">
        <v>130</v>
      </c>
      <c r="I703" s="770">
        <v>59070</v>
      </c>
      <c r="J703" s="770">
        <v>48490</v>
      </c>
      <c r="K703" s="770">
        <v>260</v>
      </c>
      <c r="L703" s="770">
        <v>9930</v>
      </c>
      <c r="M703" s="770">
        <v>10160</v>
      </c>
      <c r="N703" s="772" t="s">
        <v>640</v>
      </c>
      <c r="O703" s="772" t="s">
        <v>640</v>
      </c>
      <c r="P703" s="772" t="s">
        <v>640</v>
      </c>
      <c r="Q703" s="772" t="s">
        <v>640</v>
      </c>
    </row>
    <row r="704" spans="1:17">
      <c r="A704" s="770">
        <v>3016</v>
      </c>
      <c r="B704" s="772" t="s">
        <v>756</v>
      </c>
      <c r="C704" s="772" t="s">
        <v>737</v>
      </c>
      <c r="D704" s="770">
        <v>1442</v>
      </c>
      <c r="E704" s="772" t="s">
        <v>755</v>
      </c>
      <c r="F704" s="772" t="s">
        <v>783</v>
      </c>
      <c r="G704" s="770">
        <v>45</v>
      </c>
      <c r="H704" s="770">
        <v>130</v>
      </c>
      <c r="I704" s="770">
        <v>59070</v>
      </c>
      <c r="J704" s="770">
        <v>48490</v>
      </c>
      <c r="K704" s="770">
        <v>260</v>
      </c>
      <c r="L704" s="770">
        <v>9930</v>
      </c>
      <c r="M704" s="770">
        <v>10160</v>
      </c>
      <c r="N704" s="772" t="s">
        <v>640</v>
      </c>
      <c r="O704" s="772" t="s">
        <v>640</v>
      </c>
      <c r="P704" s="772" t="s">
        <v>640</v>
      </c>
      <c r="Q704" s="772" t="s">
        <v>640</v>
      </c>
    </row>
    <row r="705" spans="1:17">
      <c r="A705" s="770">
        <v>3016</v>
      </c>
      <c r="B705" s="772" t="s">
        <v>756</v>
      </c>
      <c r="C705" s="772" t="s">
        <v>737</v>
      </c>
      <c r="D705" s="770">
        <v>1442</v>
      </c>
      <c r="E705" s="772" t="s">
        <v>772</v>
      </c>
      <c r="F705" s="772" t="s">
        <v>782</v>
      </c>
      <c r="G705" s="770">
        <v>45</v>
      </c>
      <c r="H705" s="770">
        <v>130</v>
      </c>
      <c r="I705" s="770">
        <v>59070</v>
      </c>
      <c r="J705" s="770">
        <v>48490</v>
      </c>
      <c r="K705" s="770">
        <v>260</v>
      </c>
      <c r="L705" s="770">
        <v>9930</v>
      </c>
      <c r="M705" s="770">
        <v>10160</v>
      </c>
      <c r="N705" s="772" t="s">
        <v>640</v>
      </c>
      <c r="O705" s="772" t="s">
        <v>640</v>
      </c>
      <c r="P705" s="772" t="s">
        <v>640</v>
      </c>
      <c r="Q705" s="772" t="s">
        <v>640</v>
      </c>
    </row>
    <row r="706" spans="1:17">
      <c r="A706" s="770">
        <v>3016</v>
      </c>
      <c r="B706" s="772" t="s">
        <v>756</v>
      </c>
      <c r="C706" s="772" t="s">
        <v>737</v>
      </c>
      <c r="D706" s="770">
        <v>1442</v>
      </c>
      <c r="E706" s="772" t="s">
        <v>781</v>
      </c>
      <c r="F706" s="772" t="s">
        <v>780</v>
      </c>
      <c r="G706" s="770">
        <v>45</v>
      </c>
      <c r="H706" s="770">
        <v>130</v>
      </c>
      <c r="I706" s="770">
        <v>59070</v>
      </c>
      <c r="J706" s="770">
        <v>48490</v>
      </c>
      <c r="K706" s="770">
        <v>260</v>
      </c>
      <c r="L706" s="770">
        <v>9930</v>
      </c>
      <c r="M706" s="770">
        <v>10160</v>
      </c>
      <c r="N706" s="772" t="s">
        <v>640</v>
      </c>
      <c r="O706" s="772" t="s">
        <v>640</v>
      </c>
      <c r="P706" s="772" t="s">
        <v>640</v>
      </c>
      <c r="Q706" s="772" t="s">
        <v>640</v>
      </c>
    </row>
    <row r="707" spans="1:17">
      <c r="A707" s="770">
        <v>3016</v>
      </c>
      <c r="B707" s="772" t="s">
        <v>756</v>
      </c>
      <c r="C707" s="772" t="s">
        <v>737</v>
      </c>
      <c r="D707" s="770">
        <v>1442</v>
      </c>
      <c r="E707" s="772" t="s">
        <v>768</v>
      </c>
      <c r="F707" s="772" t="s">
        <v>779</v>
      </c>
      <c r="G707" s="770">
        <v>105</v>
      </c>
      <c r="H707" s="770">
        <v>130</v>
      </c>
      <c r="I707" s="770">
        <v>59070</v>
      </c>
      <c r="J707" s="770">
        <v>48490</v>
      </c>
      <c r="K707" s="770">
        <v>260</v>
      </c>
      <c r="L707" s="770">
        <v>9930</v>
      </c>
      <c r="M707" s="770">
        <v>10160</v>
      </c>
      <c r="N707" s="772" t="s">
        <v>640</v>
      </c>
      <c r="O707" s="772" t="s">
        <v>640</v>
      </c>
      <c r="P707" s="772" t="s">
        <v>640</v>
      </c>
      <c r="Q707" s="772" t="s">
        <v>640</v>
      </c>
    </row>
    <row r="708" spans="1:17">
      <c r="A708" s="770">
        <v>3016</v>
      </c>
      <c r="B708" s="772" t="s">
        <v>756</v>
      </c>
      <c r="C708" s="772" t="s">
        <v>737</v>
      </c>
      <c r="D708" s="770">
        <v>1495</v>
      </c>
      <c r="E708" s="772" t="s">
        <v>755</v>
      </c>
      <c r="F708" s="772" t="s">
        <v>778</v>
      </c>
      <c r="G708" s="770">
        <v>60</v>
      </c>
      <c r="H708" s="770">
        <v>1330</v>
      </c>
      <c r="I708" s="770">
        <v>43290</v>
      </c>
      <c r="J708" s="770">
        <v>28700</v>
      </c>
      <c r="K708" s="770">
        <v>260</v>
      </c>
      <c r="L708" s="770">
        <v>9930</v>
      </c>
      <c r="M708" s="770">
        <v>10160</v>
      </c>
      <c r="N708" s="772" t="s">
        <v>640</v>
      </c>
      <c r="O708" s="772" t="s">
        <v>640</v>
      </c>
      <c r="P708" s="772" t="s">
        <v>640</v>
      </c>
      <c r="Q708" s="772" t="s">
        <v>640</v>
      </c>
    </row>
    <row r="709" spans="1:17">
      <c r="A709" s="770">
        <v>3016</v>
      </c>
      <c r="B709" s="772" t="s">
        <v>756</v>
      </c>
      <c r="C709" s="772" t="s">
        <v>737</v>
      </c>
      <c r="D709" s="770">
        <v>2468</v>
      </c>
      <c r="E709" s="772" t="s">
        <v>755</v>
      </c>
      <c r="F709" s="772" t="s">
        <v>777</v>
      </c>
      <c r="G709" s="770">
        <v>60</v>
      </c>
      <c r="H709" s="770">
        <v>1330</v>
      </c>
      <c r="I709" s="770">
        <v>43290</v>
      </c>
      <c r="J709" s="770">
        <v>28700</v>
      </c>
      <c r="K709" s="770">
        <v>260</v>
      </c>
      <c r="L709" s="770">
        <v>9930</v>
      </c>
      <c r="M709" s="770">
        <v>10160</v>
      </c>
      <c r="N709" s="772" t="s">
        <v>640</v>
      </c>
      <c r="O709" s="772" t="s">
        <v>640</v>
      </c>
      <c r="P709" s="772" t="s">
        <v>640</v>
      </c>
      <c r="Q709" s="772" t="s">
        <v>640</v>
      </c>
    </row>
    <row r="710" spans="1:17">
      <c r="A710" s="770">
        <v>3016</v>
      </c>
      <c r="B710" s="772" t="s">
        <v>756</v>
      </c>
      <c r="C710" s="772" t="s">
        <v>737</v>
      </c>
      <c r="D710" s="770">
        <v>2472</v>
      </c>
      <c r="E710" s="772" t="s">
        <v>272</v>
      </c>
      <c r="F710" s="772" t="s">
        <v>776</v>
      </c>
      <c r="G710" s="770">
        <v>45</v>
      </c>
      <c r="H710" s="770">
        <v>1330</v>
      </c>
      <c r="I710" s="770">
        <v>43290</v>
      </c>
      <c r="J710" s="770">
        <v>28700</v>
      </c>
      <c r="K710" s="770">
        <v>260</v>
      </c>
      <c r="L710" s="770">
        <v>9930</v>
      </c>
      <c r="M710" s="770">
        <v>10160</v>
      </c>
      <c r="N710" s="772" t="s">
        <v>640</v>
      </c>
      <c r="O710" s="772" t="s">
        <v>640</v>
      </c>
      <c r="P710" s="772" t="s">
        <v>640</v>
      </c>
      <c r="Q710" s="772" t="s">
        <v>640</v>
      </c>
    </row>
    <row r="711" spans="1:17">
      <c r="A711" s="770">
        <v>3016</v>
      </c>
      <c r="B711" s="772" t="s">
        <v>756</v>
      </c>
      <c r="C711" s="772" t="s">
        <v>737</v>
      </c>
      <c r="D711" s="770">
        <v>2472</v>
      </c>
      <c r="E711" s="772" t="s">
        <v>768</v>
      </c>
      <c r="F711" s="772" t="s">
        <v>775</v>
      </c>
      <c r="G711" s="770">
        <v>45</v>
      </c>
      <c r="H711" s="770">
        <v>1330</v>
      </c>
      <c r="I711" s="770">
        <v>43290</v>
      </c>
      <c r="J711" s="770">
        <v>28700</v>
      </c>
      <c r="K711" s="770">
        <v>260</v>
      </c>
      <c r="L711" s="770">
        <v>9930</v>
      </c>
      <c r="M711" s="770">
        <v>10160</v>
      </c>
      <c r="N711" s="772" t="s">
        <v>640</v>
      </c>
      <c r="O711" s="772" t="s">
        <v>640</v>
      </c>
      <c r="P711" s="772" t="s">
        <v>640</v>
      </c>
      <c r="Q711" s="772" t="s">
        <v>640</v>
      </c>
    </row>
    <row r="712" spans="1:17">
      <c r="A712" s="770">
        <v>3016</v>
      </c>
      <c r="B712" s="772" t="s">
        <v>756</v>
      </c>
      <c r="C712" s="772" t="s">
        <v>737</v>
      </c>
      <c r="D712" s="770">
        <v>2480</v>
      </c>
      <c r="E712" s="772" t="s">
        <v>755</v>
      </c>
      <c r="F712" s="772" t="s">
        <v>774</v>
      </c>
      <c r="G712" s="770">
        <v>60</v>
      </c>
      <c r="H712" s="770">
        <v>1330</v>
      </c>
      <c r="I712" s="770">
        <v>43290</v>
      </c>
      <c r="J712" s="770">
        <v>28700</v>
      </c>
      <c r="K712" s="770">
        <v>260</v>
      </c>
      <c r="L712" s="770">
        <v>9930</v>
      </c>
      <c r="M712" s="770">
        <v>10160</v>
      </c>
      <c r="N712" s="772" t="s">
        <v>640</v>
      </c>
      <c r="O712" s="772" t="s">
        <v>640</v>
      </c>
      <c r="P712" s="772" t="s">
        <v>640</v>
      </c>
      <c r="Q712" s="772" t="s">
        <v>640</v>
      </c>
    </row>
    <row r="713" spans="1:17">
      <c r="A713" s="770">
        <v>3016</v>
      </c>
      <c r="B713" s="772" t="s">
        <v>756</v>
      </c>
      <c r="C713" s="772" t="s">
        <v>737</v>
      </c>
      <c r="D713" s="770">
        <v>2935</v>
      </c>
      <c r="E713" s="772" t="s">
        <v>755</v>
      </c>
      <c r="F713" s="772" t="s">
        <v>773</v>
      </c>
      <c r="G713" s="770">
        <v>45</v>
      </c>
      <c r="H713" s="770">
        <v>1330</v>
      </c>
      <c r="I713" s="770">
        <v>43290</v>
      </c>
      <c r="J713" s="770">
        <v>28700</v>
      </c>
      <c r="K713" s="770">
        <v>260</v>
      </c>
      <c r="L713" s="770">
        <v>9930</v>
      </c>
      <c r="M713" s="770">
        <v>10160</v>
      </c>
      <c r="N713" s="772" t="s">
        <v>640</v>
      </c>
      <c r="O713" s="772" t="s">
        <v>640</v>
      </c>
      <c r="P713" s="772" t="s">
        <v>640</v>
      </c>
      <c r="Q713" s="772" t="s">
        <v>640</v>
      </c>
    </row>
    <row r="714" spans="1:17">
      <c r="A714" s="770">
        <v>3016</v>
      </c>
      <c r="B714" s="772" t="s">
        <v>756</v>
      </c>
      <c r="C714" s="772" t="s">
        <v>737</v>
      </c>
      <c r="D714" s="770">
        <v>2935</v>
      </c>
      <c r="E714" s="772" t="s">
        <v>772</v>
      </c>
      <c r="F714" s="772" t="s">
        <v>771</v>
      </c>
      <c r="G714" s="770">
        <v>45</v>
      </c>
      <c r="H714" s="770">
        <v>1330</v>
      </c>
      <c r="I714" s="770">
        <v>43290</v>
      </c>
      <c r="J714" s="770">
        <v>28700</v>
      </c>
      <c r="K714" s="770">
        <v>260</v>
      </c>
      <c r="L714" s="770">
        <v>9930</v>
      </c>
      <c r="M714" s="770">
        <v>10160</v>
      </c>
      <c r="N714" s="772" t="s">
        <v>640</v>
      </c>
      <c r="O714" s="772" t="s">
        <v>640</v>
      </c>
      <c r="P714" s="772" t="s">
        <v>640</v>
      </c>
      <c r="Q714" s="772" t="s">
        <v>640</v>
      </c>
    </row>
    <row r="715" spans="1:17">
      <c r="A715" s="770">
        <v>3016</v>
      </c>
      <c r="B715" s="772" t="s">
        <v>756</v>
      </c>
      <c r="C715" s="772" t="s">
        <v>737</v>
      </c>
      <c r="D715" s="770">
        <v>2936</v>
      </c>
      <c r="E715" s="772" t="s">
        <v>755</v>
      </c>
      <c r="F715" s="772" t="s">
        <v>770</v>
      </c>
      <c r="G715" s="770">
        <v>60</v>
      </c>
      <c r="H715" s="770">
        <v>1330</v>
      </c>
      <c r="I715" s="770">
        <v>43290</v>
      </c>
      <c r="J715" s="770">
        <v>28700</v>
      </c>
      <c r="K715" s="770">
        <v>260</v>
      </c>
      <c r="L715" s="770">
        <v>9930</v>
      </c>
      <c r="M715" s="770">
        <v>10160</v>
      </c>
      <c r="N715" s="772" t="s">
        <v>640</v>
      </c>
      <c r="O715" s="772" t="s">
        <v>640</v>
      </c>
      <c r="P715" s="772" t="s">
        <v>640</v>
      </c>
      <c r="Q715" s="772" t="s">
        <v>640</v>
      </c>
    </row>
    <row r="716" spans="1:17">
      <c r="A716" s="770">
        <v>3016</v>
      </c>
      <c r="B716" s="772" t="s">
        <v>756</v>
      </c>
      <c r="C716" s="772" t="s">
        <v>737</v>
      </c>
      <c r="D716" s="770">
        <v>2937</v>
      </c>
      <c r="E716" s="772" t="s">
        <v>755</v>
      </c>
      <c r="F716" s="772" t="s">
        <v>769</v>
      </c>
      <c r="G716" s="770">
        <v>60</v>
      </c>
      <c r="H716" s="770">
        <v>1330</v>
      </c>
      <c r="I716" s="770">
        <v>43290</v>
      </c>
      <c r="J716" s="770">
        <v>28700</v>
      </c>
      <c r="K716" s="770">
        <v>260</v>
      </c>
      <c r="L716" s="770">
        <v>9930</v>
      </c>
      <c r="M716" s="770">
        <v>10160</v>
      </c>
      <c r="N716" s="772" t="s">
        <v>640</v>
      </c>
      <c r="O716" s="772" t="s">
        <v>640</v>
      </c>
      <c r="P716" s="772" t="s">
        <v>640</v>
      </c>
      <c r="Q716" s="772" t="s">
        <v>640</v>
      </c>
    </row>
    <row r="717" spans="1:17">
      <c r="A717" s="770">
        <v>3016</v>
      </c>
      <c r="B717" s="772" t="s">
        <v>756</v>
      </c>
      <c r="C717" s="772" t="s">
        <v>737</v>
      </c>
      <c r="D717" s="770">
        <v>2938</v>
      </c>
      <c r="E717" s="772" t="s">
        <v>768</v>
      </c>
      <c r="F717" s="772" t="s">
        <v>767</v>
      </c>
      <c r="G717" s="770">
        <v>60</v>
      </c>
      <c r="H717" s="770">
        <v>1330</v>
      </c>
      <c r="I717" s="770">
        <v>43290</v>
      </c>
      <c r="J717" s="770">
        <v>28700</v>
      </c>
      <c r="K717" s="770">
        <v>260</v>
      </c>
      <c r="L717" s="770">
        <v>9930</v>
      </c>
      <c r="M717" s="770">
        <v>10160</v>
      </c>
      <c r="N717" s="772" t="s">
        <v>640</v>
      </c>
      <c r="O717" s="772" t="s">
        <v>640</v>
      </c>
      <c r="P717" s="772" t="s">
        <v>640</v>
      </c>
      <c r="Q717" s="772" t="s">
        <v>640</v>
      </c>
    </row>
    <row r="718" spans="1:17">
      <c r="A718" s="770">
        <v>3016</v>
      </c>
      <c r="B718" s="772" t="s">
        <v>756</v>
      </c>
      <c r="C718" s="772" t="s">
        <v>737</v>
      </c>
      <c r="D718" s="770">
        <v>2958</v>
      </c>
      <c r="E718" s="772" t="s">
        <v>272</v>
      </c>
      <c r="F718" s="772" t="s">
        <v>766</v>
      </c>
      <c r="G718" s="770">
        <v>12</v>
      </c>
      <c r="H718" s="770">
        <v>1330</v>
      </c>
      <c r="I718" s="770">
        <v>43290</v>
      </c>
      <c r="J718" s="770">
        <v>28700</v>
      </c>
      <c r="K718" s="770">
        <v>260</v>
      </c>
      <c r="L718" s="770">
        <v>9930</v>
      </c>
      <c r="M718" s="770">
        <v>10160</v>
      </c>
      <c r="N718" s="772" t="s">
        <v>640</v>
      </c>
      <c r="O718" s="772" t="s">
        <v>640</v>
      </c>
      <c r="P718" s="772" t="s">
        <v>640</v>
      </c>
      <c r="Q718" s="772" t="s">
        <v>640</v>
      </c>
    </row>
    <row r="719" spans="1:17">
      <c r="A719" s="770">
        <v>3016</v>
      </c>
      <c r="B719" s="772" t="s">
        <v>756</v>
      </c>
      <c r="C719" s="772" t="s">
        <v>737</v>
      </c>
      <c r="D719" s="770">
        <v>3433</v>
      </c>
      <c r="E719" s="772" t="s">
        <v>272</v>
      </c>
      <c r="F719" s="772" t="s">
        <v>765</v>
      </c>
      <c r="G719" s="770">
        <v>22</v>
      </c>
      <c r="H719" s="770">
        <v>1330</v>
      </c>
      <c r="I719" s="770">
        <v>43290</v>
      </c>
      <c r="J719" s="770">
        <v>28700</v>
      </c>
      <c r="K719" s="770">
        <v>260</v>
      </c>
      <c r="L719" s="770">
        <v>9930</v>
      </c>
      <c r="M719" s="770">
        <v>10160</v>
      </c>
      <c r="N719" s="772" t="s">
        <v>640</v>
      </c>
      <c r="O719" s="772" t="s">
        <v>640</v>
      </c>
      <c r="P719" s="772" t="s">
        <v>640</v>
      </c>
      <c r="Q719" s="772" t="s">
        <v>640</v>
      </c>
    </row>
    <row r="720" spans="1:17">
      <c r="A720" s="770">
        <v>3016</v>
      </c>
      <c r="B720" s="772" t="s">
        <v>756</v>
      </c>
      <c r="C720" s="772" t="s">
        <v>737</v>
      </c>
      <c r="D720" s="770">
        <v>3594</v>
      </c>
      <c r="E720" s="772" t="s">
        <v>272</v>
      </c>
      <c r="F720" s="772" t="s">
        <v>764</v>
      </c>
      <c r="G720" s="770">
        <v>29.5</v>
      </c>
      <c r="H720" s="770">
        <v>1330</v>
      </c>
      <c r="I720" s="770">
        <v>43290</v>
      </c>
      <c r="J720" s="770">
        <v>28700</v>
      </c>
      <c r="K720" s="770">
        <v>260</v>
      </c>
      <c r="L720" s="770">
        <v>9930</v>
      </c>
      <c r="M720" s="770">
        <v>10160</v>
      </c>
      <c r="N720" s="772" t="s">
        <v>640</v>
      </c>
      <c r="O720" s="772" t="s">
        <v>640</v>
      </c>
      <c r="P720" s="772" t="s">
        <v>640</v>
      </c>
      <c r="Q720" s="772" t="s">
        <v>640</v>
      </c>
    </row>
    <row r="721" spans="1:17">
      <c r="A721" s="770">
        <v>3016</v>
      </c>
      <c r="B721" s="772" t="s">
        <v>756</v>
      </c>
      <c r="C721" s="772" t="s">
        <v>737</v>
      </c>
      <c r="D721" s="770">
        <v>3596</v>
      </c>
      <c r="E721" s="772" t="s">
        <v>272</v>
      </c>
      <c r="F721" s="772" t="s">
        <v>763</v>
      </c>
      <c r="G721" s="770">
        <v>37</v>
      </c>
      <c r="H721" s="770">
        <v>1330</v>
      </c>
      <c r="I721" s="770">
        <v>43290</v>
      </c>
      <c r="J721" s="770">
        <v>28700</v>
      </c>
      <c r="K721" s="770">
        <v>260</v>
      </c>
      <c r="L721" s="770">
        <v>9930</v>
      </c>
      <c r="M721" s="770">
        <v>10160</v>
      </c>
      <c r="N721" s="772" t="s">
        <v>640</v>
      </c>
      <c r="O721" s="772" t="s">
        <v>640</v>
      </c>
      <c r="P721" s="772" t="s">
        <v>640</v>
      </c>
      <c r="Q721" s="772" t="s">
        <v>640</v>
      </c>
    </row>
    <row r="722" spans="1:17">
      <c r="A722" s="770">
        <v>3016</v>
      </c>
      <c r="B722" s="772" t="s">
        <v>756</v>
      </c>
      <c r="C722" s="772" t="s">
        <v>737</v>
      </c>
      <c r="D722" s="770">
        <v>3631</v>
      </c>
      <c r="E722" s="772" t="s">
        <v>272</v>
      </c>
      <c r="F722" s="772" t="s">
        <v>762</v>
      </c>
      <c r="G722" s="770">
        <v>44.5</v>
      </c>
      <c r="H722" s="770">
        <v>1330</v>
      </c>
      <c r="I722" s="770">
        <v>43290</v>
      </c>
      <c r="J722" s="770">
        <v>28700</v>
      </c>
      <c r="K722" s="770">
        <v>260</v>
      </c>
      <c r="L722" s="770">
        <v>9930</v>
      </c>
      <c r="M722" s="770">
        <v>10160</v>
      </c>
      <c r="N722" s="772" t="s">
        <v>640</v>
      </c>
      <c r="O722" s="772" t="s">
        <v>640</v>
      </c>
      <c r="P722" s="772" t="s">
        <v>640</v>
      </c>
      <c r="Q722" s="772" t="s">
        <v>640</v>
      </c>
    </row>
    <row r="723" spans="1:17">
      <c r="A723" s="770">
        <v>3016</v>
      </c>
      <c r="B723" s="772" t="s">
        <v>756</v>
      </c>
      <c r="C723" s="772" t="s">
        <v>737</v>
      </c>
      <c r="D723" s="770">
        <v>3632</v>
      </c>
      <c r="E723" s="772" t="s">
        <v>272</v>
      </c>
      <c r="F723" s="772" t="s">
        <v>761</v>
      </c>
      <c r="G723" s="770">
        <v>52</v>
      </c>
      <c r="H723" s="770">
        <v>1330</v>
      </c>
      <c r="I723" s="770">
        <v>43290</v>
      </c>
      <c r="J723" s="770">
        <v>28700</v>
      </c>
      <c r="K723" s="770">
        <v>260</v>
      </c>
      <c r="L723" s="770">
        <v>9930</v>
      </c>
      <c r="M723" s="770">
        <v>10160</v>
      </c>
      <c r="N723" s="772" t="s">
        <v>640</v>
      </c>
      <c r="O723" s="772" t="s">
        <v>640</v>
      </c>
      <c r="P723" s="772" t="s">
        <v>640</v>
      </c>
      <c r="Q723" s="772" t="s">
        <v>640</v>
      </c>
    </row>
    <row r="724" spans="1:17">
      <c r="A724" s="770">
        <v>3016</v>
      </c>
      <c r="B724" s="772" t="s">
        <v>756</v>
      </c>
      <c r="C724" s="772" t="s">
        <v>737</v>
      </c>
      <c r="D724" s="770">
        <v>3652</v>
      </c>
      <c r="E724" s="772" t="s">
        <v>272</v>
      </c>
      <c r="F724" s="772" t="s">
        <v>760</v>
      </c>
      <c r="G724" s="770">
        <v>59.5</v>
      </c>
      <c r="H724" s="770">
        <v>1330</v>
      </c>
      <c r="I724" s="770">
        <v>43290</v>
      </c>
      <c r="J724" s="770">
        <v>28700</v>
      </c>
      <c r="K724" s="770">
        <v>260</v>
      </c>
      <c r="L724" s="770">
        <v>9930</v>
      </c>
      <c r="M724" s="770">
        <v>10160</v>
      </c>
      <c r="N724" s="772" t="s">
        <v>640</v>
      </c>
      <c r="O724" s="772" t="s">
        <v>640</v>
      </c>
      <c r="P724" s="772" t="s">
        <v>640</v>
      </c>
      <c r="Q724" s="772" t="s">
        <v>640</v>
      </c>
    </row>
    <row r="725" spans="1:17">
      <c r="A725" s="770">
        <v>3016</v>
      </c>
      <c r="B725" s="772" t="s">
        <v>756</v>
      </c>
      <c r="C725" s="772" t="s">
        <v>737</v>
      </c>
      <c r="D725" s="770">
        <v>3660</v>
      </c>
      <c r="E725" s="772" t="s">
        <v>272</v>
      </c>
      <c r="F725" s="772" t="s">
        <v>759</v>
      </c>
      <c r="G725" s="770">
        <v>89.5</v>
      </c>
      <c r="H725" s="770">
        <v>1330</v>
      </c>
      <c r="I725" s="770">
        <v>43290</v>
      </c>
      <c r="J725" s="770">
        <v>28700</v>
      </c>
      <c r="K725" s="770">
        <v>260</v>
      </c>
      <c r="L725" s="770">
        <v>9930</v>
      </c>
      <c r="M725" s="770">
        <v>10160</v>
      </c>
      <c r="N725" s="772" t="s">
        <v>640</v>
      </c>
      <c r="O725" s="772" t="s">
        <v>640</v>
      </c>
      <c r="P725" s="772" t="s">
        <v>640</v>
      </c>
      <c r="Q725" s="772" t="s">
        <v>640</v>
      </c>
    </row>
    <row r="726" spans="1:17">
      <c r="A726" s="770">
        <v>3016</v>
      </c>
      <c r="B726" s="772" t="s">
        <v>756</v>
      </c>
      <c r="C726" s="772" t="s">
        <v>737</v>
      </c>
      <c r="D726" s="770">
        <v>5126</v>
      </c>
      <c r="E726" s="772" t="s">
        <v>272</v>
      </c>
      <c r="F726" s="772" t="s">
        <v>758</v>
      </c>
      <c r="G726" s="770">
        <v>45</v>
      </c>
      <c r="H726" s="770">
        <v>130</v>
      </c>
      <c r="I726" s="770">
        <v>59070</v>
      </c>
      <c r="J726" s="770">
        <v>48490</v>
      </c>
      <c r="K726" s="770">
        <v>260</v>
      </c>
      <c r="L726" s="770">
        <v>9930</v>
      </c>
      <c r="M726" s="770">
        <v>10160</v>
      </c>
      <c r="N726" s="772" t="s">
        <v>640</v>
      </c>
      <c r="O726" s="772" t="s">
        <v>640</v>
      </c>
      <c r="P726" s="772" t="s">
        <v>640</v>
      </c>
      <c r="Q726" s="772" t="s">
        <v>640</v>
      </c>
    </row>
    <row r="727" spans="1:17">
      <c r="A727" s="770">
        <v>3016</v>
      </c>
      <c r="B727" s="772" t="s">
        <v>756</v>
      </c>
      <c r="C727" s="772" t="s">
        <v>737</v>
      </c>
      <c r="D727" s="770">
        <v>5726</v>
      </c>
      <c r="E727" s="772" t="s">
        <v>272</v>
      </c>
      <c r="F727" s="772" t="s">
        <v>757</v>
      </c>
      <c r="G727" s="770">
        <v>16.3</v>
      </c>
      <c r="H727" s="772" t="s">
        <v>640</v>
      </c>
      <c r="I727" s="770">
        <v>87790</v>
      </c>
      <c r="J727" s="772" t="s">
        <v>640</v>
      </c>
      <c r="K727" s="772" t="s">
        <v>640</v>
      </c>
      <c r="L727" s="770">
        <v>0</v>
      </c>
      <c r="M727" s="770">
        <v>0</v>
      </c>
      <c r="N727" s="772" t="s">
        <v>640</v>
      </c>
      <c r="O727" s="772" t="s">
        <v>640</v>
      </c>
      <c r="P727" s="772" t="s">
        <v>640</v>
      </c>
      <c r="Q727" s="772" t="s">
        <v>640</v>
      </c>
    </row>
    <row r="728" spans="1:17">
      <c r="A728" s="770">
        <v>3016</v>
      </c>
      <c r="B728" s="772" t="s">
        <v>756</v>
      </c>
      <c r="C728" s="772" t="s">
        <v>737</v>
      </c>
      <c r="D728" s="770">
        <v>6715</v>
      </c>
      <c r="E728" s="772" t="s">
        <v>272</v>
      </c>
      <c r="F728" s="772" t="s">
        <v>1345</v>
      </c>
      <c r="G728" s="770">
        <v>60</v>
      </c>
      <c r="H728" s="770">
        <v>1330</v>
      </c>
      <c r="I728" s="770">
        <v>43290</v>
      </c>
      <c r="J728" s="770">
        <v>28700</v>
      </c>
      <c r="K728" s="770">
        <v>260</v>
      </c>
      <c r="L728" s="770">
        <v>9930</v>
      </c>
      <c r="M728" s="770">
        <v>10160</v>
      </c>
      <c r="N728" s="772" t="s">
        <v>640</v>
      </c>
      <c r="O728" s="772" t="s">
        <v>640</v>
      </c>
      <c r="P728" s="772" t="s">
        <v>640</v>
      </c>
      <c r="Q728" s="772" t="s">
        <v>640</v>
      </c>
    </row>
    <row r="729" spans="1:17">
      <c r="A729" s="770">
        <v>3016</v>
      </c>
      <c r="B729" s="772" t="s">
        <v>756</v>
      </c>
      <c r="C729" s="772" t="s">
        <v>737</v>
      </c>
      <c r="D729" s="770">
        <v>6715</v>
      </c>
      <c r="E729" s="772" t="s">
        <v>768</v>
      </c>
      <c r="F729" s="772" t="s">
        <v>1345</v>
      </c>
      <c r="G729" s="770">
        <v>60</v>
      </c>
      <c r="H729" s="770">
        <v>1330</v>
      </c>
      <c r="I729" s="770">
        <v>43290</v>
      </c>
      <c r="J729" s="770">
        <v>28700</v>
      </c>
      <c r="K729" s="770">
        <v>260</v>
      </c>
      <c r="L729" s="770">
        <v>9930</v>
      </c>
      <c r="M729" s="770">
        <v>10160</v>
      </c>
      <c r="N729" s="772" t="s">
        <v>640</v>
      </c>
      <c r="O729" s="772" t="s">
        <v>640</v>
      </c>
      <c r="P729" s="772" t="s">
        <v>640</v>
      </c>
      <c r="Q729" s="772" t="s">
        <v>640</v>
      </c>
    </row>
    <row r="730" spans="1:17">
      <c r="A730" s="770">
        <v>3016</v>
      </c>
      <c r="B730" s="772" t="s">
        <v>756</v>
      </c>
      <c r="C730" s="772" t="s">
        <v>736</v>
      </c>
      <c r="D730" s="770">
        <v>1193</v>
      </c>
      <c r="E730" s="772" t="s">
        <v>272</v>
      </c>
      <c r="F730" s="772" t="s">
        <v>816</v>
      </c>
      <c r="G730" s="770">
        <v>60</v>
      </c>
      <c r="H730" s="770">
        <v>130</v>
      </c>
      <c r="I730" s="770">
        <v>62023.5</v>
      </c>
      <c r="J730" s="770">
        <v>50914.5</v>
      </c>
      <c r="K730" s="770">
        <v>286</v>
      </c>
      <c r="L730" s="770">
        <v>11816.7</v>
      </c>
      <c r="M730" s="770">
        <v>11176</v>
      </c>
      <c r="N730" s="772" t="s">
        <v>640</v>
      </c>
      <c r="O730" s="772" t="s">
        <v>640</v>
      </c>
      <c r="P730" s="772" t="s">
        <v>640</v>
      </c>
      <c r="Q730" s="772" t="s">
        <v>640</v>
      </c>
    </row>
    <row r="731" spans="1:17">
      <c r="A731" s="770">
        <v>3016</v>
      </c>
      <c r="B731" s="772" t="s">
        <v>756</v>
      </c>
      <c r="C731" s="772" t="s">
        <v>736</v>
      </c>
      <c r="D731" s="770">
        <v>1193</v>
      </c>
      <c r="E731" s="772" t="s">
        <v>755</v>
      </c>
      <c r="F731" s="772" t="s">
        <v>754</v>
      </c>
      <c r="G731" s="770">
        <v>60</v>
      </c>
      <c r="H731" s="770">
        <v>130</v>
      </c>
      <c r="I731" s="770">
        <v>62023.5</v>
      </c>
      <c r="J731" s="770">
        <v>50914.5</v>
      </c>
      <c r="K731" s="770">
        <v>286</v>
      </c>
      <c r="L731" s="770">
        <v>11816.7</v>
      </c>
      <c r="M731" s="770">
        <v>11176</v>
      </c>
      <c r="N731" s="772" t="s">
        <v>640</v>
      </c>
      <c r="O731" s="772" t="s">
        <v>640</v>
      </c>
      <c r="P731" s="772" t="s">
        <v>640</v>
      </c>
      <c r="Q731" s="772" t="s">
        <v>640</v>
      </c>
    </row>
    <row r="732" spans="1:17">
      <c r="A732" s="770">
        <v>3016</v>
      </c>
      <c r="B732" s="772" t="s">
        <v>756</v>
      </c>
      <c r="C732" s="772" t="s">
        <v>736</v>
      </c>
      <c r="D732" s="770">
        <v>1193</v>
      </c>
      <c r="E732" s="772" t="s">
        <v>772</v>
      </c>
      <c r="F732" s="772" t="s">
        <v>815</v>
      </c>
      <c r="G732" s="770">
        <v>60</v>
      </c>
      <c r="H732" s="770">
        <v>130</v>
      </c>
      <c r="I732" s="770">
        <v>62023.5</v>
      </c>
      <c r="J732" s="770">
        <v>50914.5</v>
      </c>
      <c r="K732" s="770">
        <v>286</v>
      </c>
      <c r="L732" s="770">
        <v>11816.7</v>
      </c>
      <c r="M732" s="770">
        <v>11176</v>
      </c>
      <c r="N732" s="772" t="s">
        <v>640</v>
      </c>
      <c r="O732" s="772" t="s">
        <v>640</v>
      </c>
      <c r="P732" s="772" t="s">
        <v>640</v>
      </c>
      <c r="Q732" s="772" t="s">
        <v>640</v>
      </c>
    </row>
    <row r="733" spans="1:17">
      <c r="A733" s="770">
        <v>3016</v>
      </c>
      <c r="B733" s="772" t="s">
        <v>756</v>
      </c>
      <c r="C733" s="772" t="s">
        <v>736</v>
      </c>
      <c r="D733" s="770">
        <v>1193</v>
      </c>
      <c r="E733" s="772" t="s">
        <v>781</v>
      </c>
      <c r="F733" s="772" t="s">
        <v>814</v>
      </c>
      <c r="G733" s="770">
        <v>60</v>
      </c>
      <c r="H733" s="770">
        <v>130</v>
      </c>
      <c r="I733" s="770">
        <v>62023.5</v>
      </c>
      <c r="J733" s="770">
        <v>50914.5</v>
      </c>
      <c r="K733" s="770">
        <v>286</v>
      </c>
      <c r="L733" s="770">
        <v>11816.7</v>
      </c>
      <c r="M733" s="770">
        <v>11176</v>
      </c>
      <c r="N733" s="772" t="s">
        <v>640</v>
      </c>
      <c r="O733" s="772" t="s">
        <v>640</v>
      </c>
      <c r="P733" s="772" t="s">
        <v>640</v>
      </c>
      <c r="Q733" s="772" t="s">
        <v>640</v>
      </c>
    </row>
    <row r="734" spans="1:17">
      <c r="A734" s="770">
        <v>3016</v>
      </c>
      <c r="B734" s="772" t="s">
        <v>756</v>
      </c>
      <c r="C734" s="772" t="s">
        <v>736</v>
      </c>
      <c r="D734" s="770">
        <v>1193</v>
      </c>
      <c r="E734" s="772" t="s">
        <v>768</v>
      </c>
      <c r="F734" s="772" t="s">
        <v>813</v>
      </c>
      <c r="G734" s="770">
        <v>120</v>
      </c>
      <c r="H734" s="770">
        <v>130</v>
      </c>
      <c r="I734" s="770">
        <v>62023.5</v>
      </c>
      <c r="J734" s="770">
        <v>50914.5</v>
      </c>
      <c r="K734" s="770">
        <v>286</v>
      </c>
      <c r="L734" s="770">
        <v>11816.7</v>
      </c>
      <c r="M734" s="770">
        <v>11176</v>
      </c>
      <c r="N734" s="772" t="s">
        <v>640</v>
      </c>
      <c r="O734" s="772" t="s">
        <v>640</v>
      </c>
      <c r="P734" s="772" t="s">
        <v>640</v>
      </c>
      <c r="Q734" s="772" t="s">
        <v>640</v>
      </c>
    </row>
    <row r="735" spans="1:17">
      <c r="A735" s="770">
        <v>3016</v>
      </c>
      <c r="B735" s="772" t="s">
        <v>756</v>
      </c>
      <c r="C735" s="772" t="s">
        <v>736</v>
      </c>
      <c r="D735" s="770">
        <v>1206</v>
      </c>
      <c r="E735" s="772" t="s">
        <v>272</v>
      </c>
      <c r="F735" s="772" t="s">
        <v>812</v>
      </c>
      <c r="G735" s="770">
        <v>90</v>
      </c>
      <c r="H735" s="770">
        <v>130</v>
      </c>
      <c r="I735" s="770">
        <v>62023.5</v>
      </c>
      <c r="J735" s="770">
        <v>50914.5</v>
      </c>
      <c r="K735" s="770">
        <v>286</v>
      </c>
      <c r="L735" s="770">
        <v>11816.7</v>
      </c>
      <c r="M735" s="770">
        <v>11176</v>
      </c>
      <c r="N735" s="772" t="s">
        <v>640</v>
      </c>
      <c r="O735" s="772" t="s">
        <v>640</v>
      </c>
      <c r="P735" s="772" t="s">
        <v>640</v>
      </c>
      <c r="Q735" s="772" t="s">
        <v>640</v>
      </c>
    </row>
    <row r="736" spans="1:17">
      <c r="A736" s="770">
        <v>3016</v>
      </c>
      <c r="B736" s="772" t="s">
        <v>756</v>
      </c>
      <c r="C736" s="772" t="s">
        <v>736</v>
      </c>
      <c r="D736" s="770">
        <v>1206</v>
      </c>
      <c r="E736" s="772" t="s">
        <v>755</v>
      </c>
      <c r="F736" s="772" t="s">
        <v>811</v>
      </c>
      <c r="G736" s="770">
        <v>60</v>
      </c>
      <c r="H736" s="770">
        <v>130</v>
      </c>
      <c r="I736" s="770">
        <v>62023.5</v>
      </c>
      <c r="J736" s="770">
        <v>50914.5</v>
      </c>
      <c r="K736" s="770">
        <v>286</v>
      </c>
      <c r="L736" s="770">
        <v>11816.7</v>
      </c>
      <c r="M736" s="770">
        <v>11176</v>
      </c>
      <c r="N736" s="772" t="s">
        <v>640</v>
      </c>
      <c r="O736" s="772" t="s">
        <v>640</v>
      </c>
      <c r="P736" s="772" t="s">
        <v>640</v>
      </c>
      <c r="Q736" s="772" t="s">
        <v>640</v>
      </c>
    </row>
    <row r="737" spans="1:17">
      <c r="A737" s="770">
        <v>3016</v>
      </c>
      <c r="B737" s="772" t="s">
        <v>756</v>
      </c>
      <c r="C737" s="772" t="s">
        <v>736</v>
      </c>
      <c r="D737" s="770">
        <v>1206</v>
      </c>
      <c r="E737" s="772" t="s">
        <v>772</v>
      </c>
      <c r="F737" s="772" t="s">
        <v>810</v>
      </c>
      <c r="G737" s="770">
        <v>60</v>
      </c>
      <c r="H737" s="770">
        <v>130</v>
      </c>
      <c r="I737" s="770">
        <v>62023.5</v>
      </c>
      <c r="J737" s="770">
        <v>50914.5</v>
      </c>
      <c r="K737" s="770">
        <v>286</v>
      </c>
      <c r="L737" s="770">
        <v>11816.7</v>
      </c>
      <c r="M737" s="770">
        <v>11176</v>
      </c>
      <c r="N737" s="772" t="s">
        <v>640</v>
      </c>
      <c r="O737" s="772" t="s">
        <v>640</v>
      </c>
      <c r="P737" s="772" t="s">
        <v>640</v>
      </c>
      <c r="Q737" s="772" t="s">
        <v>640</v>
      </c>
    </row>
    <row r="738" spans="1:17">
      <c r="A738" s="770">
        <v>3016</v>
      </c>
      <c r="B738" s="772" t="s">
        <v>756</v>
      </c>
      <c r="C738" s="772" t="s">
        <v>736</v>
      </c>
      <c r="D738" s="770">
        <v>1206</v>
      </c>
      <c r="E738" s="772" t="s">
        <v>781</v>
      </c>
      <c r="F738" s="772" t="s">
        <v>809</v>
      </c>
      <c r="G738" s="770">
        <v>75</v>
      </c>
      <c r="H738" s="770">
        <v>130</v>
      </c>
      <c r="I738" s="770">
        <v>62023.5</v>
      </c>
      <c r="J738" s="770">
        <v>50914.5</v>
      </c>
      <c r="K738" s="770">
        <v>286</v>
      </c>
      <c r="L738" s="770">
        <v>11816.7</v>
      </c>
      <c r="M738" s="770">
        <v>11176</v>
      </c>
      <c r="N738" s="772" t="s">
        <v>640</v>
      </c>
      <c r="O738" s="772" t="s">
        <v>640</v>
      </c>
      <c r="P738" s="772" t="s">
        <v>640</v>
      </c>
      <c r="Q738" s="772" t="s">
        <v>640</v>
      </c>
    </row>
    <row r="739" spans="1:17">
      <c r="A739" s="770">
        <v>3016</v>
      </c>
      <c r="B739" s="772" t="s">
        <v>756</v>
      </c>
      <c r="C739" s="772" t="s">
        <v>736</v>
      </c>
      <c r="D739" s="770">
        <v>1206</v>
      </c>
      <c r="E739" s="772" t="s">
        <v>768</v>
      </c>
      <c r="F739" s="772" t="s">
        <v>808</v>
      </c>
      <c r="G739" s="770">
        <v>180</v>
      </c>
      <c r="H739" s="770">
        <v>130</v>
      </c>
      <c r="I739" s="770">
        <v>62023.5</v>
      </c>
      <c r="J739" s="770">
        <v>50914.5</v>
      </c>
      <c r="K739" s="770">
        <v>286</v>
      </c>
      <c r="L739" s="770">
        <v>11816.7</v>
      </c>
      <c r="M739" s="770">
        <v>11176</v>
      </c>
      <c r="N739" s="772" t="s">
        <v>640</v>
      </c>
      <c r="O739" s="772" t="s">
        <v>640</v>
      </c>
      <c r="P739" s="772" t="s">
        <v>640</v>
      </c>
      <c r="Q739" s="772" t="s">
        <v>640</v>
      </c>
    </row>
    <row r="740" spans="1:17">
      <c r="A740" s="770">
        <v>3016</v>
      </c>
      <c r="B740" s="772" t="s">
        <v>756</v>
      </c>
      <c r="C740" s="772" t="s">
        <v>736</v>
      </c>
      <c r="D740" s="770">
        <v>1215</v>
      </c>
      <c r="E740" s="772" t="s">
        <v>272</v>
      </c>
      <c r="F740" s="772" t="s">
        <v>807</v>
      </c>
      <c r="G740" s="770">
        <v>60</v>
      </c>
      <c r="H740" s="770">
        <v>130</v>
      </c>
      <c r="I740" s="770">
        <v>62023.5</v>
      </c>
      <c r="J740" s="770">
        <v>50914.5</v>
      </c>
      <c r="K740" s="770">
        <v>286</v>
      </c>
      <c r="L740" s="770">
        <v>11816.7</v>
      </c>
      <c r="M740" s="770">
        <v>11176</v>
      </c>
      <c r="N740" s="772" t="s">
        <v>640</v>
      </c>
      <c r="O740" s="772" t="s">
        <v>640</v>
      </c>
      <c r="P740" s="772" t="s">
        <v>640</v>
      </c>
      <c r="Q740" s="772" t="s">
        <v>640</v>
      </c>
    </row>
    <row r="741" spans="1:17">
      <c r="A741" s="770">
        <v>3016</v>
      </c>
      <c r="B741" s="772" t="s">
        <v>756</v>
      </c>
      <c r="C741" s="772" t="s">
        <v>736</v>
      </c>
      <c r="D741" s="770">
        <v>1215</v>
      </c>
      <c r="E741" s="772" t="s">
        <v>755</v>
      </c>
      <c r="F741" s="772" t="s">
        <v>806</v>
      </c>
      <c r="G741" s="770">
        <v>45</v>
      </c>
      <c r="H741" s="770">
        <v>130</v>
      </c>
      <c r="I741" s="770">
        <v>62023.5</v>
      </c>
      <c r="J741" s="770">
        <v>50914.5</v>
      </c>
      <c r="K741" s="770">
        <v>286</v>
      </c>
      <c r="L741" s="770">
        <v>11816.7</v>
      </c>
      <c r="M741" s="770">
        <v>11176</v>
      </c>
      <c r="N741" s="772" t="s">
        <v>640</v>
      </c>
      <c r="O741" s="772" t="s">
        <v>640</v>
      </c>
      <c r="P741" s="772" t="s">
        <v>640</v>
      </c>
      <c r="Q741" s="772" t="s">
        <v>640</v>
      </c>
    </row>
    <row r="742" spans="1:17">
      <c r="A742" s="770">
        <v>3016</v>
      </c>
      <c r="B742" s="772" t="s">
        <v>756</v>
      </c>
      <c r="C742" s="772" t="s">
        <v>736</v>
      </c>
      <c r="D742" s="770">
        <v>1215</v>
      </c>
      <c r="E742" s="772" t="s">
        <v>772</v>
      </c>
      <c r="F742" s="772" t="s">
        <v>805</v>
      </c>
      <c r="G742" s="770">
        <v>45</v>
      </c>
      <c r="H742" s="770">
        <v>130</v>
      </c>
      <c r="I742" s="770">
        <v>62023.5</v>
      </c>
      <c r="J742" s="770">
        <v>50914.5</v>
      </c>
      <c r="K742" s="770">
        <v>286</v>
      </c>
      <c r="L742" s="770">
        <v>11816.7</v>
      </c>
      <c r="M742" s="770">
        <v>11176</v>
      </c>
      <c r="N742" s="772" t="s">
        <v>640</v>
      </c>
      <c r="O742" s="772" t="s">
        <v>640</v>
      </c>
      <c r="P742" s="772" t="s">
        <v>640</v>
      </c>
      <c r="Q742" s="772" t="s">
        <v>640</v>
      </c>
    </row>
    <row r="743" spans="1:17">
      <c r="A743" s="770">
        <v>3016</v>
      </c>
      <c r="B743" s="772" t="s">
        <v>756</v>
      </c>
      <c r="C743" s="772" t="s">
        <v>736</v>
      </c>
      <c r="D743" s="770">
        <v>1215</v>
      </c>
      <c r="E743" s="772" t="s">
        <v>781</v>
      </c>
      <c r="F743" s="772" t="s">
        <v>804</v>
      </c>
      <c r="G743" s="770">
        <v>45</v>
      </c>
      <c r="H743" s="770">
        <v>130</v>
      </c>
      <c r="I743" s="770">
        <v>62023.5</v>
      </c>
      <c r="J743" s="770">
        <v>50914.5</v>
      </c>
      <c r="K743" s="770">
        <v>286</v>
      </c>
      <c r="L743" s="770">
        <v>11816.7</v>
      </c>
      <c r="M743" s="770">
        <v>11176</v>
      </c>
      <c r="N743" s="772" t="s">
        <v>640</v>
      </c>
      <c r="O743" s="772" t="s">
        <v>640</v>
      </c>
      <c r="P743" s="772" t="s">
        <v>640</v>
      </c>
      <c r="Q743" s="772" t="s">
        <v>640</v>
      </c>
    </row>
    <row r="744" spans="1:17">
      <c r="A744" s="770">
        <v>3016</v>
      </c>
      <c r="B744" s="772" t="s">
        <v>756</v>
      </c>
      <c r="C744" s="772" t="s">
        <v>736</v>
      </c>
      <c r="D744" s="770">
        <v>1215</v>
      </c>
      <c r="E744" s="772" t="s">
        <v>768</v>
      </c>
      <c r="F744" s="772" t="s">
        <v>803</v>
      </c>
      <c r="G744" s="770">
        <v>105</v>
      </c>
      <c r="H744" s="770">
        <v>130</v>
      </c>
      <c r="I744" s="770">
        <v>62023.5</v>
      </c>
      <c r="J744" s="770">
        <v>50914.5</v>
      </c>
      <c r="K744" s="770">
        <v>286</v>
      </c>
      <c r="L744" s="770">
        <v>11816.7</v>
      </c>
      <c r="M744" s="770">
        <v>11176</v>
      </c>
      <c r="N744" s="772" t="s">
        <v>640</v>
      </c>
      <c r="O744" s="772" t="s">
        <v>640</v>
      </c>
      <c r="P744" s="772" t="s">
        <v>640</v>
      </c>
      <c r="Q744" s="772" t="s">
        <v>640</v>
      </c>
    </row>
    <row r="745" spans="1:17">
      <c r="A745" s="770">
        <v>3016</v>
      </c>
      <c r="B745" s="772" t="s">
        <v>756</v>
      </c>
      <c r="C745" s="772" t="s">
        <v>736</v>
      </c>
      <c r="D745" s="770">
        <v>1216</v>
      </c>
      <c r="E745" s="772" t="s">
        <v>272</v>
      </c>
      <c r="F745" s="772" t="s">
        <v>802</v>
      </c>
      <c r="G745" s="770">
        <v>60</v>
      </c>
      <c r="H745" s="770">
        <v>130</v>
      </c>
      <c r="I745" s="770">
        <v>62023.5</v>
      </c>
      <c r="J745" s="770">
        <v>50914.5</v>
      </c>
      <c r="K745" s="770">
        <v>286</v>
      </c>
      <c r="L745" s="770">
        <v>11816.7</v>
      </c>
      <c r="M745" s="770">
        <v>11176</v>
      </c>
      <c r="N745" s="772" t="s">
        <v>640</v>
      </c>
      <c r="O745" s="772" t="s">
        <v>640</v>
      </c>
      <c r="P745" s="772" t="s">
        <v>640</v>
      </c>
      <c r="Q745" s="772" t="s">
        <v>640</v>
      </c>
    </row>
    <row r="746" spans="1:17">
      <c r="A746" s="770">
        <v>3016</v>
      </c>
      <c r="B746" s="772" t="s">
        <v>756</v>
      </c>
      <c r="C746" s="772" t="s">
        <v>736</v>
      </c>
      <c r="D746" s="770">
        <v>1216</v>
      </c>
      <c r="E746" s="772" t="s">
        <v>755</v>
      </c>
      <c r="F746" s="772" t="s">
        <v>801</v>
      </c>
      <c r="G746" s="770">
        <v>45</v>
      </c>
      <c r="H746" s="770">
        <v>130</v>
      </c>
      <c r="I746" s="770">
        <v>62023.5</v>
      </c>
      <c r="J746" s="770">
        <v>50914.5</v>
      </c>
      <c r="K746" s="770">
        <v>286</v>
      </c>
      <c r="L746" s="770">
        <v>11816.7</v>
      </c>
      <c r="M746" s="770">
        <v>11176</v>
      </c>
      <c r="N746" s="772" t="s">
        <v>640</v>
      </c>
      <c r="O746" s="772" t="s">
        <v>640</v>
      </c>
      <c r="P746" s="772" t="s">
        <v>640</v>
      </c>
      <c r="Q746" s="772" t="s">
        <v>640</v>
      </c>
    </row>
    <row r="747" spans="1:17">
      <c r="A747" s="770">
        <v>3016</v>
      </c>
      <c r="B747" s="772" t="s">
        <v>756</v>
      </c>
      <c r="C747" s="772" t="s">
        <v>736</v>
      </c>
      <c r="D747" s="770">
        <v>1216</v>
      </c>
      <c r="E747" s="772" t="s">
        <v>772</v>
      </c>
      <c r="F747" s="772" t="s">
        <v>800</v>
      </c>
      <c r="G747" s="770">
        <v>45</v>
      </c>
      <c r="H747" s="770">
        <v>130</v>
      </c>
      <c r="I747" s="770">
        <v>62023.5</v>
      </c>
      <c r="J747" s="770">
        <v>50914.5</v>
      </c>
      <c r="K747" s="770">
        <v>286</v>
      </c>
      <c r="L747" s="770">
        <v>11816.7</v>
      </c>
      <c r="M747" s="770">
        <v>11176</v>
      </c>
      <c r="N747" s="772" t="s">
        <v>640</v>
      </c>
      <c r="O747" s="772" t="s">
        <v>640</v>
      </c>
      <c r="P747" s="772" t="s">
        <v>640</v>
      </c>
      <c r="Q747" s="772" t="s">
        <v>640</v>
      </c>
    </row>
    <row r="748" spans="1:17" s="501" customFormat="1">
      <c r="A748" s="770">
        <v>3016</v>
      </c>
      <c r="B748" s="772" t="s">
        <v>756</v>
      </c>
      <c r="C748" s="772" t="s">
        <v>736</v>
      </c>
      <c r="D748" s="770">
        <v>1216</v>
      </c>
      <c r="E748" s="772" t="s">
        <v>781</v>
      </c>
      <c r="F748" s="772" t="s">
        <v>799</v>
      </c>
      <c r="G748" s="770">
        <v>45</v>
      </c>
      <c r="H748" s="770">
        <v>130</v>
      </c>
      <c r="I748" s="770">
        <v>62023.5</v>
      </c>
      <c r="J748" s="770">
        <v>50914.5</v>
      </c>
      <c r="K748" s="770">
        <v>286</v>
      </c>
      <c r="L748" s="770">
        <v>11816.7</v>
      </c>
      <c r="M748" s="770">
        <v>11176</v>
      </c>
      <c r="N748" s="772" t="s">
        <v>640</v>
      </c>
      <c r="O748" s="772" t="s">
        <v>640</v>
      </c>
      <c r="P748" s="772" t="s">
        <v>640</v>
      </c>
      <c r="Q748" s="772" t="s">
        <v>640</v>
      </c>
    </row>
    <row r="749" spans="1:17">
      <c r="A749" s="770">
        <v>3016</v>
      </c>
      <c r="B749" s="772" t="s">
        <v>756</v>
      </c>
      <c r="C749" s="772" t="s">
        <v>736</v>
      </c>
      <c r="D749" s="770">
        <v>1216</v>
      </c>
      <c r="E749" s="772" t="s">
        <v>768</v>
      </c>
      <c r="F749" s="772" t="s">
        <v>798</v>
      </c>
      <c r="G749" s="770">
        <v>105</v>
      </c>
      <c r="H749" s="770">
        <v>130</v>
      </c>
      <c r="I749" s="770">
        <v>62023.5</v>
      </c>
      <c r="J749" s="770">
        <v>50914.5</v>
      </c>
      <c r="K749" s="770">
        <v>286</v>
      </c>
      <c r="L749" s="770">
        <v>11816.7</v>
      </c>
      <c r="M749" s="770">
        <v>11176</v>
      </c>
      <c r="N749" s="772" t="s">
        <v>640</v>
      </c>
      <c r="O749" s="772" t="s">
        <v>640</v>
      </c>
      <c r="P749" s="772" t="s">
        <v>640</v>
      </c>
      <c r="Q749" s="772" t="s">
        <v>640</v>
      </c>
    </row>
    <row r="750" spans="1:17">
      <c r="A750" s="770">
        <v>3016</v>
      </c>
      <c r="B750" s="772" t="s">
        <v>756</v>
      </c>
      <c r="C750" s="772" t="s">
        <v>736</v>
      </c>
      <c r="D750" s="770">
        <v>1296</v>
      </c>
      <c r="E750" s="772" t="s">
        <v>272</v>
      </c>
      <c r="F750" s="772" t="s">
        <v>797</v>
      </c>
      <c r="G750" s="770">
        <v>45</v>
      </c>
      <c r="H750" s="770">
        <v>130</v>
      </c>
      <c r="I750" s="770">
        <v>62023.5</v>
      </c>
      <c r="J750" s="770">
        <v>50914.5</v>
      </c>
      <c r="K750" s="770">
        <v>286</v>
      </c>
      <c r="L750" s="770">
        <v>11816.7</v>
      </c>
      <c r="M750" s="770">
        <v>11176</v>
      </c>
      <c r="N750" s="772" t="s">
        <v>640</v>
      </c>
      <c r="O750" s="772" t="s">
        <v>640</v>
      </c>
      <c r="P750" s="772" t="s">
        <v>640</v>
      </c>
      <c r="Q750" s="772" t="s">
        <v>640</v>
      </c>
    </row>
    <row r="751" spans="1:17">
      <c r="A751" s="770">
        <v>3016</v>
      </c>
      <c r="B751" s="772" t="s">
        <v>756</v>
      </c>
      <c r="C751" s="772" t="s">
        <v>736</v>
      </c>
      <c r="D751" s="770">
        <v>1332</v>
      </c>
      <c r="E751" s="772" t="s">
        <v>755</v>
      </c>
      <c r="F751" s="772" t="s">
        <v>796</v>
      </c>
      <c r="G751" s="770">
        <v>60</v>
      </c>
      <c r="H751" s="770">
        <v>130</v>
      </c>
      <c r="I751" s="770">
        <v>62023.5</v>
      </c>
      <c r="J751" s="770">
        <v>50914.5</v>
      </c>
      <c r="K751" s="770">
        <v>286</v>
      </c>
      <c r="L751" s="770">
        <v>11816.7</v>
      </c>
      <c r="M751" s="770">
        <v>11176</v>
      </c>
      <c r="N751" s="772" t="s">
        <v>640</v>
      </c>
      <c r="O751" s="772" t="s">
        <v>640</v>
      </c>
      <c r="P751" s="772" t="s">
        <v>640</v>
      </c>
      <c r="Q751" s="772" t="s">
        <v>640</v>
      </c>
    </row>
    <row r="752" spans="1:17">
      <c r="A752" s="770">
        <v>3016</v>
      </c>
      <c r="B752" s="772" t="s">
        <v>756</v>
      </c>
      <c r="C752" s="772" t="s">
        <v>736</v>
      </c>
      <c r="D752" s="770">
        <v>1333</v>
      </c>
      <c r="E752" s="772" t="s">
        <v>272</v>
      </c>
      <c r="F752" s="772" t="s">
        <v>795</v>
      </c>
      <c r="G752" s="770">
        <v>60</v>
      </c>
      <c r="H752" s="770">
        <v>130</v>
      </c>
      <c r="I752" s="770">
        <v>62023.5</v>
      </c>
      <c r="J752" s="770">
        <v>50914.5</v>
      </c>
      <c r="K752" s="770">
        <v>286</v>
      </c>
      <c r="L752" s="770">
        <v>11816.7</v>
      </c>
      <c r="M752" s="770">
        <v>11176</v>
      </c>
      <c r="N752" s="772" t="s">
        <v>640</v>
      </c>
      <c r="O752" s="772" t="s">
        <v>640</v>
      </c>
      <c r="P752" s="772" t="s">
        <v>640</v>
      </c>
      <c r="Q752" s="772" t="s">
        <v>640</v>
      </c>
    </row>
    <row r="753" spans="1:17">
      <c r="A753" s="770">
        <v>3016</v>
      </c>
      <c r="B753" s="772" t="s">
        <v>756</v>
      </c>
      <c r="C753" s="772" t="s">
        <v>736</v>
      </c>
      <c r="D753" s="770">
        <v>1333</v>
      </c>
      <c r="E753" s="772" t="s">
        <v>755</v>
      </c>
      <c r="F753" s="772" t="s">
        <v>794</v>
      </c>
      <c r="G753" s="770">
        <v>60</v>
      </c>
      <c r="H753" s="770">
        <v>130</v>
      </c>
      <c r="I753" s="770">
        <v>62023.5</v>
      </c>
      <c r="J753" s="770">
        <v>50914.5</v>
      </c>
      <c r="K753" s="770">
        <v>286</v>
      </c>
      <c r="L753" s="770">
        <v>11816.7</v>
      </c>
      <c r="M753" s="770">
        <v>11176</v>
      </c>
      <c r="N753" s="772" t="s">
        <v>640</v>
      </c>
      <c r="O753" s="772" t="s">
        <v>640</v>
      </c>
      <c r="P753" s="772" t="s">
        <v>640</v>
      </c>
      <c r="Q753" s="772" t="s">
        <v>640</v>
      </c>
    </row>
    <row r="754" spans="1:17">
      <c r="A754" s="770">
        <v>3016</v>
      </c>
      <c r="B754" s="772" t="s">
        <v>756</v>
      </c>
      <c r="C754" s="772" t="s">
        <v>736</v>
      </c>
      <c r="D754" s="770">
        <v>1333</v>
      </c>
      <c r="E754" s="772" t="s">
        <v>772</v>
      </c>
      <c r="F754" s="772" t="s">
        <v>793</v>
      </c>
      <c r="G754" s="770">
        <v>60</v>
      </c>
      <c r="H754" s="770">
        <v>130</v>
      </c>
      <c r="I754" s="770">
        <v>62023.5</v>
      </c>
      <c r="J754" s="770">
        <v>50914.5</v>
      </c>
      <c r="K754" s="770">
        <v>286</v>
      </c>
      <c r="L754" s="770">
        <v>11816.7</v>
      </c>
      <c r="M754" s="770">
        <v>11176</v>
      </c>
      <c r="N754" s="772" t="s">
        <v>640</v>
      </c>
      <c r="O754" s="772" t="s">
        <v>640</v>
      </c>
      <c r="P754" s="772" t="s">
        <v>640</v>
      </c>
      <c r="Q754" s="772" t="s">
        <v>640</v>
      </c>
    </row>
    <row r="755" spans="1:17">
      <c r="A755" s="770">
        <v>3016</v>
      </c>
      <c r="B755" s="772" t="s">
        <v>756</v>
      </c>
      <c r="C755" s="772" t="s">
        <v>736</v>
      </c>
      <c r="D755" s="770">
        <v>1333</v>
      </c>
      <c r="E755" s="772" t="s">
        <v>781</v>
      </c>
      <c r="F755" s="772" t="s">
        <v>792</v>
      </c>
      <c r="G755" s="770">
        <v>60</v>
      </c>
      <c r="H755" s="770">
        <v>130</v>
      </c>
      <c r="I755" s="770">
        <v>62023.5</v>
      </c>
      <c r="J755" s="770">
        <v>50914.5</v>
      </c>
      <c r="K755" s="770">
        <v>286</v>
      </c>
      <c r="L755" s="770">
        <v>11816.7</v>
      </c>
      <c r="M755" s="770">
        <v>11176</v>
      </c>
      <c r="N755" s="772" t="s">
        <v>640</v>
      </c>
      <c r="O755" s="772" t="s">
        <v>640</v>
      </c>
      <c r="P755" s="772" t="s">
        <v>640</v>
      </c>
      <c r="Q755" s="772" t="s">
        <v>640</v>
      </c>
    </row>
    <row r="756" spans="1:17">
      <c r="A756" s="770">
        <v>3016</v>
      </c>
      <c r="B756" s="772" t="s">
        <v>756</v>
      </c>
      <c r="C756" s="772" t="s">
        <v>736</v>
      </c>
      <c r="D756" s="770">
        <v>1333</v>
      </c>
      <c r="E756" s="772" t="s">
        <v>768</v>
      </c>
      <c r="F756" s="772" t="s">
        <v>791</v>
      </c>
      <c r="G756" s="770">
        <v>105</v>
      </c>
      <c r="H756" s="770">
        <v>130</v>
      </c>
      <c r="I756" s="770">
        <v>62023.5</v>
      </c>
      <c r="J756" s="770">
        <v>50914.5</v>
      </c>
      <c r="K756" s="770">
        <v>286</v>
      </c>
      <c r="L756" s="770">
        <v>11816.7</v>
      </c>
      <c r="M756" s="770">
        <v>11176</v>
      </c>
      <c r="N756" s="772" t="s">
        <v>640</v>
      </c>
      <c r="O756" s="772" t="s">
        <v>640</v>
      </c>
      <c r="P756" s="772" t="s">
        <v>640</v>
      </c>
      <c r="Q756" s="772" t="s">
        <v>640</v>
      </c>
    </row>
    <row r="757" spans="1:17">
      <c r="A757" s="770">
        <v>3016</v>
      </c>
      <c r="B757" s="772" t="s">
        <v>756</v>
      </c>
      <c r="C757" s="772" t="s">
        <v>736</v>
      </c>
      <c r="D757" s="770">
        <v>1366</v>
      </c>
      <c r="E757" s="772" t="s">
        <v>755</v>
      </c>
      <c r="F757" s="772" t="s">
        <v>790</v>
      </c>
      <c r="G757" s="770">
        <v>45</v>
      </c>
      <c r="H757" s="770">
        <v>130</v>
      </c>
      <c r="I757" s="770">
        <v>62023.5</v>
      </c>
      <c r="J757" s="770">
        <v>50914.5</v>
      </c>
      <c r="K757" s="770">
        <v>286</v>
      </c>
      <c r="L757" s="770">
        <v>11816.7</v>
      </c>
      <c r="M757" s="770">
        <v>11176</v>
      </c>
      <c r="N757" s="772" t="s">
        <v>640</v>
      </c>
      <c r="O757" s="772" t="s">
        <v>640</v>
      </c>
      <c r="P757" s="772" t="s">
        <v>640</v>
      </c>
      <c r="Q757" s="772" t="s">
        <v>640</v>
      </c>
    </row>
    <row r="758" spans="1:17">
      <c r="A758" s="770">
        <v>3016</v>
      </c>
      <c r="B758" s="772" t="s">
        <v>756</v>
      </c>
      <c r="C758" s="772" t="s">
        <v>736</v>
      </c>
      <c r="D758" s="770">
        <v>1366</v>
      </c>
      <c r="E758" s="772" t="s">
        <v>772</v>
      </c>
      <c r="F758" s="772" t="s">
        <v>789</v>
      </c>
      <c r="G758" s="770">
        <v>45</v>
      </c>
      <c r="H758" s="770">
        <v>130</v>
      </c>
      <c r="I758" s="770">
        <v>62023.5</v>
      </c>
      <c r="J758" s="770">
        <v>50914.5</v>
      </c>
      <c r="K758" s="770">
        <v>286</v>
      </c>
      <c r="L758" s="770">
        <v>11816.7</v>
      </c>
      <c r="M758" s="770">
        <v>11176</v>
      </c>
      <c r="N758" s="772" t="s">
        <v>640</v>
      </c>
      <c r="O758" s="772" t="s">
        <v>640</v>
      </c>
      <c r="P758" s="772" t="s">
        <v>640</v>
      </c>
      <c r="Q758" s="772" t="s">
        <v>640</v>
      </c>
    </row>
    <row r="759" spans="1:17">
      <c r="A759" s="770">
        <v>3016</v>
      </c>
      <c r="B759" s="772" t="s">
        <v>756</v>
      </c>
      <c r="C759" s="772" t="s">
        <v>736</v>
      </c>
      <c r="D759" s="770">
        <v>1366</v>
      </c>
      <c r="E759" s="772" t="s">
        <v>781</v>
      </c>
      <c r="F759" s="772" t="s">
        <v>788</v>
      </c>
      <c r="G759" s="770">
        <v>45</v>
      </c>
      <c r="H759" s="770">
        <v>130</v>
      </c>
      <c r="I759" s="770">
        <v>62023.5</v>
      </c>
      <c r="J759" s="770">
        <v>50914.5</v>
      </c>
      <c r="K759" s="770">
        <v>286</v>
      </c>
      <c r="L759" s="770">
        <v>11816.7</v>
      </c>
      <c r="M759" s="770">
        <v>11176</v>
      </c>
      <c r="N759" s="772" t="s">
        <v>640</v>
      </c>
      <c r="O759" s="772" t="s">
        <v>640</v>
      </c>
      <c r="P759" s="772" t="s">
        <v>640</v>
      </c>
      <c r="Q759" s="772" t="s">
        <v>640</v>
      </c>
    </row>
    <row r="760" spans="1:17">
      <c r="A760" s="770">
        <v>3016</v>
      </c>
      <c r="B760" s="772" t="s">
        <v>756</v>
      </c>
      <c r="C760" s="772" t="s">
        <v>736</v>
      </c>
      <c r="D760" s="770">
        <v>1366</v>
      </c>
      <c r="E760" s="772" t="s">
        <v>768</v>
      </c>
      <c r="F760" s="772" t="s">
        <v>787</v>
      </c>
      <c r="G760" s="770">
        <v>90</v>
      </c>
      <c r="H760" s="770">
        <v>130</v>
      </c>
      <c r="I760" s="770">
        <v>62023.5</v>
      </c>
      <c r="J760" s="770">
        <v>50914.5</v>
      </c>
      <c r="K760" s="770">
        <v>286</v>
      </c>
      <c r="L760" s="770">
        <v>11816.7</v>
      </c>
      <c r="M760" s="770">
        <v>11176</v>
      </c>
      <c r="N760" s="772" t="s">
        <v>640</v>
      </c>
      <c r="O760" s="772" t="s">
        <v>640</v>
      </c>
      <c r="P760" s="772" t="s">
        <v>640</v>
      </c>
      <c r="Q760" s="772" t="s">
        <v>640</v>
      </c>
    </row>
    <row r="761" spans="1:17">
      <c r="A761" s="770">
        <v>3016</v>
      </c>
      <c r="B761" s="772" t="s">
        <v>756</v>
      </c>
      <c r="C761" s="772" t="s">
        <v>736</v>
      </c>
      <c r="D761" s="770">
        <v>1395</v>
      </c>
      <c r="E761" s="772" t="s">
        <v>755</v>
      </c>
      <c r="F761" s="772" t="s">
        <v>786</v>
      </c>
      <c r="G761" s="770">
        <v>75</v>
      </c>
      <c r="H761" s="770">
        <v>130</v>
      </c>
      <c r="I761" s="770">
        <v>62023.5</v>
      </c>
      <c r="J761" s="770">
        <v>50914.5</v>
      </c>
      <c r="K761" s="770">
        <v>286</v>
      </c>
      <c r="L761" s="770">
        <v>11816.7</v>
      </c>
      <c r="M761" s="770">
        <v>11176</v>
      </c>
      <c r="N761" s="772" t="s">
        <v>640</v>
      </c>
      <c r="O761" s="772" t="s">
        <v>640</v>
      </c>
      <c r="P761" s="772" t="s">
        <v>640</v>
      </c>
      <c r="Q761" s="772" t="s">
        <v>640</v>
      </c>
    </row>
    <row r="762" spans="1:17">
      <c r="A762" s="770">
        <v>3016</v>
      </c>
      <c r="B762" s="772" t="s">
        <v>756</v>
      </c>
      <c r="C762" s="772" t="s">
        <v>736</v>
      </c>
      <c r="D762" s="770">
        <v>1395</v>
      </c>
      <c r="E762" s="772" t="s">
        <v>768</v>
      </c>
      <c r="F762" s="772" t="s">
        <v>785</v>
      </c>
      <c r="G762" s="770">
        <v>45</v>
      </c>
      <c r="H762" s="770">
        <v>130</v>
      </c>
      <c r="I762" s="770">
        <v>62023.5</v>
      </c>
      <c r="J762" s="770">
        <v>50914.5</v>
      </c>
      <c r="K762" s="770">
        <v>286</v>
      </c>
      <c r="L762" s="770">
        <v>11816.7</v>
      </c>
      <c r="M762" s="770">
        <v>11176</v>
      </c>
      <c r="N762" s="772" t="s">
        <v>640</v>
      </c>
      <c r="O762" s="772" t="s">
        <v>640</v>
      </c>
      <c r="P762" s="772" t="s">
        <v>640</v>
      </c>
      <c r="Q762" s="772" t="s">
        <v>640</v>
      </c>
    </row>
    <row r="763" spans="1:17">
      <c r="A763" s="770">
        <v>3016</v>
      </c>
      <c r="B763" s="772" t="s">
        <v>756</v>
      </c>
      <c r="C763" s="772" t="s">
        <v>736</v>
      </c>
      <c r="D763" s="770">
        <v>1442</v>
      </c>
      <c r="E763" s="772" t="s">
        <v>272</v>
      </c>
      <c r="F763" s="772" t="s">
        <v>784</v>
      </c>
      <c r="G763" s="770">
        <v>60</v>
      </c>
      <c r="H763" s="770">
        <v>130</v>
      </c>
      <c r="I763" s="770">
        <v>62023.5</v>
      </c>
      <c r="J763" s="770">
        <v>50914.5</v>
      </c>
      <c r="K763" s="770">
        <v>286</v>
      </c>
      <c r="L763" s="770">
        <v>11816.7</v>
      </c>
      <c r="M763" s="770">
        <v>11176</v>
      </c>
      <c r="N763" s="772" t="s">
        <v>640</v>
      </c>
      <c r="O763" s="772" t="s">
        <v>640</v>
      </c>
      <c r="P763" s="772" t="s">
        <v>640</v>
      </c>
      <c r="Q763" s="772" t="s">
        <v>640</v>
      </c>
    </row>
    <row r="764" spans="1:17">
      <c r="A764" s="770">
        <v>3016</v>
      </c>
      <c r="B764" s="772" t="s">
        <v>756</v>
      </c>
      <c r="C764" s="772" t="s">
        <v>736</v>
      </c>
      <c r="D764" s="770">
        <v>1442</v>
      </c>
      <c r="E764" s="772" t="s">
        <v>755</v>
      </c>
      <c r="F764" s="772" t="s">
        <v>783</v>
      </c>
      <c r="G764" s="770">
        <v>45</v>
      </c>
      <c r="H764" s="770">
        <v>130</v>
      </c>
      <c r="I764" s="770">
        <v>62023.5</v>
      </c>
      <c r="J764" s="770">
        <v>50914.5</v>
      </c>
      <c r="K764" s="770">
        <v>286</v>
      </c>
      <c r="L764" s="770">
        <v>11816.7</v>
      </c>
      <c r="M764" s="770">
        <v>11176</v>
      </c>
      <c r="N764" s="772" t="s">
        <v>640</v>
      </c>
      <c r="O764" s="772" t="s">
        <v>640</v>
      </c>
      <c r="P764" s="772" t="s">
        <v>640</v>
      </c>
      <c r="Q764" s="772" t="s">
        <v>640</v>
      </c>
    </row>
    <row r="765" spans="1:17">
      <c r="A765" s="770">
        <v>3016</v>
      </c>
      <c r="B765" s="772" t="s">
        <v>756</v>
      </c>
      <c r="C765" s="772" t="s">
        <v>736</v>
      </c>
      <c r="D765" s="770">
        <v>1442</v>
      </c>
      <c r="E765" s="772" t="s">
        <v>772</v>
      </c>
      <c r="F765" s="772" t="s">
        <v>782</v>
      </c>
      <c r="G765" s="770">
        <v>45</v>
      </c>
      <c r="H765" s="770">
        <v>130</v>
      </c>
      <c r="I765" s="770">
        <v>62023.5</v>
      </c>
      <c r="J765" s="770">
        <v>50914.5</v>
      </c>
      <c r="K765" s="770">
        <v>286</v>
      </c>
      <c r="L765" s="770">
        <v>11816.7</v>
      </c>
      <c r="M765" s="770">
        <v>11176</v>
      </c>
      <c r="N765" s="772" t="s">
        <v>640</v>
      </c>
      <c r="O765" s="772" t="s">
        <v>640</v>
      </c>
      <c r="P765" s="772" t="s">
        <v>640</v>
      </c>
      <c r="Q765" s="772" t="s">
        <v>640</v>
      </c>
    </row>
    <row r="766" spans="1:17">
      <c r="A766" s="770">
        <v>3016</v>
      </c>
      <c r="B766" s="772" t="s">
        <v>756</v>
      </c>
      <c r="C766" s="772" t="s">
        <v>736</v>
      </c>
      <c r="D766" s="770">
        <v>1442</v>
      </c>
      <c r="E766" s="772" t="s">
        <v>781</v>
      </c>
      <c r="F766" s="772" t="s">
        <v>780</v>
      </c>
      <c r="G766" s="770">
        <v>45</v>
      </c>
      <c r="H766" s="770">
        <v>130</v>
      </c>
      <c r="I766" s="770">
        <v>62023.5</v>
      </c>
      <c r="J766" s="770">
        <v>50914.5</v>
      </c>
      <c r="K766" s="770">
        <v>286</v>
      </c>
      <c r="L766" s="770">
        <v>11816.7</v>
      </c>
      <c r="M766" s="770">
        <v>11176</v>
      </c>
      <c r="N766" s="772" t="s">
        <v>640</v>
      </c>
      <c r="O766" s="772" t="s">
        <v>640</v>
      </c>
      <c r="P766" s="772" t="s">
        <v>640</v>
      </c>
      <c r="Q766" s="772" t="s">
        <v>640</v>
      </c>
    </row>
    <row r="767" spans="1:17">
      <c r="A767" s="770">
        <v>3016</v>
      </c>
      <c r="B767" s="772" t="s">
        <v>756</v>
      </c>
      <c r="C767" s="772" t="s">
        <v>736</v>
      </c>
      <c r="D767" s="770">
        <v>1442</v>
      </c>
      <c r="E767" s="772" t="s">
        <v>768</v>
      </c>
      <c r="F767" s="772" t="s">
        <v>779</v>
      </c>
      <c r="G767" s="770">
        <v>105</v>
      </c>
      <c r="H767" s="770">
        <v>130</v>
      </c>
      <c r="I767" s="770">
        <v>62023.5</v>
      </c>
      <c r="J767" s="770">
        <v>50914.5</v>
      </c>
      <c r="K767" s="770">
        <v>286</v>
      </c>
      <c r="L767" s="770">
        <v>11816.7</v>
      </c>
      <c r="M767" s="770">
        <v>11176</v>
      </c>
      <c r="N767" s="772" t="s">
        <v>640</v>
      </c>
      <c r="O767" s="772" t="s">
        <v>640</v>
      </c>
      <c r="P767" s="772" t="s">
        <v>640</v>
      </c>
      <c r="Q767" s="772" t="s">
        <v>640</v>
      </c>
    </row>
    <row r="768" spans="1:17">
      <c r="A768" s="770">
        <v>3016</v>
      </c>
      <c r="B768" s="772" t="s">
        <v>756</v>
      </c>
      <c r="C768" s="772" t="s">
        <v>736</v>
      </c>
      <c r="D768" s="770">
        <v>1495</v>
      </c>
      <c r="E768" s="772" t="s">
        <v>755</v>
      </c>
      <c r="F768" s="772" t="s">
        <v>778</v>
      </c>
      <c r="G768" s="770">
        <v>60</v>
      </c>
      <c r="H768" s="770">
        <v>1330</v>
      </c>
      <c r="I768" s="770">
        <v>45454.5</v>
      </c>
      <c r="J768" s="770">
        <v>30135</v>
      </c>
      <c r="K768" s="770">
        <v>286</v>
      </c>
      <c r="L768" s="770">
        <v>11816.7</v>
      </c>
      <c r="M768" s="770">
        <v>11176</v>
      </c>
      <c r="N768" s="772" t="s">
        <v>640</v>
      </c>
      <c r="O768" s="772" t="s">
        <v>640</v>
      </c>
      <c r="P768" s="772" t="s">
        <v>640</v>
      </c>
      <c r="Q768" s="772" t="s">
        <v>640</v>
      </c>
    </row>
    <row r="769" spans="1:17">
      <c r="A769" s="770">
        <v>3016</v>
      </c>
      <c r="B769" s="772" t="s">
        <v>756</v>
      </c>
      <c r="C769" s="772" t="s">
        <v>736</v>
      </c>
      <c r="D769" s="770">
        <v>2468</v>
      </c>
      <c r="E769" s="772" t="s">
        <v>755</v>
      </c>
      <c r="F769" s="772" t="s">
        <v>777</v>
      </c>
      <c r="G769" s="770">
        <v>60</v>
      </c>
      <c r="H769" s="770">
        <v>1330</v>
      </c>
      <c r="I769" s="770">
        <v>45454.5</v>
      </c>
      <c r="J769" s="770">
        <v>30135</v>
      </c>
      <c r="K769" s="770">
        <v>286</v>
      </c>
      <c r="L769" s="770">
        <v>11816.7</v>
      </c>
      <c r="M769" s="770">
        <v>11176</v>
      </c>
      <c r="N769" s="772" t="s">
        <v>640</v>
      </c>
      <c r="O769" s="772" t="s">
        <v>640</v>
      </c>
      <c r="P769" s="772" t="s">
        <v>640</v>
      </c>
      <c r="Q769" s="772" t="s">
        <v>640</v>
      </c>
    </row>
    <row r="770" spans="1:17">
      <c r="A770" s="770">
        <v>3016</v>
      </c>
      <c r="B770" s="772" t="s">
        <v>756</v>
      </c>
      <c r="C770" s="772" t="s">
        <v>736</v>
      </c>
      <c r="D770" s="770">
        <v>2472</v>
      </c>
      <c r="E770" s="772" t="s">
        <v>272</v>
      </c>
      <c r="F770" s="772" t="s">
        <v>776</v>
      </c>
      <c r="G770" s="770">
        <v>45</v>
      </c>
      <c r="H770" s="770">
        <v>1330</v>
      </c>
      <c r="I770" s="770">
        <v>45454.5</v>
      </c>
      <c r="J770" s="770">
        <v>30135</v>
      </c>
      <c r="K770" s="770">
        <v>286</v>
      </c>
      <c r="L770" s="770">
        <v>11816.7</v>
      </c>
      <c r="M770" s="770">
        <v>11176</v>
      </c>
      <c r="N770" s="772" t="s">
        <v>640</v>
      </c>
      <c r="O770" s="772" t="s">
        <v>640</v>
      </c>
      <c r="P770" s="772" t="s">
        <v>640</v>
      </c>
      <c r="Q770" s="772" t="s">
        <v>640</v>
      </c>
    </row>
    <row r="771" spans="1:17">
      <c r="A771" s="770">
        <v>3016</v>
      </c>
      <c r="B771" s="772" t="s">
        <v>756</v>
      </c>
      <c r="C771" s="772" t="s">
        <v>736</v>
      </c>
      <c r="D771" s="770">
        <v>2472</v>
      </c>
      <c r="E771" s="772" t="s">
        <v>768</v>
      </c>
      <c r="F771" s="772" t="s">
        <v>775</v>
      </c>
      <c r="G771" s="770">
        <v>45</v>
      </c>
      <c r="H771" s="770">
        <v>1330</v>
      </c>
      <c r="I771" s="770">
        <v>45454.5</v>
      </c>
      <c r="J771" s="770">
        <v>30135</v>
      </c>
      <c r="K771" s="770">
        <v>286</v>
      </c>
      <c r="L771" s="770">
        <v>11816.7</v>
      </c>
      <c r="M771" s="770">
        <v>11176</v>
      </c>
      <c r="N771" s="772" t="s">
        <v>640</v>
      </c>
      <c r="O771" s="772" t="s">
        <v>640</v>
      </c>
      <c r="P771" s="772" t="s">
        <v>640</v>
      </c>
      <c r="Q771" s="772" t="s">
        <v>640</v>
      </c>
    </row>
    <row r="772" spans="1:17">
      <c r="A772" s="770">
        <v>3016</v>
      </c>
      <c r="B772" s="772" t="s">
        <v>756</v>
      </c>
      <c r="C772" s="772" t="s">
        <v>736</v>
      </c>
      <c r="D772" s="770">
        <v>2480</v>
      </c>
      <c r="E772" s="772" t="s">
        <v>755</v>
      </c>
      <c r="F772" s="772" t="s">
        <v>774</v>
      </c>
      <c r="G772" s="770">
        <v>60</v>
      </c>
      <c r="H772" s="770">
        <v>1330</v>
      </c>
      <c r="I772" s="770">
        <v>45454.5</v>
      </c>
      <c r="J772" s="770">
        <v>30135</v>
      </c>
      <c r="K772" s="770">
        <v>286</v>
      </c>
      <c r="L772" s="770">
        <v>11816.7</v>
      </c>
      <c r="M772" s="770">
        <v>11176</v>
      </c>
      <c r="N772" s="772" t="s">
        <v>640</v>
      </c>
      <c r="O772" s="772" t="s">
        <v>640</v>
      </c>
      <c r="P772" s="772" t="s">
        <v>640</v>
      </c>
      <c r="Q772" s="772" t="s">
        <v>640</v>
      </c>
    </row>
    <row r="773" spans="1:17">
      <c r="A773" s="770">
        <v>3016</v>
      </c>
      <c r="B773" s="772" t="s">
        <v>756</v>
      </c>
      <c r="C773" s="772" t="s">
        <v>736</v>
      </c>
      <c r="D773" s="770">
        <v>2935</v>
      </c>
      <c r="E773" s="772" t="s">
        <v>755</v>
      </c>
      <c r="F773" s="772" t="s">
        <v>773</v>
      </c>
      <c r="G773" s="770">
        <v>45</v>
      </c>
      <c r="H773" s="770">
        <v>1330</v>
      </c>
      <c r="I773" s="770">
        <v>45454.5</v>
      </c>
      <c r="J773" s="770">
        <v>30135</v>
      </c>
      <c r="K773" s="770">
        <v>286</v>
      </c>
      <c r="L773" s="770">
        <v>11816.7</v>
      </c>
      <c r="M773" s="770">
        <v>11176</v>
      </c>
      <c r="N773" s="772" t="s">
        <v>640</v>
      </c>
      <c r="O773" s="772" t="s">
        <v>640</v>
      </c>
      <c r="P773" s="772" t="s">
        <v>640</v>
      </c>
      <c r="Q773" s="772" t="s">
        <v>640</v>
      </c>
    </row>
    <row r="774" spans="1:17">
      <c r="A774" s="770">
        <v>3016</v>
      </c>
      <c r="B774" s="772" t="s">
        <v>756</v>
      </c>
      <c r="C774" s="772" t="s">
        <v>736</v>
      </c>
      <c r="D774" s="770">
        <v>2935</v>
      </c>
      <c r="E774" s="772" t="s">
        <v>772</v>
      </c>
      <c r="F774" s="772" t="s">
        <v>771</v>
      </c>
      <c r="G774" s="770">
        <v>45</v>
      </c>
      <c r="H774" s="770">
        <v>1330</v>
      </c>
      <c r="I774" s="770">
        <v>45454.5</v>
      </c>
      <c r="J774" s="770">
        <v>30135</v>
      </c>
      <c r="K774" s="770">
        <v>286</v>
      </c>
      <c r="L774" s="770">
        <v>11816.7</v>
      </c>
      <c r="M774" s="770">
        <v>11176</v>
      </c>
      <c r="N774" s="772" t="s">
        <v>640</v>
      </c>
      <c r="O774" s="772" t="s">
        <v>640</v>
      </c>
      <c r="P774" s="772" t="s">
        <v>640</v>
      </c>
      <c r="Q774" s="772" t="s">
        <v>640</v>
      </c>
    </row>
    <row r="775" spans="1:17">
      <c r="A775" s="770">
        <v>3016</v>
      </c>
      <c r="B775" s="772" t="s">
        <v>756</v>
      </c>
      <c r="C775" s="772" t="s">
        <v>736</v>
      </c>
      <c r="D775" s="770">
        <v>2936</v>
      </c>
      <c r="E775" s="772" t="s">
        <v>755</v>
      </c>
      <c r="F775" s="772" t="s">
        <v>770</v>
      </c>
      <c r="G775" s="770">
        <v>60</v>
      </c>
      <c r="H775" s="770">
        <v>1330</v>
      </c>
      <c r="I775" s="770">
        <v>45454.5</v>
      </c>
      <c r="J775" s="770">
        <v>30135</v>
      </c>
      <c r="K775" s="770">
        <v>286</v>
      </c>
      <c r="L775" s="770">
        <v>11816.7</v>
      </c>
      <c r="M775" s="770">
        <v>11176</v>
      </c>
      <c r="N775" s="772" t="s">
        <v>640</v>
      </c>
      <c r="O775" s="772" t="s">
        <v>640</v>
      </c>
      <c r="P775" s="772" t="s">
        <v>640</v>
      </c>
      <c r="Q775" s="772" t="s">
        <v>640</v>
      </c>
    </row>
    <row r="776" spans="1:17">
      <c r="A776" s="770">
        <v>3016</v>
      </c>
      <c r="B776" s="772" t="s">
        <v>756</v>
      </c>
      <c r="C776" s="772" t="s">
        <v>736</v>
      </c>
      <c r="D776" s="770">
        <v>2937</v>
      </c>
      <c r="E776" s="772" t="s">
        <v>755</v>
      </c>
      <c r="F776" s="772" t="s">
        <v>769</v>
      </c>
      <c r="G776" s="770">
        <v>60</v>
      </c>
      <c r="H776" s="770">
        <v>1330</v>
      </c>
      <c r="I776" s="770">
        <v>45454.5</v>
      </c>
      <c r="J776" s="770">
        <v>30135</v>
      </c>
      <c r="K776" s="770">
        <v>286</v>
      </c>
      <c r="L776" s="770">
        <v>11816.7</v>
      </c>
      <c r="M776" s="770">
        <v>11176</v>
      </c>
      <c r="N776" s="772" t="s">
        <v>640</v>
      </c>
      <c r="O776" s="772" t="s">
        <v>640</v>
      </c>
      <c r="P776" s="772" t="s">
        <v>640</v>
      </c>
      <c r="Q776" s="772" t="s">
        <v>640</v>
      </c>
    </row>
    <row r="777" spans="1:17">
      <c r="A777" s="770">
        <v>3016</v>
      </c>
      <c r="B777" s="772" t="s">
        <v>756</v>
      </c>
      <c r="C777" s="772" t="s">
        <v>736</v>
      </c>
      <c r="D777" s="770">
        <v>2938</v>
      </c>
      <c r="E777" s="772" t="s">
        <v>768</v>
      </c>
      <c r="F777" s="772" t="s">
        <v>767</v>
      </c>
      <c r="G777" s="770">
        <v>60</v>
      </c>
      <c r="H777" s="770">
        <v>1330</v>
      </c>
      <c r="I777" s="770">
        <v>45454.5</v>
      </c>
      <c r="J777" s="770">
        <v>30135</v>
      </c>
      <c r="K777" s="770">
        <v>286</v>
      </c>
      <c r="L777" s="770">
        <v>11816.7</v>
      </c>
      <c r="M777" s="770">
        <v>11176</v>
      </c>
      <c r="N777" s="772" t="s">
        <v>640</v>
      </c>
      <c r="O777" s="772" t="s">
        <v>640</v>
      </c>
      <c r="P777" s="772" t="s">
        <v>640</v>
      </c>
      <c r="Q777" s="772" t="s">
        <v>640</v>
      </c>
    </row>
    <row r="778" spans="1:17">
      <c r="A778" s="770">
        <v>3016</v>
      </c>
      <c r="B778" s="772" t="s">
        <v>756</v>
      </c>
      <c r="C778" s="772" t="s">
        <v>736</v>
      </c>
      <c r="D778" s="770">
        <v>2958</v>
      </c>
      <c r="E778" s="772" t="s">
        <v>272</v>
      </c>
      <c r="F778" s="772" t="s">
        <v>766</v>
      </c>
      <c r="G778" s="770">
        <v>12</v>
      </c>
      <c r="H778" s="770">
        <v>1330</v>
      </c>
      <c r="I778" s="770">
        <v>45454.5</v>
      </c>
      <c r="J778" s="770">
        <v>30135</v>
      </c>
      <c r="K778" s="770">
        <v>286</v>
      </c>
      <c r="L778" s="770">
        <v>11816.7</v>
      </c>
      <c r="M778" s="770">
        <v>11176</v>
      </c>
      <c r="N778" s="772" t="s">
        <v>640</v>
      </c>
      <c r="O778" s="772" t="s">
        <v>640</v>
      </c>
      <c r="P778" s="772" t="s">
        <v>640</v>
      </c>
      <c r="Q778" s="772" t="s">
        <v>640</v>
      </c>
    </row>
    <row r="779" spans="1:17">
      <c r="A779" s="770">
        <v>3016</v>
      </c>
      <c r="B779" s="772" t="s">
        <v>756</v>
      </c>
      <c r="C779" s="772" t="s">
        <v>736</v>
      </c>
      <c r="D779" s="770">
        <v>3433</v>
      </c>
      <c r="E779" s="772" t="s">
        <v>272</v>
      </c>
      <c r="F779" s="772" t="s">
        <v>765</v>
      </c>
      <c r="G779" s="770">
        <v>22</v>
      </c>
      <c r="H779" s="770">
        <v>1330</v>
      </c>
      <c r="I779" s="770">
        <v>45454.5</v>
      </c>
      <c r="J779" s="770">
        <v>30135</v>
      </c>
      <c r="K779" s="770">
        <v>286</v>
      </c>
      <c r="L779" s="770">
        <v>11816.7</v>
      </c>
      <c r="M779" s="770">
        <v>11176</v>
      </c>
      <c r="N779" s="772" t="s">
        <v>640</v>
      </c>
      <c r="O779" s="772" t="s">
        <v>640</v>
      </c>
      <c r="P779" s="772" t="s">
        <v>640</v>
      </c>
      <c r="Q779" s="772" t="s">
        <v>640</v>
      </c>
    </row>
    <row r="780" spans="1:17">
      <c r="A780" s="770">
        <v>3016</v>
      </c>
      <c r="B780" s="772" t="s">
        <v>756</v>
      </c>
      <c r="C780" s="772" t="s">
        <v>736</v>
      </c>
      <c r="D780" s="770">
        <v>3594</v>
      </c>
      <c r="E780" s="772" t="s">
        <v>272</v>
      </c>
      <c r="F780" s="772" t="s">
        <v>764</v>
      </c>
      <c r="G780" s="770">
        <v>29.5</v>
      </c>
      <c r="H780" s="770">
        <v>1330</v>
      </c>
      <c r="I780" s="770">
        <v>45454.5</v>
      </c>
      <c r="J780" s="770">
        <v>30135</v>
      </c>
      <c r="K780" s="770">
        <v>286</v>
      </c>
      <c r="L780" s="770">
        <v>11816.7</v>
      </c>
      <c r="M780" s="770">
        <v>11176</v>
      </c>
      <c r="N780" s="772" t="s">
        <v>640</v>
      </c>
      <c r="O780" s="772" t="s">
        <v>640</v>
      </c>
      <c r="P780" s="772" t="s">
        <v>640</v>
      </c>
      <c r="Q780" s="772" t="s">
        <v>640</v>
      </c>
    </row>
    <row r="781" spans="1:17">
      <c r="A781" s="770">
        <v>3016</v>
      </c>
      <c r="B781" s="772" t="s">
        <v>756</v>
      </c>
      <c r="C781" s="772" t="s">
        <v>736</v>
      </c>
      <c r="D781" s="770">
        <v>3596</v>
      </c>
      <c r="E781" s="772" t="s">
        <v>272</v>
      </c>
      <c r="F781" s="772" t="s">
        <v>763</v>
      </c>
      <c r="G781" s="770">
        <v>37</v>
      </c>
      <c r="H781" s="770">
        <v>1330</v>
      </c>
      <c r="I781" s="770">
        <v>45454.5</v>
      </c>
      <c r="J781" s="770">
        <v>30135</v>
      </c>
      <c r="K781" s="770">
        <v>286</v>
      </c>
      <c r="L781" s="770">
        <v>11816.7</v>
      </c>
      <c r="M781" s="770">
        <v>11176</v>
      </c>
      <c r="N781" s="772" t="s">
        <v>640</v>
      </c>
      <c r="O781" s="772" t="s">
        <v>640</v>
      </c>
      <c r="P781" s="772" t="s">
        <v>640</v>
      </c>
      <c r="Q781" s="772" t="s">
        <v>640</v>
      </c>
    </row>
    <row r="782" spans="1:17">
      <c r="A782" s="770">
        <v>3016</v>
      </c>
      <c r="B782" s="772" t="s">
        <v>756</v>
      </c>
      <c r="C782" s="772" t="s">
        <v>736</v>
      </c>
      <c r="D782" s="770">
        <v>3631</v>
      </c>
      <c r="E782" s="772" t="s">
        <v>272</v>
      </c>
      <c r="F782" s="772" t="s">
        <v>762</v>
      </c>
      <c r="G782" s="770">
        <v>44.5</v>
      </c>
      <c r="H782" s="770">
        <v>1330</v>
      </c>
      <c r="I782" s="770">
        <v>45454.5</v>
      </c>
      <c r="J782" s="770">
        <v>30135</v>
      </c>
      <c r="K782" s="770">
        <v>286</v>
      </c>
      <c r="L782" s="770">
        <v>11816.7</v>
      </c>
      <c r="M782" s="770">
        <v>11176</v>
      </c>
      <c r="N782" s="772" t="s">
        <v>640</v>
      </c>
      <c r="O782" s="772" t="s">
        <v>640</v>
      </c>
      <c r="P782" s="772" t="s">
        <v>640</v>
      </c>
      <c r="Q782" s="772" t="s">
        <v>640</v>
      </c>
    </row>
    <row r="783" spans="1:17">
      <c r="A783" s="770">
        <v>3016</v>
      </c>
      <c r="B783" s="772" t="s">
        <v>756</v>
      </c>
      <c r="C783" s="772" t="s">
        <v>736</v>
      </c>
      <c r="D783" s="770">
        <v>3632</v>
      </c>
      <c r="E783" s="772" t="s">
        <v>272</v>
      </c>
      <c r="F783" s="772" t="s">
        <v>761</v>
      </c>
      <c r="G783" s="770">
        <v>52</v>
      </c>
      <c r="H783" s="770">
        <v>1330</v>
      </c>
      <c r="I783" s="770">
        <v>45454.5</v>
      </c>
      <c r="J783" s="770">
        <v>30135</v>
      </c>
      <c r="K783" s="770">
        <v>286</v>
      </c>
      <c r="L783" s="770">
        <v>11816.7</v>
      </c>
      <c r="M783" s="770">
        <v>11176</v>
      </c>
      <c r="N783" s="772" t="s">
        <v>640</v>
      </c>
      <c r="O783" s="772" t="s">
        <v>640</v>
      </c>
      <c r="P783" s="772" t="s">
        <v>640</v>
      </c>
      <c r="Q783" s="772" t="s">
        <v>640</v>
      </c>
    </row>
    <row r="784" spans="1:17">
      <c r="A784" s="770">
        <v>3016</v>
      </c>
      <c r="B784" s="772" t="s">
        <v>756</v>
      </c>
      <c r="C784" s="772" t="s">
        <v>736</v>
      </c>
      <c r="D784" s="770">
        <v>3652</v>
      </c>
      <c r="E784" s="772" t="s">
        <v>272</v>
      </c>
      <c r="F784" s="772" t="s">
        <v>760</v>
      </c>
      <c r="G784" s="770">
        <v>59.5</v>
      </c>
      <c r="H784" s="770">
        <v>1330</v>
      </c>
      <c r="I784" s="770">
        <v>45454.5</v>
      </c>
      <c r="J784" s="770">
        <v>30135</v>
      </c>
      <c r="K784" s="770">
        <v>286</v>
      </c>
      <c r="L784" s="770">
        <v>11816.7</v>
      </c>
      <c r="M784" s="770">
        <v>11176</v>
      </c>
      <c r="N784" s="772" t="s">
        <v>640</v>
      </c>
      <c r="O784" s="772" t="s">
        <v>640</v>
      </c>
      <c r="P784" s="772" t="s">
        <v>640</v>
      </c>
      <c r="Q784" s="772" t="s">
        <v>640</v>
      </c>
    </row>
    <row r="785" spans="1:17">
      <c r="A785" s="770">
        <v>3016</v>
      </c>
      <c r="B785" s="772" t="s">
        <v>756</v>
      </c>
      <c r="C785" s="772" t="s">
        <v>736</v>
      </c>
      <c r="D785" s="770">
        <v>3660</v>
      </c>
      <c r="E785" s="772" t="s">
        <v>272</v>
      </c>
      <c r="F785" s="772" t="s">
        <v>759</v>
      </c>
      <c r="G785" s="770">
        <v>89.5</v>
      </c>
      <c r="H785" s="770">
        <v>1330</v>
      </c>
      <c r="I785" s="770">
        <v>45454.5</v>
      </c>
      <c r="J785" s="770">
        <v>30135</v>
      </c>
      <c r="K785" s="770">
        <v>286</v>
      </c>
      <c r="L785" s="770">
        <v>11816.7</v>
      </c>
      <c r="M785" s="770">
        <v>11176</v>
      </c>
      <c r="N785" s="772" t="s">
        <v>640</v>
      </c>
      <c r="O785" s="772" t="s">
        <v>640</v>
      </c>
      <c r="P785" s="772" t="s">
        <v>640</v>
      </c>
      <c r="Q785" s="772" t="s">
        <v>640</v>
      </c>
    </row>
    <row r="786" spans="1:17">
      <c r="A786" s="770">
        <v>3016</v>
      </c>
      <c r="B786" s="772" t="s">
        <v>756</v>
      </c>
      <c r="C786" s="772" t="s">
        <v>736</v>
      </c>
      <c r="D786" s="770">
        <v>5126</v>
      </c>
      <c r="E786" s="772" t="s">
        <v>272</v>
      </c>
      <c r="F786" s="772" t="s">
        <v>758</v>
      </c>
      <c r="G786" s="770">
        <v>45</v>
      </c>
      <c r="H786" s="770">
        <v>130</v>
      </c>
      <c r="I786" s="770">
        <v>62023.5</v>
      </c>
      <c r="J786" s="770">
        <v>50914.5</v>
      </c>
      <c r="K786" s="770">
        <v>286</v>
      </c>
      <c r="L786" s="770">
        <v>11816.7</v>
      </c>
      <c r="M786" s="770">
        <v>11176</v>
      </c>
      <c r="N786" s="772" t="s">
        <v>640</v>
      </c>
      <c r="O786" s="772" t="s">
        <v>640</v>
      </c>
      <c r="P786" s="772" t="s">
        <v>640</v>
      </c>
      <c r="Q786" s="772" t="s">
        <v>640</v>
      </c>
    </row>
    <row r="787" spans="1:17">
      <c r="A787" s="770">
        <v>3016</v>
      </c>
      <c r="B787" s="772" t="s">
        <v>756</v>
      </c>
      <c r="C787" s="772" t="s">
        <v>736</v>
      </c>
      <c r="D787" s="770">
        <v>5726</v>
      </c>
      <c r="E787" s="772" t="s">
        <v>272</v>
      </c>
      <c r="F787" s="772" t="s">
        <v>757</v>
      </c>
      <c r="G787" s="770">
        <v>16.3</v>
      </c>
      <c r="H787" s="772" t="s">
        <v>640</v>
      </c>
      <c r="I787" s="770">
        <v>92179.5</v>
      </c>
      <c r="J787" s="772" t="s">
        <v>640</v>
      </c>
      <c r="K787" s="772" t="s">
        <v>640</v>
      </c>
      <c r="L787" s="772" t="s">
        <v>640</v>
      </c>
      <c r="M787" s="772" t="s">
        <v>640</v>
      </c>
      <c r="N787" s="772" t="s">
        <v>640</v>
      </c>
      <c r="O787" s="772" t="s">
        <v>640</v>
      </c>
      <c r="P787" s="772" t="s">
        <v>640</v>
      </c>
      <c r="Q787" s="772" t="s">
        <v>640</v>
      </c>
    </row>
    <row r="788" spans="1:17">
      <c r="A788" s="770">
        <v>3016</v>
      </c>
      <c r="B788" s="772" t="s">
        <v>756</v>
      </c>
      <c r="C788" s="772" t="s">
        <v>736</v>
      </c>
      <c r="D788" s="770">
        <v>6715</v>
      </c>
      <c r="E788" s="772" t="s">
        <v>272</v>
      </c>
      <c r="F788" s="772" t="s">
        <v>1345</v>
      </c>
      <c r="G788" s="770">
        <v>60</v>
      </c>
      <c r="H788" s="770">
        <v>1330</v>
      </c>
      <c r="I788" s="770">
        <v>45454.5</v>
      </c>
      <c r="J788" s="770">
        <v>30135</v>
      </c>
      <c r="K788" s="770">
        <v>286</v>
      </c>
      <c r="L788" s="770">
        <v>11816.7</v>
      </c>
      <c r="M788" s="770">
        <v>11176</v>
      </c>
      <c r="N788" s="772" t="s">
        <v>640</v>
      </c>
      <c r="O788" s="772" t="s">
        <v>640</v>
      </c>
      <c r="P788" s="772" t="s">
        <v>640</v>
      </c>
      <c r="Q788" s="772" t="s">
        <v>640</v>
      </c>
    </row>
    <row r="789" spans="1:17">
      <c r="A789" s="770">
        <v>3016</v>
      </c>
      <c r="B789" s="772" t="s">
        <v>756</v>
      </c>
      <c r="C789" s="772" t="s">
        <v>736</v>
      </c>
      <c r="D789" s="770">
        <v>6715</v>
      </c>
      <c r="E789" s="772" t="s">
        <v>768</v>
      </c>
      <c r="F789" s="772" t="s">
        <v>1345</v>
      </c>
      <c r="G789" s="770">
        <v>60</v>
      </c>
      <c r="H789" s="770">
        <v>1330</v>
      </c>
      <c r="I789" s="770">
        <v>45454.5</v>
      </c>
      <c r="J789" s="770">
        <v>30135</v>
      </c>
      <c r="K789" s="770">
        <v>286</v>
      </c>
      <c r="L789" s="770">
        <v>11816.7</v>
      </c>
      <c r="M789" s="770">
        <v>11176</v>
      </c>
      <c r="N789" s="772" t="s">
        <v>640</v>
      </c>
      <c r="O789" s="772" t="s">
        <v>640</v>
      </c>
      <c r="P789" s="772" t="s">
        <v>640</v>
      </c>
      <c r="Q789" s="772" t="s">
        <v>640</v>
      </c>
    </row>
    <row r="790" spans="1:17">
      <c r="A790" s="770">
        <v>3018</v>
      </c>
      <c r="B790" s="772" t="s">
        <v>18</v>
      </c>
      <c r="C790" s="772" t="s">
        <v>737</v>
      </c>
      <c r="D790" s="770">
        <v>4993</v>
      </c>
      <c r="E790" s="772" t="s">
        <v>272</v>
      </c>
      <c r="F790" s="772" t="s">
        <v>939</v>
      </c>
      <c r="G790" s="770">
        <v>60</v>
      </c>
      <c r="H790" s="772" t="s">
        <v>640</v>
      </c>
      <c r="I790" s="770">
        <v>66200</v>
      </c>
      <c r="J790" s="772" t="s">
        <v>640</v>
      </c>
      <c r="K790" s="770">
        <v>260</v>
      </c>
      <c r="L790" s="770">
        <v>10190</v>
      </c>
      <c r="M790" s="770">
        <v>8860</v>
      </c>
      <c r="N790" s="772" t="s">
        <v>640</v>
      </c>
      <c r="O790" s="772" t="s">
        <v>640</v>
      </c>
      <c r="P790" s="772" t="s">
        <v>640</v>
      </c>
      <c r="Q790" s="770">
        <v>27900</v>
      </c>
    </row>
    <row r="791" spans="1:17">
      <c r="A791" s="770">
        <v>3018</v>
      </c>
      <c r="B791" s="772" t="s">
        <v>18</v>
      </c>
      <c r="C791" s="772" t="s">
        <v>737</v>
      </c>
      <c r="D791" s="770">
        <v>4994</v>
      </c>
      <c r="E791" s="772" t="s">
        <v>272</v>
      </c>
      <c r="F791" s="772" t="s">
        <v>738</v>
      </c>
      <c r="G791" s="770">
        <v>60</v>
      </c>
      <c r="H791" s="772" t="s">
        <v>640</v>
      </c>
      <c r="I791" s="770">
        <v>66200</v>
      </c>
      <c r="J791" s="772" t="s">
        <v>640</v>
      </c>
      <c r="K791" s="770">
        <v>260</v>
      </c>
      <c r="L791" s="770">
        <v>10190</v>
      </c>
      <c r="M791" s="770">
        <v>8860</v>
      </c>
      <c r="N791" s="772" t="s">
        <v>640</v>
      </c>
      <c r="O791" s="772" t="s">
        <v>640</v>
      </c>
      <c r="P791" s="772" t="s">
        <v>640</v>
      </c>
      <c r="Q791" s="770">
        <v>27900</v>
      </c>
    </row>
    <row r="792" spans="1:17">
      <c r="A792" s="770">
        <v>3018</v>
      </c>
      <c r="B792" s="772" t="s">
        <v>18</v>
      </c>
      <c r="C792" s="772" t="s">
        <v>737</v>
      </c>
      <c r="D792" s="770">
        <v>4995</v>
      </c>
      <c r="E792" s="772" t="s">
        <v>272</v>
      </c>
      <c r="F792" s="772" t="s">
        <v>739</v>
      </c>
      <c r="G792" s="770">
        <v>60</v>
      </c>
      <c r="H792" s="772" t="s">
        <v>640</v>
      </c>
      <c r="I792" s="770">
        <v>66200</v>
      </c>
      <c r="J792" s="772" t="s">
        <v>640</v>
      </c>
      <c r="K792" s="770">
        <v>260</v>
      </c>
      <c r="L792" s="770">
        <v>10190</v>
      </c>
      <c r="M792" s="770">
        <v>8860</v>
      </c>
      <c r="N792" s="772" t="s">
        <v>640</v>
      </c>
      <c r="O792" s="772" t="s">
        <v>640</v>
      </c>
      <c r="P792" s="772" t="s">
        <v>640</v>
      </c>
      <c r="Q792" s="770">
        <v>27900</v>
      </c>
    </row>
    <row r="793" spans="1:17">
      <c r="A793" s="770">
        <v>3018</v>
      </c>
      <c r="B793" s="772" t="s">
        <v>18</v>
      </c>
      <c r="C793" s="772" t="s">
        <v>737</v>
      </c>
      <c r="D793" s="770">
        <v>4996</v>
      </c>
      <c r="E793" s="772" t="s">
        <v>272</v>
      </c>
      <c r="F793" s="772" t="s">
        <v>740</v>
      </c>
      <c r="G793" s="770">
        <v>60</v>
      </c>
      <c r="H793" s="772" t="s">
        <v>640</v>
      </c>
      <c r="I793" s="770">
        <v>66200</v>
      </c>
      <c r="J793" s="772" t="s">
        <v>640</v>
      </c>
      <c r="K793" s="770">
        <v>260</v>
      </c>
      <c r="L793" s="770">
        <v>10190</v>
      </c>
      <c r="M793" s="770">
        <v>8860</v>
      </c>
      <c r="N793" s="772" t="s">
        <v>640</v>
      </c>
      <c r="O793" s="772" t="s">
        <v>640</v>
      </c>
      <c r="P793" s="772" t="s">
        <v>640</v>
      </c>
      <c r="Q793" s="770">
        <v>27900</v>
      </c>
    </row>
    <row r="794" spans="1:17">
      <c r="A794" s="770">
        <v>3018</v>
      </c>
      <c r="B794" s="772" t="s">
        <v>18</v>
      </c>
      <c r="C794" s="772" t="s">
        <v>737</v>
      </c>
      <c r="D794" s="770">
        <v>4997</v>
      </c>
      <c r="E794" s="772" t="s">
        <v>272</v>
      </c>
      <c r="F794" s="772" t="s">
        <v>741</v>
      </c>
      <c r="G794" s="770">
        <v>60</v>
      </c>
      <c r="H794" s="772" t="s">
        <v>640</v>
      </c>
      <c r="I794" s="770">
        <v>66200</v>
      </c>
      <c r="J794" s="772" t="s">
        <v>640</v>
      </c>
      <c r="K794" s="770">
        <v>260</v>
      </c>
      <c r="L794" s="770">
        <v>10190</v>
      </c>
      <c r="M794" s="770">
        <v>8860</v>
      </c>
      <c r="N794" s="772" t="s">
        <v>640</v>
      </c>
      <c r="O794" s="772" t="s">
        <v>640</v>
      </c>
      <c r="P794" s="772" t="s">
        <v>640</v>
      </c>
      <c r="Q794" s="770">
        <v>27900</v>
      </c>
    </row>
    <row r="795" spans="1:17">
      <c r="A795" s="770">
        <v>3018</v>
      </c>
      <c r="B795" s="772" t="s">
        <v>18</v>
      </c>
      <c r="C795" s="772" t="s">
        <v>737</v>
      </c>
      <c r="D795" s="770">
        <v>4998</v>
      </c>
      <c r="E795" s="772" t="s">
        <v>272</v>
      </c>
      <c r="F795" s="772" t="s">
        <v>742</v>
      </c>
      <c r="G795" s="770">
        <v>60</v>
      </c>
      <c r="H795" s="772" t="s">
        <v>640</v>
      </c>
      <c r="I795" s="770">
        <v>66200</v>
      </c>
      <c r="J795" s="772" t="s">
        <v>640</v>
      </c>
      <c r="K795" s="770">
        <v>260</v>
      </c>
      <c r="L795" s="770">
        <v>10190</v>
      </c>
      <c r="M795" s="770">
        <v>8860</v>
      </c>
      <c r="N795" s="772" t="s">
        <v>640</v>
      </c>
      <c r="O795" s="772" t="s">
        <v>640</v>
      </c>
      <c r="P795" s="772" t="s">
        <v>640</v>
      </c>
      <c r="Q795" s="770">
        <v>27900</v>
      </c>
    </row>
    <row r="796" spans="1:17">
      <c r="A796" s="770">
        <v>3018</v>
      </c>
      <c r="B796" s="772" t="s">
        <v>18</v>
      </c>
      <c r="C796" s="772" t="s">
        <v>737</v>
      </c>
      <c r="D796" s="770">
        <v>5168</v>
      </c>
      <c r="E796" s="772" t="s">
        <v>272</v>
      </c>
      <c r="F796" s="772" t="s">
        <v>743</v>
      </c>
      <c r="G796" s="770">
        <v>2</v>
      </c>
      <c r="H796" s="772" t="s">
        <v>640</v>
      </c>
      <c r="I796" s="770">
        <v>66200</v>
      </c>
      <c r="J796" s="772" t="s">
        <v>640</v>
      </c>
      <c r="K796" s="770">
        <v>260</v>
      </c>
      <c r="L796" s="770">
        <v>10190</v>
      </c>
      <c r="M796" s="770">
        <v>8860</v>
      </c>
      <c r="N796" s="772" t="s">
        <v>640</v>
      </c>
      <c r="O796" s="772" t="s">
        <v>640</v>
      </c>
      <c r="P796" s="772" t="s">
        <v>640</v>
      </c>
      <c r="Q796" s="770">
        <v>27900</v>
      </c>
    </row>
    <row r="797" spans="1:17">
      <c r="A797" s="770">
        <v>3018</v>
      </c>
      <c r="B797" s="772" t="s">
        <v>18</v>
      </c>
      <c r="C797" s="772" t="s">
        <v>737</v>
      </c>
      <c r="D797" s="770">
        <v>6432</v>
      </c>
      <c r="E797" s="772" t="s">
        <v>272</v>
      </c>
      <c r="F797" s="772" t="s">
        <v>744</v>
      </c>
      <c r="G797" s="770">
        <v>60</v>
      </c>
      <c r="H797" s="772" t="s">
        <v>640</v>
      </c>
      <c r="I797" s="770">
        <v>66200</v>
      </c>
      <c r="J797" s="772" t="s">
        <v>640</v>
      </c>
      <c r="K797" s="770">
        <v>260</v>
      </c>
      <c r="L797" s="770">
        <v>10190</v>
      </c>
      <c r="M797" s="770">
        <v>8860</v>
      </c>
      <c r="N797" s="772" t="s">
        <v>640</v>
      </c>
      <c r="O797" s="772" t="s">
        <v>640</v>
      </c>
      <c r="P797" s="772" t="s">
        <v>640</v>
      </c>
      <c r="Q797" s="770">
        <v>27900</v>
      </c>
    </row>
    <row r="798" spans="1:17">
      <c r="A798" s="770">
        <v>3018</v>
      </c>
      <c r="B798" s="772" t="s">
        <v>18</v>
      </c>
      <c r="C798" s="772" t="s">
        <v>737</v>
      </c>
      <c r="D798" s="770">
        <v>6747</v>
      </c>
      <c r="E798" s="772" t="s">
        <v>272</v>
      </c>
      <c r="F798" s="772" t="s">
        <v>745</v>
      </c>
      <c r="G798" s="770">
        <v>0</v>
      </c>
      <c r="H798" s="772" t="s">
        <v>640</v>
      </c>
      <c r="I798" s="772" t="s">
        <v>640</v>
      </c>
      <c r="J798" s="772" t="s">
        <v>640</v>
      </c>
      <c r="K798" s="772" t="s">
        <v>640</v>
      </c>
      <c r="L798" s="772" t="s">
        <v>640</v>
      </c>
      <c r="M798" s="772" t="s">
        <v>640</v>
      </c>
      <c r="N798" s="772" t="s">
        <v>640</v>
      </c>
      <c r="O798" s="770">
        <v>480</v>
      </c>
      <c r="P798" s="772" t="s">
        <v>640</v>
      </c>
      <c r="Q798" s="772" t="s">
        <v>640</v>
      </c>
    </row>
    <row r="799" spans="1:17">
      <c r="A799" s="770">
        <v>3018</v>
      </c>
      <c r="B799" s="772" t="s">
        <v>18</v>
      </c>
      <c r="C799" s="772" t="s">
        <v>737</v>
      </c>
      <c r="D799" s="770">
        <v>6748</v>
      </c>
      <c r="E799" s="772" t="s">
        <v>272</v>
      </c>
      <c r="F799" s="772" t="s">
        <v>746</v>
      </c>
      <c r="G799" s="770">
        <v>0</v>
      </c>
      <c r="H799" s="772" t="s">
        <v>640</v>
      </c>
      <c r="I799" s="772" t="s">
        <v>640</v>
      </c>
      <c r="J799" s="772" t="s">
        <v>640</v>
      </c>
      <c r="K799" s="772" t="s">
        <v>640</v>
      </c>
      <c r="L799" s="772" t="s">
        <v>640</v>
      </c>
      <c r="M799" s="772" t="s">
        <v>640</v>
      </c>
      <c r="N799" s="772" t="s">
        <v>640</v>
      </c>
      <c r="O799" s="770">
        <v>240</v>
      </c>
      <c r="P799" s="772" t="s">
        <v>640</v>
      </c>
      <c r="Q799" s="772" t="s">
        <v>640</v>
      </c>
    </row>
    <row r="800" spans="1:17">
      <c r="A800" s="770">
        <v>3018</v>
      </c>
      <c r="B800" s="772" t="s">
        <v>18</v>
      </c>
      <c r="C800" s="772" t="s">
        <v>737</v>
      </c>
      <c r="D800" s="770">
        <v>6787</v>
      </c>
      <c r="E800" s="772" t="s">
        <v>272</v>
      </c>
      <c r="F800" s="772" t="s">
        <v>1346</v>
      </c>
      <c r="G800" s="770">
        <v>60</v>
      </c>
      <c r="H800" s="772" t="s">
        <v>640</v>
      </c>
      <c r="I800" s="770">
        <v>66200</v>
      </c>
      <c r="J800" s="772" t="s">
        <v>640</v>
      </c>
      <c r="K800" s="770">
        <v>260</v>
      </c>
      <c r="L800" s="770">
        <v>10190</v>
      </c>
      <c r="M800" s="770">
        <v>8860</v>
      </c>
      <c r="N800" s="772" t="s">
        <v>640</v>
      </c>
      <c r="O800" s="772" t="s">
        <v>640</v>
      </c>
      <c r="P800" s="772" t="s">
        <v>640</v>
      </c>
      <c r="Q800" s="770">
        <v>27900</v>
      </c>
    </row>
    <row r="801" spans="1:17">
      <c r="A801" s="770">
        <v>3018</v>
      </c>
      <c r="B801" s="772" t="s">
        <v>18</v>
      </c>
      <c r="C801" s="772" t="s">
        <v>737</v>
      </c>
      <c r="D801" s="770">
        <v>6788</v>
      </c>
      <c r="E801" s="772" t="s">
        <v>272</v>
      </c>
      <c r="F801" s="772" t="s">
        <v>1347</v>
      </c>
      <c r="G801" s="770">
        <v>60</v>
      </c>
      <c r="H801" s="772" t="s">
        <v>640</v>
      </c>
      <c r="I801" s="770">
        <v>66200</v>
      </c>
      <c r="J801" s="772" t="s">
        <v>640</v>
      </c>
      <c r="K801" s="770">
        <v>260</v>
      </c>
      <c r="L801" s="770">
        <v>10190</v>
      </c>
      <c r="M801" s="770">
        <v>8860</v>
      </c>
      <c r="N801" s="772" t="s">
        <v>640</v>
      </c>
      <c r="O801" s="772" t="s">
        <v>640</v>
      </c>
      <c r="P801" s="772" t="s">
        <v>640</v>
      </c>
      <c r="Q801" s="770">
        <v>27900</v>
      </c>
    </row>
    <row r="802" spans="1:17">
      <c r="A802" s="770">
        <v>3018</v>
      </c>
      <c r="B802" s="772" t="s">
        <v>18</v>
      </c>
      <c r="C802" s="772" t="s">
        <v>737</v>
      </c>
      <c r="D802" s="770">
        <v>6789</v>
      </c>
      <c r="E802" s="772" t="s">
        <v>272</v>
      </c>
      <c r="F802" s="772" t="s">
        <v>1348</v>
      </c>
      <c r="G802" s="770">
        <v>60</v>
      </c>
      <c r="H802" s="772" t="s">
        <v>640</v>
      </c>
      <c r="I802" s="770">
        <v>66200</v>
      </c>
      <c r="J802" s="772" t="s">
        <v>640</v>
      </c>
      <c r="K802" s="770">
        <v>260</v>
      </c>
      <c r="L802" s="770">
        <v>10190</v>
      </c>
      <c r="M802" s="770">
        <v>8860</v>
      </c>
      <c r="N802" s="772" t="s">
        <v>640</v>
      </c>
      <c r="O802" s="772" t="s">
        <v>640</v>
      </c>
      <c r="P802" s="772" t="s">
        <v>640</v>
      </c>
      <c r="Q802" s="770">
        <v>27900</v>
      </c>
    </row>
    <row r="803" spans="1:17">
      <c r="A803" s="770">
        <v>3018</v>
      </c>
      <c r="B803" s="772" t="s">
        <v>18</v>
      </c>
      <c r="C803" s="772" t="s">
        <v>737</v>
      </c>
      <c r="D803" s="770">
        <v>6790</v>
      </c>
      <c r="E803" s="772" t="s">
        <v>272</v>
      </c>
      <c r="F803" s="772" t="s">
        <v>1349</v>
      </c>
      <c r="G803" s="770">
        <v>60</v>
      </c>
      <c r="H803" s="772" t="s">
        <v>640</v>
      </c>
      <c r="I803" s="770">
        <v>66200</v>
      </c>
      <c r="J803" s="772" t="s">
        <v>640</v>
      </c>
      <c r="K803" s="770">
        <v>260</v>
      </c>
      <c r="L803" s="770">
        <v>10190</v>
      </c>
      <c r="M803" s="770">
        <v>8860</v>
      </c>
      <c r="N803" s="772" t="s">
        <v>640</v>
      </c>
      <c r="O803" s="772" t="s">
        <v>640</v>
      </c>
      <c r="P803" s="772" t="s">
        <v>640</v>
      </c>
      <c r="Q803" s="770">
        <v>27900</v>
      </c>
    </row>
    <row r="804" spans="1:17">
      <c r="A804" s="770">
        <v>3018</v>
      </c>
      <c r="B804" s="772" t="s">
        <v>18</v>
      </c>
      <c r="C804" s="772" t="s">
        <v>737</v>
      </c>
      <c r="D804" s="770">
        <v>6794</v>
      </c>
      <c r="E804" s="772" t="s">
        <v>272</v>
      </c>
      <c r="F804" s="772" t="s">
        <v>741</v>
      </c>
      <c r="G804" s="770">
        <v>60</v>
      </c>
      <c r="H804" s="772" t="s">
        <v>640</v>
      </c>
      <c r="I804" s="770">
        <v>66200</v>
      </c>
      <c r="J804" s="772" t="s">
        <v>640</v>
      </c>
      <c r="K804" s="770">
        <v>260</v>
      </c>
      <c r="L804" s="770">
        <v>10190</v>
      </c>
      <c r="M804" s="770">
        <v>8860</v>
      </c>
      <c r="N804" s="772" t="s">
        <v>640</v>
      </c>
      <c r="O804" s="772" t="s">
        <v>640</v>
      </c>
      <c r="P804" s="772" t="s">
        <v>640</v>
      </c>
      <c r="Q804" s="770">
        <v>27900</v>
      </c>
    </row>
    <row r="805" spans="1:17">
      <c r="A805" s="770">
        <v>3018</v>
      </c>
      <c r="B805" s="772" t="s">
        <v>18</v>
      </c>
      <c r="C805" s="772" t="s">
        <v>737</v>
      </c>
      <c r="D805" s="770">
        <v>6795</v>
      </c>
      <c r="E805" s="772" t="s">
        <v>272</v>
      </c>
      <c r="F805" s="772" t="s">
        <v>742</v>
      </c>
      <c r="G805" s="770">
        <v>60</v>
      </c>
      <c r="H805" s="772" t="s">
        <v>640</v>
      </c>
      <c r="I805" s="770">
        <v>66200</v>
      </c>
      <c r="J805" s="772" t="s">
        <v>640</v>
      </c>
      <c r="K805" s="770">
        <v>260</v>
      </c>
      <c r="L805" s="770">
        <v>10190</v>
      </c>
      <c r="M805" s="770">
        <v>8860</v>
      </c>
      <c r="N805" s="772" t="s">
        <v>640</v>
      </c>
      <c r="O805" s="772" t="s">
        <v>640</v>
      </c>
      <c r="P805" s="772" t="s">
        <v>640</v>
      </c>
      <c r="Q805" s="770">
        <v>27900</v>
      </c>
    </row>
    <row r="806" spans="1:17">
      <c r="A806" s="770">
        <v>3018</v>
      </c>
      <c r="B806" s="772" t="s">
        <v>18</v>
      </c>
      <c r="C806" s="772" t="s">
        <v>737</v>
      </c>
      <c r="D806" s="770">
        <v>20328</v>
      </c>
      <c r="E806" s="772" t="s">
        <v>272</v>
      </c>
      <c r="F806" s="772" t="s">
        <v>747</v>
      </c>
      <c r="G806" s="770">
        <v>30</v>
      </c>
      <c r="H806" s="772" t="s">
        <v>640</v>
      </c>
      <c r="I806" s="770">
        <v>66200</v>
      </c>
      <c r="J806" s="772" t="s">
        <v>640</v>
      </c>
      <c r="K806" s="770">
        <v>260</v>
      </c>
      <c r="L806" s="770">
        <v>10190</v>
      </c>
      <c r="M806" s="770">
        <v>8860</v>
      </c>
      <c r="N806" s="772" t="s">
        <v>640</v>
      </c>
      <c r="O806" s="772" t="s">
        <v>640</v>
      </c>
      <c r="P806" s="772" t="s">
        <v>640</v>
      </c>
      <c r="Q806" s="770">
        <v>27900</v>
      </c>
    </row>
    <row r="807" spans="1:17">
      <c r="A807" s="770">
        <v>3018</v>
      </c>
      <c r="B807" s="772" t="s">
        <v>18</v>
      </c>
      <c r="C807" s="772" t="s">
        <v>737</v>
      </c>
      <c r="D807" s="770">
        <v>20329</v>
      </c>
      <c r="E807" s="772" t="s">
        <v>272</v>
      </c>
      <c r="F807" s="772" t="s">
        <v>748</v>
      </c>
      <c r="G807" s="770">
        <v>30</v>
      </c>
      <c r="H807" s="772" t="s">
        <v>640</v>
      </c>
      <c r="I807" s="770">
        <v>66200</v>
      </c>
      <c r="J807" s="772" t="s">
        <v>640</v>
      </c>
      <c r="K807" s="770">
        <v>260</v>
      </c>
      <c r="L807" s="770">
        <v>10190</v>
      </c>
      <c r="M807" s="770">
        <v>8860</v>
      </c>
      <c r="N807" s="772" t="s">
        <v>640</v>
      </c>
      <c r="O807" s="772" t="s">
        <v>640</v>
      </c>
      <c r="P807" s="772" t="s">
        <v>640</v>
      </c>
      <c r="Q807" s="770">
        <v>27900</v>
      </c>
    </row>
    <row r="808" spans="1:17">
      <c r="A808" s="770">
        <v>3018</v>
      </c>
      <c r="B808" s="772" t="s">
        <v>18</v>
      </c>
      <c r="C808" s="772" t="s">
        <v>737</v>
      </c>
      <c r="D808" s="770">
        <v>20423</v>
      </c>
      <c r="E808" s="772" t="s">
        <v>272</v>
      </c>
      <c r="F808" s="772" t="s">
        <v>749</v>
      </c>
      <c r="G808" s="770">
        <v>30</v>
      </c>
      <c r="H808" s="772" t="s">
        <v>640</v>
      </c>
      <c r="I808" s="770">
        <v>66200</v>
      </c>
      <c r="J808" s="772" t="s">
        <v>640</v>
      </c>
      <c r="K808" s="770">
        <v>260</v>
      </c>
      <c r="L808" s="770">
        <v>10190</v>
      </c>
      <c r="M808" s="770">
        <v>8860</v>
      </c>
      <c r="N808" s="772" t="s">
        <v>640</v>
      </c>
      <c r="O808" s="772" t="s">
        <v>640</v>
      </c>
      <c r="P808" s="772" t="s">
        <v>640</v>
      </c>
      <c r="Q808" s="770">
        <v>27900</v>
      </c>
    </row>
    <row r="809" spans="1:17">
      <c r="A809" s="770">
        <v>3018</v>
      </c>
      <c r="B809" s="772" t="s">
        <v>18</v>
      </c>
      <c r="C809" s="772" t="s">
        <v>737</v>
      </c>
      <c r="D809" s="770">
        <v>20428</v>
      </c>
      <c r="E809" s="772" t="s">
        <v>272</v>
      </c>
      <c r="F809" s="772" t="s">
        <v>750</v>
      </c>
      <c r="G809" s="770">
        <v>30</v>
      </c>
      <c r="H809" s="772" t="s">
        <v>640</v>
      </c>
      <c r="I809" s="770">
        <v>66200</v>
      </c>
      <c r="J809" s="772" t="s">
        <v>640</v>
      </c>
      <c r="K809" s="770">
        <v>260</v>
      </c>
      <c r="L809" s="770">
        <v>10190</v>
      </c>
      <c r="M809" s="770">
        <v>8860</v>
      </c>
      <c r="N809" s="772" t="s">
        <v>640</v>
      </c>
      <c r="O809" s="772" t="s">
        <v>640</v>
      </c>
      <c r="P809" s="772" t="s">
        <v>640</v>
      </c>
      <c r="Q809" s="770">
        <v>27900</v>
      </c>
    </row>
    <row r="810" spans="1:17">
      <c r="A810" s="770">
        <v>3018</v>
      </c>
      <c r="B810" s="772" t="s">
        <v>18</v>
      </c>
      <c r="C810" s="772" t="s">
        <v>737</v>
      </c>
      <c r="D810" s="770">
        <v>20429</v>
      </c>
      <c r="E810" s="772" t="s">
        <v>272</v>
      </c>
      <c r="F810" s="772" t="s">
        <v>751</v>
      </c>
      <c r="G810" s="770">
        <v>30</v>
      </c>
      <c r="H810" s="772" t="s">
        <v>640</v>
      </c>
      <c r="I810" s="770">
        <v>66200</v>
      </c>
      <c r="J810" s="772" t="s">
        <v>640</v>
      </c>
      <c r="K810" s="770">
        <v>260</v>
      </c>
      <c r="L810" s="770">
        <v>10190</v>
      </c>
      <c r="M810" s="770">
        <v>8860</v>
      </c>
      <c r="N810" s="772" t="s">
        <v>640</v>
      </c>
      <c r="O810" s="772" t="s">
        <v>640</v>
      </c>
      <c r="P810" s="772" t="s">
        <v>640</v>
      </c>
      <c r="Q810" s="770">
        <v>27900</v>
      </c>
    </row>
    <row r="811" spans="1:17">
      <c r="A811" s="770">
        <v>3018</v>
      </c>
      <c r="B811" s="772" t="s">
        <v>18</v>
      </c>
      <c r="C811" s="772" t="s">
        <v>737</v>
      </c>
      <c r="D811" s="770">
        <v>20430</v>
      </c>
      <c r="E811" s="772" t="s">
        <v>272</v>
      </c>
      <c r="F811" s="772" t="s">
        <v>752</v>
      </c>
      <c r="G811" s="770">
        <v>30</v>
      </c>
      <c r="H811" s="772" t="s">
        <v>640</v>
      </c>
      <c r="I811" s="770">
        <v>66200</v>
      </c>
      <c r="J811" s="772" t="s">
        <v>640</v>
      </c>
      <c r="K811" s="770">
        <v>260</v>
      </c>
      <c r="L811" s="770">
        <v>10190</v>
      </c>
      <c r="M811" s="770">
        <v>8860</v>
      </c>
      <c r="N811" s="772" t="s">
        <v>640</v>
      </c>
      <c r="O811" s="772" t="s">
        <v>640</v>
      </c>
      <c r="P811" s="772" t="s">
        <v>640</v>
      </c>
      <c r="Q811" s="770">
        <v>27900</v>
      </c>
    </row>
    <row r="812" spans="1:17">
      <c r="A812" s="770">
        <v>3018</v>
      </c>
      <c r="B812" s="772" t="s">
        <v>18</v>
      </c>
      <c r="C812" s="772" t="s">
        <v>737</v>
      </c>
      <c r="D812" s="770">
        <v>20438</v>
      </c>
      <c r="E812" s="772" t="s">
        <v>272</v>
      </c>
      <c r="F812" s="772" t="s">
        <v>753</v>
      </c>
      <c r="G812" s="770">
        <v>30</v>
      </c>
      <c r="H812" s="772" t="s">
        <v>640</v>
      </c>
      <c r="I812" s="770">
        <v>66200</v>
      </c>
      <c r="J812" s="772" t="s">
        <v>640</v>
      </c>
      <c r="K812" s="770">
        <v>260</v>
      </c>
      <c r="L812" s="770">
        <v>10190</v>
      </c>
      <c r="M812" s="770">
        <v>8860</v>
      </c>
      <c r="N812" s="772" t="s">
        <v>640</v>
      </c>
      <c r="O812" s="772" t="s">
        <v>640</v>
      </c>
      <c r="P812" s="772" t="s">
        <v>640</v>
      </c>
      <c r="Q812" s="770">
        <v>27900</v>
      </c>
    </row>
    <row r="813" spans="1:17">
      <c r="A813" s="770">
        <v>3018</v>
      </c>
      <c r="B813" s="772" t="s">
        <v>18</v>
      </c>
      <c r="C813" s="772" t="s">
        <v>736</v>
      </c>
      <c r="D813" s="770">
        <v>4993</v>
      </c>
      <c r="E813" s="772" t="s">
        <v>272</v>
      </c>
      <c r="F813" s="772" t="s">
        <v>939</v>
      </c>
      <c r="G813" s="770">
        <v>60</v>
      </c>
      <c r="H813" s="772" t="s">
        <v>640</v>
      </c>
      <c r="I813" s="770">
        <v>69510</v>
      </c>
      <c r="J813" s="772" t="s">
        <v>640</v>
      </c>
      <c r="K813" s="770">
        <v>286</v>
      </c>
      <c r="L813" s="770">
        <v>12126.1</v>
      </c>
      <c r="M813" s="770">
        <v>9746</v>
      </c>
      <c r="N813" s="772" t="s">
        <v>640</v>
      </c>
      <c r="O813" s="772" t="s">
        <v>640</v>
      </c>
      <c r="P813" s="772" t="s">
        <v>640</v>
      </c>
      <c r="Q813" s="770">
        <v>29295</v>
      </c>
    </row>
    <row r="814" spans="1:17">
      <c r="A814" s="770">
        <v>3018</v>
      </c>
      <c r="B814" s="772" t="s">
        <v>18</v>
      </c>
      <c r="C814" s="772" t="s">
        <v>736</v>
      </c>
      <c r="D814" s="770">
        <v>4994</v>
      </c>
      <c r="E814" s="772" t="s">
        <v>272</v>
      </c>
      <c r="F814" s="772" t="s">
        <v>738</v>
      </c>
      <c r="G814" s="770">
        <v>60</v>
      </c>
      <c r="H814" s="772" t="s">
        <v>640</v>
      </c>
      <c r="I814" s="770">
        <v>69510</v>
      </c>
      <c r="J814" s="772" t="s">
        <v>640</v>
      </c>
      <c r="K814" s="770">
        <v>286</v>
      </c>
      <c r="L814" s="770">
        <v>12126.1</v>
      </c>
      <c r="M814" s="770">
        <v>9746</v>
      </c>
      <c r="N814" s="772" t="s">
        <v>640</v>
      </c>
      <c r="O814" s="772" t="s">
        <v>640</v>
      </c>
      <c r="P814" s="772" t="s">
        <v>640</v>
      </c>
      <c r="Q814" s="770">
        <v>29295</v>
      </c>
    </row>
    <row r="815" spans="1:17">
      <c r="A815" s="770">
        <v>3018</v>
      </c>
      <c r="B815" s="772" t="s">
        <v>18</v>
      </c>
      <c r="C815" s="772" t="s">
        <v>736</v>
      </c>
      <c r="D815" s="770">
        <v>4995</v>
      </c>
      <c r="E815" s="772" t="s">
        <v>272</v>
      </c>
      <c r="F815" s="772" t="s">
        <v>739</v>
      </c>
      <c r="G815" s="770">
        <v>60</v>
      </c>
      <c r="H815" s="772" t="s">
        <v>640</v>
      </c>
      <c r="I815" s="770">
        <v>69510</v>
      </c>
      <c r="J815" s="772" t="s">
        <v>640</v>
      </c>
      <c r="K815" s="770">
        <v>286</v>
      </c>
      <c r="L815" s="770">
        <v>12126.1</v>
      </c>
      <c r="M815" s="770">
        <v>9746</v>
      </c>
      <c r="N815" s="772" t="s">
        <v>640</v>
      </c>
      <c r="O815" s="772" t="s">
        <v>640</v>
      </c>
      <c r="P815" s="772" t="s">
        <v>640</v>
      </c>
      <c r="Q815" s="770">
        <v>29295</v>
      </c>
    </row>
    <row r="816" spans="1:17">
      <c r="A816" s="770">
        <v>3018</v>
      </c>
      <c r="B816" s="772" t="s">
        <v>18</v>
      </c>
      <c r="C816" s="772" t="s">
        <v>736</v>
      </c>
      <c r="D816" s="770">
        <v>4996</v>
      </c>
      <c r="E816" s="772" t="s">
        <v>272</v>
      </c>
      <c r="F816" s="772" t="s">
        <v>740</v>
      </c>
      <c r="G816" s="770">
        <v>60</v>
      </c>
      <c r="H816" s="772" t="s">
        <v>640</v>
      </c>
      <c r="I816" s="770">
        <v>69510</v>
      </c>
      <c r="J816" s="772" t="s">
        <v>640</v>
      </c>
      <c r="K816" s="770">
        <v>286</v>
      </c>
      <c r="L816" s="770">
        <v>12126.1</v>
      </c>
      <c r="M816" s="770">
        <v>9746</v>
      </c>
      <c r="N816" s="772" t="s">
        <v>640</v>
      </c>
      <c r="O816" s="772" t="s">
        <v>640</v>
      </c>
      <c r="P816" s="772" t="s">
        <v>640</v>
      </c>
      <c r="Q816" s="770">
        <v>29295</v>
      </c>
    </row>
    <row r="817" spans="1:17">
      <c r="A817" s="770">
        <v>3018</v>
      </c>
      <c r="B817" s="772" t="s">
        <v>18</v>
      </c>
      <c r="C817" s="772" t="s">
        <v>736</v>
      </c>
      <c r="D817" s="770">
        <v>4997</v>
      </c>
      <c r="E817" s="772" t="s">
        <v>272</v>
      </c>
      <c r="F817" s="772" t="s">
        <v>741</v>
      </c>
      <c r="G817" s="770">
        <v>60</v>
      </c>
      <c r="H817" s="772" t="s">
        <v>640</v>
      </c>
      <c r="I817" s="770">
        <v>69510</v>
      </c>
      <c r="J817" s="772" t="s">
        <v>640</v>
      </c>
      <c r="K817" s="770">
        <v>286</v>
      </c>
      <c r="L817" s="770">
        <v>12126.1</v>
      </c>
      <c r="M817" s="770">
        <v>9746</v>
      </c>
      <c r="N817" s="772" t="s">
        <v>640</v>
      </c>
      <c r="O817" s="772" t="s">
        <v>640</v>
      </c>
      <c r="P817" s="772" t="s">
        <v>640</v>
      </c>
      <c r="Q817" s="770">
        <v>29295</v>
      </c>
    </row>
    <row r="818" spans="1:17">
      <c r="A818" s="770">
        <v>3018</v>
      </c>
      <c r="B818" s="772" t="s">
        <v>18</v>
      </c>
      <c r="C818" s="772" t="s">
        <v>736</v>
      </c>
      <c r="D818" s="770">
        <v>4998</v>
      </c>
      <c r="E818" s="772" t="s">
        <v>272</v>
      </c>
      <c r="F818" s="772" t="s">
        <v>742</v>
      </c>
      <c r="G818" s="770">
        <v>60</v>
      </c>
      <c r="H818" s="772" t="s">
        <v>640</v>
      </c>
      <c r="I818" s="770">
        <v>69510</v>
      </c>
      <c r="J818" s="772" t="s">
        <v>640</v>
      </c>
      <c r="K818" s="770">
        <v>286</v>
      </c>
      <c r="L818" s="770">
        <v>12126.1</v>
      </c>
      <c r="M818" s="770">
        <v>9746</v>
      </c>
      <c r="N818" s="772" t="s">
        <v>640</v>
      </c>
      <c r="O818" s="772" t="s">
        <v>640</v>
      </c>
      <c r="P818" s="772" t="s">
        <v>640</v>
      </c>
      <c r="Q818" s="770">
        <v>29295</v>
      </c>
    </row>
    <row r="819" spans="1:17">
      <c r="A819" s="770">
        <v>3018</v>
      </c>
      <c r="B819" s="772" t="s">
        <v>18</v>
      </c>
      <c r="C819" s="772" t="s">
        <v>736</v>
      </c>
      <c r="D819" s="770">
        <v>5168</v>
      </c>
      <c r="E819" s="772" t="s">
        <v>272</v>
      </c>
      <c r="F819" s="772" t="s">
        <v>743</v>
      </c>
      <c r="G819" s="770">
        <v>2</v>
      </c>
      <c r="H819" s="772" t="s">
        <v>640</v>
      </c>
      <c r="I819" s="770">
        <v>69510</v>
      </c>
      <c r="J819" s="772" t="s">
        <v>640</v>
      </c>
      <c r="K819" s="770">
        <v>286</v>
      </c>
      <c r="L819" s="770">
        <v>12126.1</v>
      </c>
      <c r="M819" s="770">
        <v>9746</v>
      </c>
      <c r="N819" s="772" t="s">
        <v>640</v>
      </c>
      <c r="O819" s="772" t="s">
        <v>640</v>
      </c>
      <c r="P819" s="772" t="s">
        <v>640</v>
      </c>
      <c r="Q819" s="770">
        <v>29295</v>
      </c>
    </row>
    <row r="820" spans="1:17">
      <c r="A820" s="770">
        <v>3018</v>
      </c>
      <c r="B820" s="772" t="s">
        <v>18</v>
      </c>
      <c r="C820" s="772" t="s">
        <v>736</v>
      </c>
      <c r="D820" s="770">
        <v>6432</v>
      </c>
      <c r="E820" s="772" t="s">
        <v>272</v>
      </c>
      <c r="F820" s="772" t="s">
        <v>744</v>
      </c>
      <c r="G820" s="770">
        <v>60</v>
      </c>
      <c r="H820" s="772" t="s">
        <v>640</v>
      </c>
      <c r="I820" s="770">
        <v>69510</v>
      </c>
      <c r="J820" s="772" t="s">
        <v>640</v>
      </c>
      <c r="K820" s="770">
        <v>286</v>
      </c>
      <c r="L820" s="770">
        <v>12126.1</v>
      </c>
      <c r="M820" s="770">
        <v>9746</v>
      </c>
      <c r="N820" s="772" t="s">
        <v>640</v>
      </c>
      <c r="O820" s="772" t="s">
        <v>640</v>
      </c>
      <c r="P820" s="772" t="s">
        <v>640</v>
      </c>
      <c r="Q820" s="770">
        <v>29295</v>
      </c>
    </row>
    <row r="821" spans="1:17">
      <c r="A821" s="770">
        <v>3018</v>
      </c>
      <c r="B821" s="772" t="s">
        <v>18</v>
      </c>
      <c r="C821" s="772" t="s">
        <v>736</v>
      </c>
      <c r="D821" s="770">
        <v>6747</v>
      </c>
      <c r="E821" s="772" t="s">
        <v>272</v>
      </c>
      <c r="F821" s="772" t="s">
        <v>745</v>
      </c>
      <c r="G821" s="770">
        <v>0</v>
      </c>
      <c r="H821" s="772" t="s">
        <v>640</v>
      </c>
      <c r="I821" s="772" t="s">
        <v>640</v>
      </c>
      <c r="J821" s="772" t="s">
        <v>640</v>
      </c>
      <c r="K821" s="772" t="s">
        <v>640</v>
      </c>
      <c r="L821" s="772" t="s">
        <v>640</v>
      </c>
      <c r="M821" s="772" t="s">
        <v>640</v>
      </c>
      <c r="N821" s="772" t="s">
        <v>640</v>
      </c>
      <c r="O821" s="770">
        <v>504</v>
      </c>
      <c r="P821" s="772" t="s">
        <v>640</v>
      </c>
      <c r="Q821" s="772" t="s">
        <v>640</v>
      </c>
    </row>
    <row r="822" spans="1:17">
      <c r="A822" s="770">
        <v>3018</v>
      </c>
      <c r="B822" s="772" t="s">
        <v>18</v>
      </c>
      <c r="C822" s="772" t="s">
        <v>736</v>
      </c>
      <c r="D822" s="770">
        <v>6748</v>
      </c>
      <c r="E822" s="772" t="s">
        <v>272</v>
      </c>
      <c r="F822" s="772" t="s">
        <v>746</v>
      </c>
      <c r="G822" s="770">
        <v>0</v>
      </c>
      <c r="H822" s="772" t="s">
        <v>640</v>
      </c>
      <c r="I822" s="772" t="s">
        <v>640</v>
      </c>
      <c r="J822" s="772" t="s">
        <v>640</v>
      </c>
      <c r="K822" s="772" t="s">
        <v>640</v>
      </c>
      <c r="L822" s="772" t="s">
        <v>640</v>
      </c>
      <c r="M822" s="772" t="s">
        <v>640</v>
      </c>
      <c r="N822" s="772" t="s">
        <v>640</v>
      </c>
      <c r="O822" s="770">
        <v>252</v>
      </c>
      <c r="P822" s="772" t="s">
        <v>640</v>
      </c>
      <c r="Q822" s="772" t="s">
        <v>640</v>
      </c>
    </row>
    <row r="823" spans="1:17">
      <c r="A823" s="770">
        <v>3018</v>
      </c>
      <c r="B823" s="772" t="s">
        <v>18</v>
      </c>
      <c r="C823" s="772" t="s">
        <v>736</v>
      </c>
      <c r="D823" s="770">
        <v>6787</v>
      </c>
      <c r="E823" s="772" t="s">
        <v>272</v>
      </c>
      <c r="F823" s="772" t="s">
        <v>1346</v>
      </c>
      <c r="G823" s="770">
        <v>60</v>
      </c>
      <c r="H823" s="772" t="s">
        <v>640</v>
      </c>
      <c r="I823" s="770">
        <v>69510</v>
      </c>
      <c r="J823" s="772" t="s">
        <v>640</v>
      </c>
      <c r="K823" s="770">
        <v>286</v>
      </c>
      <c r="L823" s="770">
        <v>12126.1</v>
      </c>
      <c r="M823" s="770">
        <v>9746</v>
      </c>
      <c r="N823" s="772" t="s">
        <v>640</v>
      </c>
      <c r="O823" s="772" t="s">
        <v>640</v>
      </c>
      <c r="P823" s="772" t="s">
        <v>640</v>
      </c>
      <c r="Q823" s="770">
        <v>29295</v>
      </c>
    </row>
    <row r="824" spans="1:17">
      <c r="A824" s="770">
        <v>3018</v>
      </c>
      <c r="B824" s="772" t="s">
        <v>18</v>
      </c>
      <c r="C824" s="772" t="s">
        <v>736</v>
      </c>
      <c r="D824" s="770">
        <v>6788</v>
      </c>
      <c r="E824" s="772" t="s">
        <v>272</v>
      </c>
      <c r="F824" s="772" t="s">
        <v>1347</v>
      </c>
      <c r="G824" s="770">
        <v>60</v>
      </c>
      <c r="H824" s="772" t="s">
        <v>640</v>
      </c>
      <c r="I824" s="770">
        <v>69510</v>
      </c>
      <c r="J824" s="772" t="s">
        <v>640</v>
      </c>
      <c r="K824" s="770">
        <v>286</v>
      </c>
      <c r="L824" s="770">
        <v>12126.1</v>
      </c>
      <c r="M824" s="770">
        <v>9746</v>
      </c>
      <c r="N824" s="772" t="s">
        <v>640</v>
      </c>
      <c r="O824" s="772" t="s">
        <v>640</v>
      </c>
      <c r="P824" s="772" t="s">
        <v>640</v>
      </c>
      <c r="Q824" s="770">
        <v>29295</v>
      </c>
    </row>
    <row r="825" spans="1:17">
      <c r="A825" s="770">
        <v>3018</v>
      </c>
      <c r="B825" s="772" t="s">
        <v>18</v>
      </c>
      <c r="C825" s="772" t="s">
        <v>736</v>
      </c>
      <c r="D825" s="770">
        <v>6789</v>
      </c>
      <c r="E825" s="772" t="s">
        <v>272</v>
      </c>
      <c r="F825" s="772" t="s">
        <v>1348</v>
      </c>
      <c r="G825" s="770">
        <v>60</v>
      </c>
      <c r="H825" s="772" t="s">
        <v>640</v>
      </c>
      <c r="I825" s="770">
        <v>69510</v>
      </c>
      <c r="J825" s="772" t="s">
        <v>640</v>
      </c>
      <c r="K825" s="770">
        <v>286</v>
      </c>
      <c r="L825" s="770">
        <v>12126.1</v>
      </c>
      <c r="M825" s="770">
        <v>9746</v>
      </c>
      <c r="N825" s="772" t="s">
        <v>640</v>
      </c>
      <c r="O825" s="772" t="s">
        <v>640</v>
      </c>
      <c r="P825" s="772" t="s">
        <v>640</v>
      </c>
      <c r="Q825" s="770">
        <v>29295</v>
      </c>
    </row>
    <row r="826" spans="1:17">
      <c r="A826" s="770">
        <v>3018</v>
      </c>
      <c r="B826" s="772" t="s">
        <v>18</v>
      </c>
      <c r="C826" s="772" t="s">
        <v>736</v>
      </c>
      <c r="D826" s="770">
        <v>6790</v>
      </c>
      <c r="E826" s="772" t="s">
        <v>272</v>
      </c>
      <c r="F826" s="772" t="s">
        <v>1349</v>
      </c>
      <c r="G826" s="770">
        <v>60</v>
      </c>
      <c r="H826" s="772" t="s">
        <v>640</v>
      </c>
      <c r="I826" s="770">
        <v>69510</v>
      </c>
      <c r="J826" s="772" t="s">
        <v>640</v>
      </c>
      <c r="K826" s="770">
        <v>286</v>
      </c>
      <c r="L826" s="770">
        <v>12126.1</v>
      </c>
      <c r="M826" s="770">
        <v>9746</v>
      </c>
      <c r="N826" s="772" t="s">
        <v>640</v>
      </c>
      <c r="O826" s="772" t="s">
        <v>640</v>
      </c>
      <c r="P826" s="772" t="s">
        <v>640</v>
      </c>
      <c r="Q826" s="770">
        <v>29295</v>
      </c>
    </row>
    <row r="827" spans="1:17">
      <c r="A827" s="770">
        <v>3018</v>
      </c>
      <c r="B827" s="772" t="s">
        <v>18</v>
      </c>
      <c r="C827" s="772" t="s">
        <v>736</v>
      </c>
      <c r="D827" s="770">
        <v>6794</v>
      </c>
      <c r="E827" s="772" t="s">
        <v>272</v>
      </c>
      <c r="F827" s="772" t="s">
        <v>741</v>
      </c>
      <c r="G827" s="770">
        <v>60</v>
      </c>
      <c r="H827" s="772" t="s">
        <v>640</v>
      </c>
      <c r="I827" s="770">
        <v>69510</v>
      </c>
      <c r="J827" s="772" t="s">
        <v>640</v>
      </c>
      <c r="K827" s="770">
        <v>286</v>
      </c>
      <c r="L827" s="770">
        <v>12126.1</v>
      </c>
      <c r="M827" s="770">
        <v>9746</v>
      </c>
      <c r="N827" s="772" t="s">
        <v>640</v>
      </c>
      <c r="O827" s="772" t="s">
        <v>640</v>
      </c>
      <c r="P827" s="772" t="s">
        <v>640</v>
      </c>
      <c r="Q827" s="770">
        <v>29295</v>
      </c>
    </row>
    <row r="828" spans="1:17">
      <c r="A828" s="770">
        <v>3018</v>
      </c>
      <c r="B828" s="772" t="s">
        <v>18</v>
      </c>
      <c r="C828" s="772" t="s">
        <v>736</v>
      </c>
      <c r="D828" s="770">
        <v>6795</v>
      </c>
      <c r="E828" s="772" t="s">
        <v>272</v>
      </c>
      <c r="F828" s="772" t="s">
        <v>742</v>
      </c>
      <c r="G828" s="770">
        <v>60</v>
      </c>
      <c r="H828" s="772" t="s">
        <v>640</v>
      </c>
      <c r="I828" s="770">
        <v>69510</v>
      </c>
      <c r="J828" s="772" t="s">
        <v>640</v>
      </c>
      <c r="K828" s="770">
        <v>286</v>
      </c>
      <c r="L828" s="770">
        <v>12126.1</v>
      </c>
      <c r="M828" s="770">
        <v>9746</v>
      </c>
      <c r="N828" s="772" t="s">
        <v>640</v>
      </c>
      <c r="O828" s="772" t="s">
        <v>640</v>
      </c>
      <c r="P828" s="772" t="s">
        <v>640</v>
      </c>
      <c r="Q828" s="770">
        <v>29295</v>
      </c>
    </row>
    <row r="829" spans="1:17">
      <c r="A829" s="770">
        <v>3018</v>
      </c>
      <c r="B829" s="772" t="s">
        <v>18</v>
      </c>
      <c r="C829" s="772" t="s">
        <v>736</v>
      </c>
      <c r="D829" s="770">
        <v>20328</v>
      </c>
      <c r="E829" s="772" t="s">
        <v>272</v>
      </c>
      <c r="F829" s="772" t="s">
        <v>747</v>
      </c>
      <c r="G829" s="770">
        <v>30</v>
      </c>
      <c r="H829" s="772" t="s">
        <v>640</v>
      </c>
      <c r="I829" s="770">
        <v>69510</v>
      </c>
      <c r="J829" s="772" t="s">
        <v>640</v>
      </c>
      <c r="K829" s="770">
        <v>286</v>
      </c>
      <c r="L829" s="770">
        <v>12126.1</v>
      </c>
      <c r="M829" s="770">
        <v>9746</v>
      </c>
      <c r="N829" s="772" t="s">
        <v>640</v>
      </c>
      <c r="O829" s="772" t="s">
        <v>640</v>
      </c>
      <c r="P829" s="772" t="s">
        <v>640</v>
      </c>
      <c r="Q829" s="770">
        <v>29295</v>
      </c>
    </row>
    <row r="830" spans="1:17">
      <c r="A830" s="770">
        <v>3018</v>
      </c>
      <c r="B830" s="772" t="s">
        <v>18</v>
      </c>
      <c r="C830" s="772" t="s">
        <v>736</v>
      </c>
      <c r="D830" s="770">
        <v>20329</v>
      </c>
      <c r="E830" s="772" t="s">
        <v>272</v>
      </c>
      <c r="F830" s="772" t="s">
        <v>748</v>
      </c>
      <c r="G830" s="770">
        <v>30</v>
      </c>
      <c r="H830" s="772" t="s">
        <v>640</v>
      </c>
      <c r="I830" s="770">
        <v>69510</v>
      </c>
      <c r="J830" s="772" t="s">
        <v>640</v>
      </c>
      <c r="K830" s="770">
        <v>286</v>
      </c>
      <c r="L830" s="770">
        <v>12126.1</v>
      </c>
      <c r="M830" s="770">
        <v>9746</v>
      </c>
      <c r="N830" s="772" t="s">
        <v>640</v>
      </c>
      <c r="O830" s="772" t="s">
        <v>640</v>
      </c>
      <c r="P830" s="772" t="s">
        <v>640</v>
      </c>
      <c r="Q830" s="770">
        <v>29295</v>
      </c>
    </row>
    <row r="831" spans="1:17">
      <c r="A831" s="770">
        <v>3018</v>
      </c>
      <c r="B831" s="772" t="s">
        <v>18</v>
      </c>
      <c r="C831" s="772" t="s">
        <v>736</v>
      </c>
      <c r="D831" s="770">
        <v>20423</v>
      </c>
      <c r="E831" s="772" t="s">
        <v>272</v>
      </c>
      <c r="F831" s="772" t="s">
        <v>749</v>
      </c>
      <c r="G831" s="770">
        <v>30</v>
      </c>
      <c r="H831" s="772" t="s">
        <v>640</v>
      </c>
      <c r="I831" s="770">
        <v>69510</v>
      </c>
      <c r="J831" s="772" t="s">
        <v>640</v>
      </c>
      <c r="K831" s="770">
        <v>286</v>
      </c>
      <c r="L831" s="770">
        <v>12126.1</v>
      </c>
      <c r="M831" s="770">
        <v>9746</v>
      </c>
      <c r="N831" s="772" t="s">
        <v>640</v>
      </c>
      <c r="O831" s="772" t="s">
        <v>640</v>
      </c>
      <c r="P831" s="772" t="s">
        <v>640</v>
      </c>
      <c r="Q831" s="770">
        <v>29295</v>
      </c>
    </row>
    <row r="832" spans="1:17">
      <c r="A832" s="770">
        <v>3018</v>
      </c>
      <c r="B832" s="772" t="s">
        <v>18</v>
      </c>
      <c r="C832" s="772" t="s">
        <v>736</v>
      </c>
      <c r="D832" s="770">
        <v>20428</v>
      </c>
      <c r="E832" s="772" t="s">
        <v>272</v>
      </c>
      <c r="F832" s="772" t="s">
        <v>750</v>
      </c>
      <c r="G832" s="770">
        <v>30</v>
      </c>
      <c r="H832" s="772" t="s">
        <v>640</v>
      </c>
      <c r="I832" s="770">
        <v>69510</v>
      </c>
      <c r="J832" s="772" t="s">
        <v>640</v>
      </c>
      <c r="K832" s="770">
        <v>286</v>
      </c>
      <c r="L832" s="770">
        <v>12126.1</v>
      </c>
      <c r="M832" s="770">
        <v>9746</v>
      </c>
      <c r="N832" s="772" t="s">
        <v>640</v>
      </c>
      <c r="O832" s="772" t="s">
        <v>640</v>
      </c>
      <c r="P832" s="772" t="s">
        <v>640</v>
      </c>
      <c r="Q832" s="770">
        <v>29295</v>
      </c>
    </row>
    <row r="833" spans="1:17">
      <c r="A833" s="770">
        <v>3018</v>
      </c>
      <c r="B833" s="772" t="s">
        <v>18</v>
      </c>
      <c r="C833" s="772" t="s">
        <v>736</v>
      </c>
      <c r="D833" s="770">
        <v>20429</v>
      </c>
      <c r="E833" s="772" t="s">
        <v>272</v>
      </c>
      <c r="F833" s="772" t="s">
        <v>751</v>
      </c>
      <c r="G833" s="770">
        <v>30</v>
      </c>
      <c r="H833" s="772" t="s">
        <v>640</v>
      </c>
      <c r="I833" s="770">
        <v>69510</v>
      </c>
      <c r="J833" s="772" t="s">
        <v>640</v>
      </c>
      <c r="K833" s="770">
        <v>286</v>
      </c>
      <c r="L833" s="770">
        <v>12126.1</v>
      </c>
      <c r="M833" s="770">
        <v>9746</v>
      </c>
      <c r="N833" s="772" t="s">
        <v>640</v>
      </c>
      <c r="O833" s="772" t="s">
        <v>640</v>
      </c>
      <c r="P833" s="772" t="s">
        <v>640</v>
      </c>
      <c r="Q833" s="770">
        <v>29295</v>
      </c>
    </row>
    <row r="834" spans="1:17">
      <c r="A834" s="770">
        <v>3018</v>
      </c>
      <c r="B834" s="772" t="s">
        <v>18</v>
      </c>
      <c r="C834" s="772" t="s">
        <v>736</v>
      </c>
      <c r="D834" s="770">
        <v>20430</v>
      </c>
      <c r="E834" s="772" t="s">
        <v>272</v>
      </c>
      <c r="F834" s="772" t="s">
        <v>752</v>
      </c>
      <c r="G834" s="770">
        <v>30</v>
      </c>
      <c r="H834" s="772" t="s">
        <v>640</v>
      </c>
      <c r="I834" s="770">
        <v>69510</v>
      </c>
      <c r="J834" s="772" t="s">
        <v>640</v>
      </c>
      <c r="K834" s="770">
        <v>286</v>
      </c>
      <c r="L834" s="770">
        <v>12126.1</v>
      </c>
      <c r="M834" s="770">
        <v>9746</v>
      </c>
      <c r="N834" s="772" t="s">
        <v>640</v>
      </c>
      <c r="O834" s="772" t="s">
        <v>640</v>
      </c>
      <c r="P834" s="772" t="s">
        <v>640</v>
      </c>
      <c r="Q834" s="770">
        <v>29295</v>
      </c>
    </row>
    <row r="835" spans="1:17">
      <c r="A835" s="770">
        <v>3018</v>
      </c>
      <c r="B835" s="772" t="s">
        <v>18</v>
      </c>
      <c r="C835" s="772" t="s">
        <v>736</v>
      </c>
      <c r="D835" s="770">
        <v>20438</v>
      </c>
      <c r="E835" s="772" t="s">
        <v>272</v>
      </c>
      <c r="F835" s="772" t="s">
        <v>753</v>
      </c>
      <c r="G835" s="770">
        <v>30</v>
      </c>
      <c r="H835" s="772" t="s">
        <v>640</v>
      </c>
      <c r="I835" s="770">
        <v>69510</v>
      </c>
      <c r="J835" s="772" t="s">
        <v>640</v>
      </c>
      <c r="K835" s="770">
        <v>286</v>
      </c>
      <c r="L835" s="770">
        <v>12126.1</v>
      </c>
      <c r="M835" s="770">
        <v>9746</v>
      </c>
      <c r="N835" s="772" t="s">
        <v>640</v>
      </c>
      <c r="O835" s="772" t="s">
        <v>640</v>
      </c>
      <c r="P835" s="772" t="s">
        <v>640</v>
      </c>
      <c r="Q835" s="770">
        <v>29295</v>
      </c>
    </row>
    <row r="836" spans="1:17">
      <c r="A836" s="770">
        <v>3019</v>
      </c>
      <c r="B836" s="772" t="s">
        <v>735</v>
      </c>
      <c r="C836" s="772" t="s">
        <v>737</v>
      </c>
      <c r="D836" s="770">
        <v>5953</v>
      </c>
      <c r="E836" s="772" t="s">
        <v>272</v>
      </c>
      <c r="F836" s="772" t="s">
        <v>735</v>
      </c>
      <c r="G836" s="770">
        <v>60</v>
      </c>
      <c r="H836" s="772" t="s">
        <v>640</v>
      </c>
      <c r="I836" s="770">
        <v>172710</v>
      </c>
      <c r="J836" s="772" t="s">
        <v>640</v>
      </c>
      <c r="K836" s="770">
        <v>430</v>
      </c>
      <c r="L836" s="770">
        <v>23810</v>
      </c>
      <c r="M836" s="770">
        <v>16140</v>
      </c>
      <c r="N836" s="772" t="s">
        <v>640</v>
      </c>
      <c r="O836" s="770">
        <v>1270</v>
      </c>
      <c r="P836" s="770">
        <v>3210</v>
      </c>
      <c r="Q836" s="770">
        <v>83810</v>
      </c>
    </row>
    <row r="837" spans="1:17">
      <c r="A837" s="770">
        <v>3019</v>
      </c>
      <c r="B837" s="772" t="s">
        <v>735</v>
      </c>
      <c r="C837" s="772" t="s">
        <v>736</v>
      </c>
      <c r="D837" s="770">
        <v>5953</v>
      </c>
      <c r="E837" s="772" t="s">
        <v>272</v>
      </c>
      <c r="F837" s="772" t="s">
        <v>735</v>
      </c>
      <c r="G837" s="770">
        <v>60</v>
      </c>
      <c r="H837" s="772" t="s">
        <v>640</v>
      </c>
      <c r="I837" s="770">
        <v>181345.5</v>
      </c>
      <c r="J837" s="772" t="s">
        <v>640</v>
      </c>
      <c r="K837" s="770">
        <v>473</v>
      </c>
      <c r="L837" s="770">
        <v>28333.9</v>
      </c>
      <c r="M837" s="770">
        <v>17754</v>
      </c>
      <c r="N837" s="772" t="s">
        <v>640</v>
      </c>
      <c r="O837" s="770">
        <v>1333.5</v>
      </c>
      <c r="P837" s="770">
        <v>3370.5</v>
      </c>
      <c r="Q837" s="770">
        <v>88000.5</v>
      </c>
    </row>
  </sheetData>
  <autoFilter ref="A5:Q5"/>
  <mergeCells count="1">
    <mergeCell ref="A1:C1"/>
  </mergeCells>
  <hyperlinks>
    <hyperlink ref="D1" location="Kontaktpersoner!B28:F28" display="Kontaktperson"/>
    <hyperlink ref="F1" location="Indhold!A1" display="Tilbage til indholdsoversigten"/>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J286"/>
  <sheetViews>
    <sheetView zoomScale="80" zoomScaleNormal="80" workbookViewId="0">
      <pane ySplit="7" topLeftCell="A8" activePane="bottomLeft" state="frozen"/>
      <selection activeCell="Q48" sqref="Q48"/>
      <selection pane="bottomLeft" activeCell="A2" sqref="A2"/>
    </sheetView>
  </sheetViews>
  <sheetFormatPr defaultColWidth="9.28515625" defaultRowHeight="12.75"/>
  <cols>
    <col min="1" max="1" width="6.7109375" customWidth="1"/>
    <col min="2" max="2" width="67.42578125" customWidth="1"/>
    <col min="3" max="3" width="11.7109375" customWidth="1"/>
    <col min="4" max="4" width="11.85546875" customWidth="1"/>
    <col min="5" max="6" width="10.7109375" customWidth="1"/>
    <col min="7" max="7" width="14.42578125" customWidth="1"/>
    <col min="8" max="8" width="19" customWidth="1"/>
  </cols>
  <sheetData>
    <row r="1" spans="1:10" ht="28.5" customHeight="1" thickBot="1">
      <c r="A1" s="867" t="s">
        <v>1046</v>
      </c>
      <c r="B1" s="868"/>
      <c r="C1" s="4"/>
      <c r="D1" s="9" t="s">
        <v>179</v>
      </c>
      <c r="E1" s="9"/>
      <c r="F1" s="10" t="s">
        <v>117</v>
      </c>
      <c r="G1" s="1"/>
      <c r="H1" s="1"/>
      <c r="I1" s="1"/>
      <c r="J1" s="1"/>
    </row>
    <row r="2" spans="1:10" ht="13.5" thickBot="1">
      <c r="A2" s="193"/>
      <c r="B2" s="194" t="s">
        <v>278</v>
      </c>
      <c r="C2" s="193"/>
      <c r="D2" s="193"/>
      <c r="E2" s="195" t="s">
        <v>450</v>
      </c>
      <c r="F2" s="193"/>
      <c r="G2" s="196"/>
      <c r="H2" s="197"/>
    </row>
    <row r="3" spans="1:10">
      <c r="A3" s="198"/>
      <c r="B3" s="198"/>
      <c r="C3" s="199"/>
      <c r="D3" s="199"/>
      <c r="E3" s="198"/>
      <c r="F3" s="198"/>
      <c r="G3" s="197"/>
      <c r="H3" s="198"/>
    </row>
    <row r="4" spans="1:10">
      <c r="A4" s="200"/>
      <c r="B4" s="197"/>
      <c r="C4" s="201" t="s">
        <v>64</v>
      </c>
      <c r="D4" s="202"/>
      <c r="E4" s="203" t="s">
        <v>65</v>
      </c>
      <c r="F4" s="204"/>
      <c r="G4" s="307"/>
      <c r="H4" s="307"/>
    </row>
    <row r="5" spans="1:10" ht="26.1" customHeight="1">
      <c r="A5" s="205" t="s">
        <v>71</v>
      </c>
      <c r="B5" s="206" t="s">
        <v>368</v>
      </c>
      <c r="C5" s="207" t="s">
        <v>935</v>
      </c>
      <c r="D5" s="208" t="s">
        <v>188</v>
      </c>
      <c r="E5" s="207" t="s">
        <v>935</v>
      </c>
      <c r="F5" s="207" t="s">
        <v>188</v>
      </c>
      <c r="G5" s="308"/>
      <c r="H5" s="308"/>
    </row>
    <row r="6" spans="1:10">
      <c r="A6" s="209"/>
      <c r="B6" s="210"/>
      <c r="C6" s="211" t="s">
        <v>945</v>
      </c>
      <c r="D6" s="211" t="s">
        <v>945</v>
      </c>
      <c r="E6" s="212" t="s">
        <v>945</v>
      </c>
      <c r="F6" s="211" t="s">
        <v>945</v>
      </c>
      <c r="G6" s="308"/>
      <c r="H6" s="308"/>
    </row>
    <row r="7" spans="1:10">
      <c r="A7" s="213"/>
      <c r="B7" s="197"/>
      <c r="C7" s="197"/>
      <c r="D7" s="197"/>
      <c r="E7" s="214"/>
      <c r="F7" s="214"/>
      <c r="G7" s="214"/>
      <c r="H7" s="214"/>
    </row>
    <row r="8" spans="1:10" ht="19.5">
      <c r="A8" s="215"/>
      <c r="B8" s="899" t="s">
        <v>450</v>
      </c>
      <c r="C8" s="900"/>
      <c r="D8" s="900"/>
      <c r="E8" s="900"/>
      <c r="F8" s="900"/>
      <c r="G8" s="900"/>
      <c r="H8" s="900"/>
    </row>
    <row r="9" spans="1:10">
      <c r="A9" s="215">
        <v>3516</v>
      </c>
      <c r="B9" s="216" t="s">
        <v>503</v>
      </c>
      <c r="C9" s="217">
        <v>16200</v>
      </c>
      <c r="D9" s="217">
        <v>3750</v>
      </c>
      <c r="E9" s="218">
        <f>+C9*1.07</f>
        <v>17334</v>
      </c>
      <c r="F9" s="218">
        <f>+D9*1.19</f>
        <v>4462.5</v>
      </c>
      <c r="G9" s="308"/>
      <c r="H9" s="309"/>
    </row>
    <row r="10" spans="1:10">
      <c r="A10" s="215">
        <v>3516</v>
      </c>
      <c r="B10" s="216" t="s">
        <v>451</v>
      </c>
      <c r="C10" s="217">
        <v>13580</v>
      </c>
      <c r="D10" s="217">
        <f>D9</f>
        <v>3750</v>
      </c>
      <c r="E10" s="218">
        <f>+C10*1.07</f>
        <v>14530.6</v>
      </c>
      <c r="F10" s="218">
        <f>+D10*1.19</f>
        <v>4462.5</v>
      </c>
      <c r="G10" s="310"/>
      <c r="H10" s="310"/>
    </row>
    <row r="11" spans="1:10" ht="13.15" customHeight="1">
      <c r="A11" s="215">
        <v>3554</v>
      </c>
      <c r="B11" s="216" t="s">
        <v>504</v>
      </c>
      <c r="C11" s="217">
        <v>37410</v>
      </c>
      <c r="D11" s="217">
        <v>6520</v>
      </c>
      <c r="E11" s="218">
        <f>+C11*1.07</f>
        <v>40028.700000000004</v>
      </c>
      <c r="F11" s="218">
        <f>+D11*1.19</f>
        <v>7758.7999999999993</v>
      </c>
      <c r="G11" s="308"/>
      <c r="H11" s="532"/>
    </row>
    <row r="12" spans="1:10">
      <c r="A12" s="215">
        <v>3554</v>
      </c>
      <c r="B12" s="216" t="s">
        <v>452</v>
      </c>
      <c r="C12" s="217">
        <v>34790</v>
      </c>
      <c r="D12" s="217">
        <f>D11</f>
        <v>6520</v>
      </c>
      <c r="E12" s="218">
        <f>+C12*1.07</f>
        <v>37225.300000000003</v>
      </c>
      <c r="F12" s="218">
        <f>+D12*1.19</f>
        <v>7758.7999999999993</v>
      </c>
      <c r="G12" s="308"/>
      <c r="H12" s="532"/>
    </row>
    <row r="13" spans="1:10">
      <c r="A13" s="219"/>
      <c r="B13" s="220"/>
      <c r="C13" s="221"/>
      <c r="D13" s="221"/>
      <c r="E13" s="220"/>
      <c r="F13" s="220"/>
      <c r="G13" s="222"/>
      <c r="H13" s="311"/>
    </row>
    <row r="98" spans="2:8">
      <c r="B98" s="861"/>
      <c r="C98" s="861"/>
      <c r="D98" s="861"/>
      <c r="E98" s="861"/>
      <c r="F98" s="861"/>
      <c r="G98" s="861"/>
      <c r="H98" s="861"/>
    </row>
    <row r="102" spans="2:8">
      <c r="B102" s="861"/>
      <c r="C102" s="861"/>
      <c r="D102" s="861"/>
      <c r="E102" s="861"/>
      <c r="F102" s="861"/>
      <c r="G102" s="861"/>
      <c r="H102" s="861"/>
    </row>
    <row r="112" spans="2:8">
      <c r="B112" s="861"/>
      <c r="C112" s="861"/>
      <c r="D112" s="861"/>
      <c r="E112" s="861"/>
      <c r="F112" s="861"/>
      <c r="G112" s="861"/>
      <c r="H112" s="861"/>
    </row>
    <row r="117" spans="2:8">
      <c r="B117" s="861"/>
      <c r="C117" s="861"/>
      <c r="D117" s="861"/>
      <c r="E117" s="861"/>
      <c r="F117" s="861"/>
      <c r="G117" s="861"/>
      <c r="H117" s="861"/>
    </row>
    <row r="121" spans="2:8">
      <c r="B121" s="861"/>
      <c r="C121" s="861"/>
      <c r="D121" s="861"/>
      <c r="E121" s="861"/>
      <c r="F121" s="861"/>
      <c r="G121" s="861"/>
      <c r="H121" s="861"/>
    </row>
    <row r="153" spans="2:8">
      <c r="B153" s="861"/>
      <c r="C153" s="861"/>
      <c r="D153" s="861"/>
      <c r="E153" s="861"/>
      <c r="F153" s="861"/>
      <c r="G153" s="861"/>
      <c r="H153" s="861"/>
    </row>
    <row r="156" spans="2:8">
      <c r="B156" s="861"/>
      <c r="C156" s="861"/>
      <c r="D156" s="861"/>
      <c r="E156" s="861"/>
      <c r="F156" s="861"/>
      <c r="G156" s="861"/>
      <c r="H156" s="861"/>
    </row>
    <row r="158" spans="2:8">
      <c r="B158" s="861"/>
      <c r="C158" s="861"/>
      <c r="D158" s="861"/>
      <c r="E158" s="861"/>
      <c r="F158" s="861"/>
      <c r="G158" s="861"/>
      <c r="H158" s="861"/>
    </row>
    <row r="164" spans="2:8">
      <c r="B164" s="861"/>
      <c r="C164" s="861"/>
      <c r="D164" s="861"/>
      <c r="E164" s="861"/>
      <c r="F164" s="861"/>
      <c r="G164" s="861"/>
      <c r="H164" s="861"/>
    </row>
    <row r="168" spans="2:8">
      <c r="B168" s="861"/>
      <c r="C168" s="861"/>
      <c r="D168" s="861"/>
      <c r="E168" s="861"/>
      <c r="F168" s="861"/>
      <c r="G168" s="861"/>
      <c r="H168" s="861"/>
    </row>
    <row r="173" spans="2:8">
      <c r="B173" s="861"/>
      <c r="C173" s="861"/>
      <c r="D173" s="861"/>
      <c r="E173" s="861"/>
      <c r="F173" s="861"/>
      <c r="G173" s="861"/>
      <c r="H173" s="861"/>
    </row>
    <row r="251" ht="22.15" customHeight="1"/>
    <row r="263" spans="2:8">
      <c r="B263" s="861"/>
      <c r="C263" s="861"/>
      <c r="D263" s="861"/>
      <c r="E263" s="861"/>
      <c r="F263" s="861"/>
      <c r="G263" s="861"/>
      <c r="H263" s="861"/>
    </row>
    <row r="267" spans="2:8">
      <c r="B267" s="861"/>
      <c r="C267" s="861"/>
      <c r="D267" s="861"/>
      <c r="E267" s="861"/>
      <c r="F267" s="861"/>
      <c r="G267" s="861"/>
      <c r="H267" s="861"/>
    </row>
    <row r="277" spans="2:8">
      <c r="B277" s="861"/>
      <c r="C277" s="861"/>
      <c r="D277" s="861"/>
      <c r="E277" s="861"/>
      <c r="F277" s="861"/>
      <c r="G277" s="861"/>
      <c r="H277" s="861"/>
    </row>
    <row r="282" spans="2:8">
      <c r="B282" s="861"/>
      <c r="C282" s="861"/>
      <c r="D282" s="861"/>
      <c r="E282" s="861"/>
      <c r="F282" s="861"/>
      <c r="G282" s="861"/>
      <c r="H282" s="861"/>
    </row>
    <row r="286" spans="2:8">
      <c r="B286" s="861"/>
      <c r="C286" s="861"/>
      <c r="D286" s="861"/>
      <c r="E286" s="861"/>
      <c r="F286" s="861"/>
      <c r="G286" s="861"/>
      <c r="H286" s="861"/>
    </row>
  </sheetData>
  <mergeCells count="18">
    <mergeCell ref="A1:B1"/>
    <mergeCell ref="B8:H8"/>
    <mergeCell ref="B156:H156"/>
    <mergeCell ref="B158:H158"/>
    <mergeCell ref="B153:H153"/>
    <mergeCell ref="B121:H121"/>
    <mergeCell ref="B98:H98"/>
    <mergeCell ref="B112:H112"/>
    <mergeCell ref="B102:H102"/>
    <mergeCell ref="B117:H117"/>
    <mergeCell ref="B286:H286"/>
    <mergeCell ref="B263:H263"/>
    <mergeCell ref="B277:H277"/>
    <mergeCell ref="B267:H267"/>
    <mergeCell ref="B164:H164"/>
    <mergeCell ref="B168:H168"/>
    <mergeCell ref="B173:H173"/>
    <mergeCell ref="B282:H282"/>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80" zoomScaleNormal="80" workbookViewId="0">
      <selection activeCell="A2" sqref="A2"/>
    </sheetView>
  </sheetViews>
  <sheetFormatPr defaultRowHeight="12.75"/>
  <cols>
    <col min="2" max="2" width="68" customWidth="1"/>
    <col min="3" max="3" width="16.42578125" customWidth="1"/>
    <col min="4" max="4" width="11.5703125" customWidth="1"/>
    <col min="5" max="5" width="12" customWidth="1"/>
    <col min="6" max="6" width="13" customWidth="1"/>
    <col min="7" max="7" width="10.85546875" customWidth="1"/>
    <col min="8" max="8" width="12.42578125" customWidth="1"/>
    <col min="9" max="9" width="13.28515625" customWidth="1"/>
    <col min="10" max="10" width="11.28515625" customWidth="1"/>
    <col min="11" max="11" width="11.42578125" customWidth="1"/>
  </cols>
  <sheetData>
    <row r="1" spans="1:20" ht="21" thickBot="1">
      <c r="A1" s="867" t="s">
        <v>1046</v>
      </c>
      <c r="B1" s="868"/>
      <c r="C1" s="9" t="s">
        <v>179</v>
      </c>
      <c r="D1" s="10" t="s">
        <v>117</v>
      </c>
      <c r="E1" s="1"/>
      <c r="F1" s="1"/>
      <c r="G1" s="1"/>
      <c r="H1" s="1"/>
    </row>
    <row r="2" spans="1:20" ht="13.5" thickBot="1"/>
    <row r="3" spans="1:20" ht="13.5" thickBot="1">
      <c r="A3" s="223"/>
      <c r="B3" s="73" t="s">
        <v>6</v>
      </c>
      <c r="C3" s="223"/>
      <c r="D3" s="225"/>
      <c r="E3" s="224" t="s">
        <v>351</v>
      </c>
      <c r="F3" s="223"/>
      <c r="G3" s="223"/>
      <c r="H3" s="226"/>
      <c r="I3" s="226"/>
      <c r="J3" s="227"/>
    </row>
    <row r="4" spans="1:20">
      <c r="A4" s="228"/>
      <c r="B4" s="78"/>
      <c r="C4" s="228"/>
      <c r="D4" s="229"/>
      <c r="E4" s="140" t="s">
        <v>64</v>
      </c>
      <c r="F4" s="230"/>
      <c r="G4" s="230"/>
      <c r="H4" s="231" t="s">
        <v>65</v>
      </c>
      <c r="I4" s="230"/>
      <c r="J4" s="230"/>
    </row>
    <row r="5" spans="1:20" ht="25.5">
      <c r="A5" s="232" t="s">
        <v>71</v>
      </c>
      <c r="B5" s="130" t="s">
        <v>368</v>
      </c>
      <c r="C5" s="233" t="s">
        <v>4</v>
      </c>
      <c r="D5" s="312"/>
      <c r="E5" s="233" t="s">
        <v>262</v>
      </c>
      <c r="F5" s="234" t="s">
        <v>263</v>
      </c>
      <c r="G5" s="303" t="s">
        <v>505</v>
      </c>
      <c r="H5" s="234" t="s">
        <v>262</v>
      </c>
      <c r="I5" s="234" t="s">
        <v>263</v>
      </c>
      <c r="J5" s="235" t="s">
        <v>505</v>
      </c>
    </row>
    <row r="6" spans="1:20">
      <c r="A6" s="236"/>
      <c r="B6" s="83"/>
      <c r="C6" s="83"/>
      <c r="D6" s="312"/>
      <c r="E6" s="93" t="s">
        <v>946</v>
      </c>
      <c r="F6" s="93" t="s">
        <v>946</v>
      </c>
      <c r="G6" s="304" t="s">
        <v>946</v>
      </c>
      <c r="H6" s="93" t="s">
        <v>946</v>
      </c>
      <c r="I6" s="93" t="s">
        <v>946</v>
      </c>
      <c r="J6" s="237" t="s">
        <v>946</v>
      </c>
    </row>
    <row r="7" spans="1:20" ht="19.5">
      <c r="A7" s="100"/>
      <c r="B7" s="238" t="s">
        <v>5</v>
      </c>
      <c r="C7" s="239"/>
      <c r="D7" s="313"/>
      <c r="E7" s="239"/>
      <c r="F7" s="239"/>
      <c r="G7" s="240"/>
      <c r="H7" s="241"/>
      <c r="I7" s="239"/>
      <c r="J7" s="239"/>
      <c r="N7" s="861"/>
      <c r="O7" s="861"/>
      <c r="P7" s="861"/>
      <c r="Q7" s="861"/>
      <c r="R7" s="861"/>
      <c r="S7" s="861"/>
    </row>
    <row r="8" spans="1:20">
      <c r="A8" s="242">
        <v>120</v>
      </c>
      <c r="B8" s="129" t="s">
        <v>351</v>
      </c>
      <c r="C8" s="129" t="s">
        <v>271</v>
      </c>
      <c r="D8" s="312"/>
      <c r="E8" s="243">
        <v>53750</v>
      </c>
      <c r="F8" s="243">
        <v>8400</v>
      </c>
      <c r="G8" s="244">
        <v>5150</v>
      </c>
      <c r="H8" s="243">
        <f>+E8*1.06</f>
        <v>56975</v>
      </c>
      <c r="I8" s="243">
        <f>+F8*1.16</f>
        <v>9744</v>
      </c>
      <c r="J8" s="243">
        <f>+G8*1.19</f>
        <v>6128.5</v>
      </c>
      <c r="N8" s="861"/>
      <c r="O8" s="861"/>
      <c r="P8" s="861"/>
      <c r="Q8" s="861"/>
      <c r="R8" s="861"/>
      <c r="S8" s="861"/>
      <c r="T8" s="861"/>
    </row>
    <row r="9" spans="1:20">
      <c r="A9" s="77"/>
      <c r="B9" s="245"/>
      <c r="C9" s="77"/>
      <c r="D9" s="312"/>
      <c r="E9" s="246"/>
      <c r="F9" s="247"/>
      <c r="G9" s="248"/>
      <c r="H9" s="249"/>
      <c r="I9" s="97"/>
      <c r="J9" s="243"/>
      <c r="N9" s="861"/>
      <c r="O9" s="861"/>
      <c r="P9" s="861"/>
      <c r="Q9" s="861"/>
      <c r="R9" s="861"/>
      <c r="S9" s="861"/>
      <c r="T9" s="861"/>
    </row>
    <row r="10" spans="1:20" ht="39" customHeight="1">
      <c r="A10" s="901" t="s">
        <v>506</v>
      </c>
      <c r="B10" s="902"/>
      <c r="C10" s="902"/>
      <c r="D10" s="902"/>
      <c r="E10" s="902"/>
      <c r="F10" s="902"/>
      <c r="G10" s="903"/>
      <c r="H10" s="97"/>
      <c r="I10" s="97"/>
      <c r="J10" s="243"/>
      <c r="O10" s="861"/>
      <c r="P10" s="861"/>
      <c r="Q10" s="861"/>
      <c r="R10" s="861"/>
      <c r="S10" s="861"/>
      <c r="T10" s="861"/>
    </row>
    <row r="11" spans="1:20">
      <c r="A11" s="97">
        <v>120</v>
      </c>
      <c r="B11" s="250" t="s">
        <v>351</v>
      </c>
      <c r="C11" s="97"/>
      <c r="D11" s="312"/>
      <c r="E11" s="246"/>
      <c r="F11" s="97"/>
      <c r="G11" s="251">
        <v>23530</v>
      </c>
      <c r="H11" s="97"/>
      <c r="I11" s="250"/>
      <c r="J11" s="243">
        <f>+G11*1.19</f>
        <v>28000.699999999997</v>
      </c>
    </row>
    <row r="12" spans="1:20">
      <c r="A12" s="83"/>
      <c r="B12" s="83"/>
      <c r="C12" s="83"/>
      <c r="D12" s="312"/>
      <c r="E12" s="83"/>
      <c r="F12" s="83"/>
      <c r="G12" s="252"/>
      <c r="H12" s="83"/>
      <c r="I12" s="253"/>
      <c r="J12" s="83"/>
    </row>
    <row r="13" spans="1:20">
      <c r="A13" s="77"/>
      <c r="B13" s="77"/>
      <c r="C13" s="77"/>
      <c r="D13" s="130"/>
      <c r="E13" s="254"/>
      <c r="F13" s="77"/>
      <c r="G13" s="77"/>
      <c r="H13" s="77"/>
      <c r="I13" s="255"/>
      <c r="J13" s="256"/>
    </row>
    <row r="14" spans="1:20">
      <c r="A14" s="254"/>
      <c r="B14" s="77"/>
      <c r="C14" s="254"/>
      <c r="D14" s="77"/>
      <c r="E14" s="77"/>
      <c r="F14" s="254"/>
      <c r="G14" s="254"/>
      <c r="H14" s="254"/>
      <c r="I14" s="77"/>
      <c r="J14" s="99"/>
      <c r="N14" s="861"/>
    </row>
    <row r="15" spans="1:20">
      <c r="A15" s="77"/>
      <c r="B15" s="78" t="s">
        <v>507</v>
      </c>
      <c r="C15" s="77"/>
      <c r="D15" s="77"/>
      <c r="E15" s="254"/>
      <c r="F15" s="97"/>
      <c r="G15" s="97"/>
      <c r="H15" s="97"/>
      <c r="I15" s="77"/>
      <c r="J15" s="77"/>
      <c r="N15" s="861"/>
    </row>
    <row r="22" spans="14:14">
      <c r="N22" s="861"/>
    </row>
    <row r="23" spans="14:14">
      <c r="N23" s="861"/>
    </row>
    <row r="24" spans="14:14">
      <c r="N24" s="861"/>
    </row>
  </sheetData>
  <mergeCells count="17">
    <mergeCell ref="S10:T10"/>
    <mergeCell ref="A1:B1"/>
    <mergeCell ref="R7:S7"/>
    <mergeCell ref="N8:N9"/>
    <mergeCell ref="O8:P8"/>
    <mergeCell ref="O9:P9"/>
    <mergeCell ref="Q8:R8"/>
    <mergeCell ref="Q9:R9"/>
    <mergeCell ref="S8:T8"/>
    <mergeCell ref="S9:T9"/>
    <mergeCell ref="A10:G10"/>
    <mergeCell ref="N14:N15"/>
    <mergeCell ref="N22:N24"/>
    <mergeCell ref="N7:O7"/>
    <mergeCell ref="P7:Q7"/>
    <mergeCell ref="O10:P10"/>
    <mergeCell ref="Q10:R10"/>
  </mergeCells>
  <phoneticPr fontId="0" type="noConversion"/>
  <hyperlinks>
    <hyperlink ref="C1" location="Kontaktpersoner!B28:F28" display="Kontaktperson"/>
    <hyperlink ref="D1" location="Indhold!A1" display="Tilbage til indholdsoversigten"/>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80" zoomScaleNormal="80" workbookViewId="0">
      <selection activeCell="A2" sqref="A2"/>
    </sheetView>
  </sheetViews>
  <sheetFormatPr defaultRowHeight="12.75"/>
  <cols>
    <col min="1" max="1" width="9.140625" style="706"/>
    <col min="2" max="2" width="68" style="706" customWidth="1"/>
    <col min="3" max="3" width="16.42578125" style="706" customWidth="1"/>
    <col min="4" max="4" width="11.5703125" style="706" customWidth="1"/>
    <col min="5" max="5" width="12" style="706" customWidth="1"/>
    <col min="6" max="6" width="13" style="706" customWidth="1"/>
    <col min="7" max="7" width="10.85546875" style="706" customWidth="1"/>
    <col min="8" max="8" width="12.42578125" style="706" customWidth="1"/>
    <col min="9" max="9" width="13.28515625" style="706" customWidth="1"/>
    <col min="10" max="10" width="11.28515625" style="706" customWidth="1"/>
    <col min="11" max="11" width="11.42578125" style="706" customWidth="1"/>
    <col min="12" max="16384" width="9.140625" style="706"/>
  </cols>
  <sheetData>
    <row r="1" spans="1:20" ht="21" thickBot="1">
      <c r="A1" s="867" t="s">
        <v>1046</v>
      </c>
      <c r="B1" s="868"/>
      <c r="C1" s="9" t="s">
        <v>179</v>
      </c>
      <c r="D1" s="10" t="s">
        <v>117</v>
      </c>
    </row>
    <row r="2" spans="1:20" ht="13.5" thickBot="1"/>
    <row r="3" spans="1:20" ht="13.5" thickBot="1">
      <c r="A3" s="223"/>
      <c r="B3" s="753" t="s">
        <v>1063</v>
      </c>
      <c r="C3" s="225"/>
      <c r="D3" s="224" t="s">
        <v>351</v>
      </c>
      <c r="E3" s="223"/>
      <c r="F3" s="223"/>
      <c r="G3" s="226"/>
      <c r="H3" s="226"/>
      <c r="I3" s="227"/>
      <c r="J3" s="227"/>
    </row>
    <row r="4" spans="1:20">
      <c r="A4" s="228"/>
      <c r="B4" s="78"/>
      <c r="C4" s="229"/>
      <c r="D4" s="140" t="s">
        <v>64</v>
      </c>
      <c r="E4" s="230"/>
      <c r="F4" s="230"/>
      <c r="G4" s="231" t="s">
        <v>65</v>
      </c>
      <c r="H4" s="230"/>
      <c r="I4" s="230"/>
      <c r="J4" s="230"/>
    </row>
    <row r="5" spans="1:20" ht="25.5">
      <c r="A5" s="232" t="s">
        <v>71</v>
      </c>
      <c r="B5" s="130" t="s">
        <v>368</v>
      </c>
      <c r="C5" s="312"/>
      <c r="D5" s="233" t="s">
        <v>262</v>
      </c>
      <c r="E5" s="234" t="s">
        <v>263</v>
      </c>
      <c r="F5" s="303" t="s">
        <v>505</v>
      </c>
      <c r="G5" s="234" t="s">
        <v>262</v>
      </c>
      <c r="H5" s="234" t="s">
        <v>263</v>
      </c>
      <c r="I5" s="235" t="s">
        <v>505</v>
      </c>
      <c r="J5" s="235"/>
    </row>
    <row r="6" spans="1:20">
      <c r="A6" s="236"/>
      <c r="B6" s="83"/>
      <c r="C6" s="312"/>
      <c r="D6" s="93" t="s">
        <v>946</v>
      </c>
      <c r="E6" s="93" t="s">
        <v>946</v>
      </c>
      <c r="F6" s="304" t="s">
        <v>946</v>
      </c>
      <c r="G6" s="93" t="s">
        <v>946</v>
      </c>
      <c r="H6" s="93" t="s">
        <v>946</v>
      </c>
      <c r="I6" s="237" t="s">
        <v>946</v>
      </c>
      <c r="J6" s="237"/>
    </row>
    <row r="7" spans="1:20" ht="58.5">
      <c r="A7" s="754"/>
      <c r="B7" s="755" t="s">
        <v>1064</v>
      </c>
      <c r="C7" s="313"/>
      <c r="D7" s="239"/>
      <c r="E7" s="239"/>
      <c r="F7" s="240"/>
      <c r="G7" s="241"/>
      <c r="H7" s="239"/>
      <c r="I7" s="239"/>
      <c r="J7" s="239"/>
      <c r="N7" s="861"/>
      <c r="O7" s="861"/>
      <c r="P7" s="861"/>
      <c r="Q7" s="861"/>
      <c r="R7" s="861"/>
      <c r="S7" s="861"/>
    </row>
    <row r="8" spans="1:20">
      <c r="A8" s="756">
        <v>2974</v>
      </c>
      <c r="B8" s="98" t="s">
        <v>1065</v>
      </c>
      <c r="C8" s="312"/>
      <c r="D8" s="243">
        <v>62950</v>
      </c>
      <c r="E8" s="243">
        <v>10250</v>
      </c>
      <c r="F8" s="244">
        <v>9430</v>
      </c>
      <c r="G8" s="243">
        <f>+D8*1.05</f>
        <v>66097.5</v>
      </c>
      <c r="H8" s="243">
        <f>+E8*1.1</f>
        <v>11275.000000000002</v>
      </c>
      <c r="I8" s="243">
        <f>+F8*1.19</f>
        <v>11221.699999999999</v>
      </c>
      <c r="J8" s="243"/>
      <c r="N8" s="861"/>
      <c r="O8" s="861"/>
      <c r="P8" s="861"/>
      <c r="Q8" s="861"/>
      <c r="R8" s="861"/>
      <c r="S8" s="861"/>
      <c r="T8" s="861"/>
    </row>
    <row r="9" spans="1:20">
      <c r="A9" s="756">
        <v>2975</v>
      </c>
      <c r="B9" s="98" t="s">
        <v>1066</v>
      </c>
      <c r="C9" s="312"/>
      <c r="D9" s="243">
        <v>62950</v>
      </c>
      <c r="E9" s="243">
        <v>10250</v>
      </c>
      <c r="F9" s="244">
        <v>9430</v>
      </c>
      <c r="G9" s="243">
        <f>+D9*1.05</f>
        <v>66097.5</v>
      </c>
      <c r="H9" s="243">
        <f>+E9*1.1</f>
        <v>11275.000000000002</v>
      </c>
      <c r="I9" s="243">
        <f>+F9*1.19</f>
        <v>11221.699999999999</v>
      </c>
      <c r="J9" s="243"/>
      <c r="N9" s="861"/>
      <c r="O9" s="861"/>
      <c r="P9" s="861"/>
      <c r="Q9" s="861"/>
      <c r="R9" s="861"/>
      <c r="S9" s="861"/>
      <c r="T9" s="861"/>
    </row>
    <row r="10" spans="1:20" ht="39" customHeight="1">
      <c r="A10" s="756">
        <v>2976</v>
      </c>
      <c r="B10" s="98" t="s">
        <v>1067</v>
      </c>
      <c r="C10" s="312"/>
      <c r="D10" s="243">
        <v>62950</v>
      </c>
      <c r="E10" s="243">
        <v>10250</v>
      </c>
      <c r="F10" s="244">
        <v>9430</v>
      </c>
      <c r="G10" s="243">
        <f>+D10*1.05</f>
        <v>66097.5</v>
      </c>
      <c r="H10" s="243">
        <f>+E10*1.1</f>
        <v>11275.000000000002</v>
      </c>
      <c r="I10" s="243">
        <f>+F10*1.19</f>
        <v>11221.699999999999</v>
      </c>
      <c r="J10" s="243"/>
      <c r="O10" s="861"/>
      <c r="P10" s="861"/>
      <c r="Q10" s="861"/>
      <c r="R10" s="861"/>
      <c r="S10" s="861"/>
      <c r="T10" s="861"/>
    </row>
    <row r="11" spans="1:20">
      <c r="A11" s="756">
        <v>2977</v>
      </c>
      <c r="B11" s="98" t="s">
        <v>1068</v>
      </c>
      <c r="C11" s="312"/>
      <c r="D11" s="243">
        <v>62950</v>
      </c>
      <c r="E11" s="243">
        <v>10250</v>
      </c>
      <c r="F11" s="244">
        <v>9430</v>
      </c>
      <c r="G11" s="243">
        <f>+D11*1.05</f>
        <v>66097.5</v>
      </c>
      <c r="H11" s="243">
        <f>+E11*1.1</f>
        <v>11275.000000000002</v>
      </c>
      <c r="I11" s="243">
        <f>+F11*1.19</f>
        <v>11221.699999999999</v>
      </c>
      <c r="J11" s="243"/>
    </row>
    <row r="12" spans="1:20">
      <c r="A12" s="77"/>
      <c r="B12" s="245"/>
      <c r="C12" s="312"/>
      <c r="D12" s="246"/>
      <c r="E12" s="247"/>
      <c r="F12" s="248"/>
      <c r="G12" s="249"/>
      <c r="H12" s="97"/>
      <c r="I12" s="243"/>
      <c r="J12" s="83"/>
    </row>
    <row r="13" spans="1:20">
      <c r="A13" s="901" t="s">
        <v>506</v>
      </c>
      <c r="B13" s="902"/>
      <c r="C13" s="902"/>
      <c r="D13" s="902"/>
      <c r="E13" s="902"/>
      <c r="F13" s="903"/>
      <c r="G13" s="97"/>
      <c r="H13" s="97"/>
      <c r="I13" s="243"/>
      <c r="J13" s="256"/>
    </row>
    <row r="14" spans="1:20">
      <c r="A14" s="756">
        <v>2974</v>
      </c>
      <c r="B14" s="98" t="s">
        <v>1065</v>
      </c>
      <c r="C14" s="312"/>
      <c r="D14" s="246"/>
      <c r="E14" s="97"/>
      <c r="F14" s="251">
        <v>23530</v>
      </c>
      <c r="G14" s="97"/>
      <c r="H14" s="250"/>
      <c r="I14" s="243">
        <f>+F14*1.19</f>
        <v>28000.699999999997</v>
      </c>
      <c r="J14" s="99"/>
      <c r="N14" s="861"/>
    </row>
    <row r="15" spans="1:20">
      <c r="A15" s="756">
        <v>2975</v>
      </c>
      <c r="B15" s="98" t="s">
        <v>1066</v>
      </c>
      <c r="C15" s="312"/>
      <c r="D15" s="246"/>
      <c r="E15" s="97"/>
      <c r="F15" s="251">
        <v>23530</v>
      </c>
      <c r="G15" s="97"/>
      <c r="H15" s="250"/>
      <c r="I15" s="243">
        <f>+F15*1.19</f>
        <v>28000.699999999997</v>
      </c>
      <c r="J15" s="77"/>
      <c r="N15" s="861"/>
    </row>
    <row r="16" spans="1:20">
      <c r="A16" s="756">
        <v>2976</v>
      </c>
      <c r="B16" s="98" t="s">
        <v>1067</v>
      </c>
      <c r="C16" s="312"/>
      <c r="D16" s="246"/>
      <c r="E16" s="97"/>
      <c r="F16" s="251">
        <v>23530</v>
      </c>
      <c r="G16" s="97"/>
      <c r="H16" s="250"/>
      <c r="I16" s="243">
        <f>+F16*1.19</f>
        <v>28000.699999999997</v>
      </c>
    </row>
    <row r="17" spans="1:14">
      <c r="A17" s="756">
        <v>2977</v>
      </c>
      <c r="B17" s="98" t="s">
        <v>1068</v>
      </c>
      <c r="C17" s="312"/>
      <c r="D17" s="246"/>
      <c r="E17" s="97"/>
      <c r="F17" s="251">
        <v>23530</v>
      </c>
      <c r="G17" s="97"/>
      <c r="H17" s="250"/>
      <c r="I17" s="243">
        <f>+F17*1.19</f>
        <v>28000.699999999997</v>
      </c>
    </row>
    <row r="18" spans="1:14">
      <c r="A18" s="83"/>
      <c r="B18" s="83"/>
      <c r="C18" s="312"/>
      <c r="D18" s="83"/>
      <c r="E18" s="83"/>
      <c r="F18" s="252"/>
      <c r="G18" s="83"/>
      <c r="H18" s="253"/>
      <c r="I18" s="83"/>
    </row>
    <row r="19" spans="1:14">
      <c r="A19" s="77"/>
      <c r="B19" s="77"/>
      <c r="C19" s="130"/>
      <c r="D19" s="254"/>
      <c r="E19" s="77"/>
      <c r="F19" s="77"/>
      <c r="G19" s="77"/>
      <c r="H19" s="255"/>
      <c r="I19" s="256"/>
    </row>
    <row r="20" spans="1:14">
      <c r="A20" s="254"/>
      <c r="B20" s="77"/>
      <c r="C20" s="77"/>
      <c r="D20" s="77"/>
      <c r="E20" s="254"/>
      <c r="F20" s="254"/>
      <c r="G20" s="254"/>
      <c r="H20" s="77"/>
      <c r="I20" s="99"/>
    </row>
    <row r="21" spans="1:14">
      <c r="A21" s="77"/>
      <c r="B21" s="78" t="s">
        <v>507</v>
      </c>
      <c r="C21" s="77"/>
      <c r="D21" s="254"/>
      <c r="E21" s="97"/>
      <c r="F21" s="97"/>
      <c r="G21" s="97"/>
      <c r="H21" s="77"/>
      <c r="I21" s="77"/>
    </row>
    <row r="22" spans="1:14">
      <c r="N22" s="861"/>
    </row>
    <row r="23" spans="1:14">
      <c r="N23" s="861"/>
    </row>
    <row r="24" spans="1:14">
      <c r="N24" s="861"/>
    </row>
  </sheetData>
  <mergeCells count="17">
    <mergeCell ref="A1:B1"/>
    <mergeCell ref="N7:O7"/>
    <mergeCell ref="P7:Q7"/>
    <mergeCell ref="R7:S7"/>
    <mergeCell ref="N8:N9"/>
    <mergeCell ref="O8:P8"/>
    <mergeCell ref="Q8:R8"/>
    <mergeCell ref="S8:T8"/>
    <mergeCell ref="O9:P9"/>
    <mergeCell ref="Q9:R9"/>
    <mergeCell ref="N22:N24"/>
    <mergeCell ref="A13:F13"/>
    <mergeCell ref="S9:T9"/>
    <mergeCell ref="O10:P10"/>
    <mergeCell ref="Q10:R10"/>
    <mergeCell ref="S10:T10"/>
    <mergeCell ref="N14:N15"/>
  </mergeCells>
  <hyperlinks>
    <hyperlink ref="C1" location="Kontaktpersoner!B28:F28" display="Kontaktperson"/>
    <hyperlink ref="D1" location="Indhold!A1" display="Tilbage til indholdsoversigten"/>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dimension ref="A1:J14"/>
  <sheetViews>
    <sheetView zoomScale="80" zoomScaleNormal="80" workbookViewId="0">
      <selection activeCell="A2" sqref="A2"/>
    </sheetView>
  </sheetViews>
  <sheetFormatPr defaultRowHeight="12.75"/>
  <cols>
    <col min="2" max="2" width="26.5703125" customWidth="1"/>
    <col min="3" max="3" width="15.28515625" customWidth="1"/>
    <col min="5" max="5" width="14.7109375" customWidth="1"/>
  </cols>
  <sheetData>
    <row r="1" spans="1:10" ht="21" thickBot="1">
      <c r="A1" s="867" t="s">
        <v>1046</v>
      </c>
      <c r="B1" s="868"/>
      <c r="C1" s="4"/>
      <c r="D1" s="9" t="s">
        <v>179</v>
      </c>
      <c r="E1" s="9"/>
      <c r="F1" s="10" t="s">
        <v>117</v>
      </c>
      <c r="G1" s="1"/>
      <c r="H1" s="1"/>
      <c r="I1" s="1"/>
      <c r="J1" s="1"/>
    </row>
    <row r="2" spans="1:10" ht="12.75" customHeight="1"/>
    <row r="3" spans="1:10" ht="13.5" thickBot="1">
      <c r="A3" s="3"/>
      <c r="B3" s="748" t="s">
        <v>116</v>
      </c>
      <c r="C3" s="748" t="s">
        <v>115</v>
      </c>
      <c r="D3" s="3"/>
      <c r="E3" s="3"/>
      <c r="F3" s="3"/>
      <c r="G3" s="706"/>
      <c r="H3" s="706"/>
      <c r="I3" s="433"/>
      <c r="J3" s="433"/>
    </row>
    <row r="4" spans="1:10">
      <c r="A4" s="706"/>
      <c r="B4" s="706"/>
      <c r="C4" s="749" t="s">
        <v>64</v>
      </c>
      <c r="D4" s="706"/>
      <c r="E4" s="706"/>
      <c r="F4" s="706"/>
      <c r="G4" s="706"/>
      <c r="H4" s="706"/>
      <c r="I4" s="433"/>
      <c r="J4" s="433"/>
    </row>
    <row r="5" spans="1:10" ht="25.5">
      <c r="A5" s="607" t="s">
        <v>71</v>
      </c>
      <c r="B5" s="607" t="s">
        <v>368</v>
      </c>
      <c r="C5" s="750" t="s">
        <v>935</v>
      </c>
      <c r="D5" s="65"/>
      <c r="E5" s="65"/>
      <c r="F5" s="65"/>
      <c r="G5" s="706"/>
      <c r="H5" s="706"/>
      <c r="I5" s="433"/>
      <c r="J5" s="433"/>
    </row>
    <row r="6" spans="1:10">
      <c r="A6" s="64"/>
      <c r="B6" s="64"/>
      <c r="C6" s="618" t="s">
        <v>1062</v>
      </c>
      <c r="D6" s="64"/>
      <c r="E6" s="64"/>
      <c r="F6" s="64"/>
      <c r="G6" s="706"/>
      <c r="H6" s="706"/>
      <c r="I6" s="433"/>
      <c r="J6" s="433"/>
    </row>
    <row r="7" spans="1:10">
      <c r="A7" s="706"/>
      <c r="B7" s="751" t="s">
        <v>120</v>
      </c>
      <c r="C7" s="706"/>
      <c r="D7" s="706"/>
      <c r="E7" s="706"/>
      <c r="F7" s="706"/>
      <c r="G7" s="706"/>
      <c r="H7" s="706"/>
      <c r="I7" s="433"/>
      <c r="J7" s="433"/>
    </row>
    <row r="8" spans="1:10">
      <c r="A8" s="706">
        <v>22</v>
      </c>
      <c r="B8" s="706" t="s">
        <v>363</v>
      </c>
      <c r="C8" s="257">
        <v>295590</v>
      </c>
      <c r="D8" s="706"/>
      <c r="E8" s="706"/>
      <c r="F8" s="706"/>
      <c r="G8" s="706"/>
      <c r="H8" s="706"/>
      <c r="I8" s="433"/>
      <c r="J8" s="433"/>
    </row>
    <row r="9" spans="1:10">
      <c r="A9" s="64">
        <v>23</v>
      </c>
      <c r="B9" s="64" t="s">
        <v>364</v>
      </c>
      <c r="C9" s="752">
        <v>93070</v>
      </c>
      <c r="D9" s="64"/>
      <c r="E9" s="64"/>
      <c r="F9" s="64"/>
      <c r="G9" s="706"/>
      <c r="H9" s="706"/>
      <c r="I9" s="433"/>
      <c r="J9" s="433"/>
    </row>
    <row r="10" spans="1:10">
      <c r="A10" s="706"/>
      <c r="B10" s="706"/>
      <c r="C10" s="706"/>
      <c r="D10" s="706"/>
      <c r="E10" s="706"/>
      <c r="F10" s="706"/>
      <c r="G10" s="706"/>
      <c r="H10" s="706"/>
      <c r="I10" s="433"/>
      <c r="J10" s="433"/>
    </row>
    <row r="11" spans="1:10">
      <c r="A11" s="706"/>
      <c r="B11" s="706" t="s">
        <v>96</v>
      </c>
      <c r="C11" s="706"/>
      <c r="D11" s="706"/>
      <c r="E11" s="706"/>
      <c r="F11" s="706"/>
      <c r="G11" s="706"/>
      <c r="H11" s="706"/>
      <c r="I11" s="433"/>
      <c r="J11" s="433"/>
    </row>
    <row r="12" spans="1:10">
      <c r="A12" s="706"/>
      <c r="B12" s="706" t="s">
        <v>365</v>
      </c>
      <c r="C12" s="706"/>
      <c r="D12" s="706"/>
      <c r="E12" s="706"/>
      <c r="F12" s="706"/>
      <c r="G12" s="706"/>
      <c r="H12" s="706"/>
      <c r="I12" s="433"/>
      <c r="J12" s="433"/>
    </row>
    <row r="13" spans="1:10">
      <c r="A13" s="706"/>
      <c r="B13" s="706" t="s">
        <v>366</v>
      </c>
      <c r="C13" s="706"/>
      <c r="D13" s="706"/>
      <c r="E13" s="706"/>
      <c r="F13" s="706"/>
      <c r="G13" s="706"/>
      <c r="H13" s="706"/>
      <c r="I13" s="433"/>
      <c r="J13" s="433"/>
    </row>
    <row r="14" spans="1:10">
      <c r="A14" s="533"/>
      <c r="B14" s="533"/>
      <c r="C14" s="533"/>
      <c r="D14" s="433"/>
      <c r="E14" s="433"/>
      <c r="F14" s="433"/>
      <c r="G14" s="433"/>
      <c r="H14" s="433"/>
      <c r="I14" s="433"/>
      <c r="J14" s="433"/>
    </row>
  </sheetData>
  <mergeCells count="1">
    <mergeCell ref="A1:B1"/>
  </mergeCells>
  <phoneticPr fontId="7"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dimension ref="A1:J14"/>
  <sheetViews>
    <sheetView zoomScale="80" zoomScaleNormal="80" workbookViewId="0">
      <selection activeCell="A2" sqref="A2"/>
    </sheetView>
  </sheetViews>
  <sheetFormatPr defaultRowHeight="12.75"/>
  <cols>
    <col min="1" max="1" width="8" customWidth="1"/>
    <col min="2" max="2" width="51.28515625" customWidth="1"/>
    <col min="3" max="5" width="10.28515625" customWidth="1"/>
    <col min="6" max="6" width="12.5703125" customWidth="1"/>
    <col min="7" max="9" width="10.28515625" customWidth="1"/>
    <col min="10" max="10" width="12.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867" t="s">
        <v>1046</v>
      </c>
      <c r="B1" s="868"/>
      <c r="C1" s="4"/>
      <c r="D1" s="9" t="s">
        <v>179</v>
      </c>
      <c r="E1" s="9"/>
      <c r="F1" s="10" t="s">
        <v>117</v>
      </c>
      <c r="G1" s="1"/>
      <c r="H1" s="1"/>
      <c r="I1" s="1"/>
      <c r="J1" s="1"/>
    </row>
    <row r="2" spans="1:10" ht="12.75" customHeight="1" thickBot="1">
      <c r="A2" s="594"/>
      <c r="B2" s="617" t="s">
        <v>215</v>
      </c>
      <c r="C2" s="616" t="s">
        <v>219</v>
      </c>
      <c r="D2" s="595"/>
      <c r="E2" s="595"/>
      <c r="F2" s="596"/>
      <c r="G2" s="596"/>
      <c r="H2" s="597"/>
      <c r="I2" s="597"/>
      <c r="J2" s="597"/>
    </row>
    <row r="3" spans="1:10">
      <c r="A3" s="706"/>
      <c r="B3" s="706"/>
      <c r="C3" s="706"/>
      <c r="D3" s="599"/>
      <c r="E3" s="599"/>
      <c r="F3" s="600"/>
      <c r="G3" s="706"/>
      <c r="H3" s="706"/>
      <c r="I3" s="706"/>
      <c r="J3" s="706"/>
    </row>
    <row r="4" spans="1:10">
      <c r="A4" s="601"/>
      <c r="B4" s="615" t="s">
        <v>63</v>
      </c>
      <c r="C4" s="609" t="s">
        <v>64</v>
      </c>
      <c r="D4" s="609"/>
      <c r="E4" s="613"/>
      <c r="F4" s="612" t="s">
        <v>65</v>
      </c>
      <c r="G4" s="610"/>
      <c r="H4" s="610"/>
      <c r="I4" s="610"/>
      <c r="J4" s="610"/>
    </row>
    <row r="5" spans="1:10" ht="25.5">
      <c r="A5" s="621" t="s">
        <v>202</v>
      </c>
      <c r="B5" s="607" t="s">
        <v>368</v>
      </c>
      <c r="C5" s="602" t="s">
        <v>262</v>
      </c>
      <c r="D5" s="602" t="s">
        <v>263</v>
      </c>
      <c r="E5" s="614" t="s">
        <v>264</v>
      </c>
      <c r="F5" s="602" t="s">
        <v>262</v>
      </c>
      <c r="G5" s="602" t="s">
        <v>263</v>
      </c>
      <c r="H5" s="602" t="s">
        <v>264</v>
      </c>
      <c r="I5" s="602"/>
      <c r="J5" s="614"/>
    </row>
    <row r="6" spans="1:10" ht="26.1" customHeight="1">
      <c r="A6" s="620" t="s">
        <v>204</v>
      </c>
      <c r="B6" s="618"/>
      <c r="C6" s="618" t="s">
        <v>370</v>
      </c>
      <c r="D6" s="618" t="s">
        <v>370</v>
      </c>
      <c r="E6" s="618" t="s">
        <v>370</v>
      </c>
      <c r="F6" s="618" t="s">
        <v>370</v>
      </c>
      <c r="G6" s="618" t="s">
        <v>370</v>
      </c>
      <c r="H6" s="618" t="s">
        <v>370</v>
      </c>
      <c r="I6" s="618"/>
      <c r="J6" s="618"/>
    </row>
    <row r="7" spans="1:10">
      <c r="A7" s="611">
        <v>2571</v>
      </c>
      <c r="B7" s="603" t="s">
        <v>322</v>
      </c>
      <c r="C7" s="604">
        <v>44660</v>
      </c>
      <c r="D7" s="605">
        <v>7120</v>
      </c>
      <c r="E7" s="604">
        <v>6250</v>
      </c>
      <c r="F7" s="606">
        <f>C7*1.05</f>
        <v>46893</v>
      </c>
      <c r="G7" s="605">
        <f>D7*1.1</f>
        <v>7832.0000000000009</v>
      </c>
      <c r="H7" s="604">
        <f>E7*1.19</f>
        <v>7437.5</v>
      </c>
      <c r="I7" s="604"/>
      <c r="J7" s="38"/>
    </row>
    <row r="8" spans="1:10">
      <c r="A8" s="611">
        <v>2570</v>
      </c>
      <c r="B8" s="603" t="s">
        <v>323</v>
      </c>
      <c r="C8" s="604">
        <v>44660</v>
      </c>
      <c r="D8" s="605">
        <v>7120</v>
      </c>
      <c r="E8" s="604">
        <v>6250</v>
      </c>
      <c r="F8" s="606">
        <f>C8*1.05</f>
        <v>46893</v>
      </c>
      <c r="G8" s="605">
        <f>D8*1.1</f>
        <v>7832.0000000000009</v>
      </c>
      <c r="H8" s="604">
        <f>E8*1.19</f>
        <v>7437.5</v>
      </c>
      <c r="I8" s="604"/>
      <c r="J8" s="38"/>
    </row>
    <row r="9" spans="1:10">
      <c r="A9" s="611">
        <v>2575</v>
      </c>
      <c r="B9" s="603" t="s">
        <v>12</v>
      </c>
      <c r="C9" s="604">
        <v>53860</v>
      </c>
      <c r="D9" s="605">
        <v>9700</v>
      </c>
      <c r="E9" s="604">
        <v>12040</v>
      </c>
      <c r="F9" s="606">
        <f>C9*1.07</f>
        <v>57630.200000000004</v>
      </c>
      <c r="G9" s="605">
        <f>D9*1.11</f>
        <v>10767.000000000002</v>
      </c>
      <c r="H9" s="604">
        <f>E9*1.19</f>
        <v>14327.599999999999</v>
      </c>
      <c r="I9" s="604"/>
      <c r="J9" s="38"/>
    </row>
    <row r="10" spans="1:10">
      <c r="A10" s="611">
        <v>2560</v>
      </c>
      <c r="B10" s="603" t="s">
        <v>324</v>
      </c>
      <c r="C10" s="604">
        <v>43330</v>
      </c>
      <c r="D10" s="605">
        <v>7120</v>
      </c>
      <c r="E10" s="604">
        <v>6250</v>
      </c>
      <c r="F10" s="606">
        <f>C10*1.05</f>
        <v>45496.5</v>
      </c>
      <c r="G10" s="605">
        <f>D10*1.1</f>
        <v>7832.0000000000009</v>
      </c>
      <c r="H10" s="604">
        <f>E10*1.19</f>
        <v>7437.5</v>
      </c>
      <c r="I10" s="604"/>
      <c r="J10" s="38"/>
    </row>
    <row r="11" spans="1:10">
      <c r="A11" s="624"/>
      <c r="B11" s="624"/>
      <c r="C11" s="624"/>
      <c r="D11" s="624"/>
      <c r="E11" s="624"/>
      <c r="F11" s="624"/>
      <c r="G11" s="624"/>
      <c r="H11" s="624"/>
      <c r="I11" s="63"/>
      <c r="J11" s="63"/>
    </row>
    <row r="12" spans="1:10">
      <c r="A12" s="623"/>
      <c r="B12" s="623"/>
      <c r="C12" s="623"/>
      <c r="D12" s="623"/>
      <c r="E12" s="623"/>
      <c r="F12" s="623"/>
      <c r="G12" s="623"/>
      <c r="H12" s="623"/>
      <c r="I12" s="623"/>
      <c r="J12" s="623"/>
    </row>
    <row r="13" spans="1:10">
      <c r="A13" s="52"/>
      <c r="B13" s="603"/>
      <c r="C13" s="624"/>
      <c r="D13" s="624"/>
      <c r="E13" s="624"/>
      <c r="F13" s="624"/>
      <c r="G13" s="624"/>
      <c r="H13" s="624"/>
      <c r="I13" s="624"/>
      <c r="J13" s="624"/>
    </row>
    <row r="14" spans="1:10">
      <c r="A14" s="625"/>
      <c r="B14" s="603"/>
      <c r="C14" s="625"/>
      <c r="D14" s="625"/>
      <c r="E14" s="625"/>
      <c r="F14" s="626"/>
      <c r="G14" s="625"/>
      <c r="H14" s="625"/>
      <c r="I14" s="627"/>
      <c r="J14" s="627"/>
    </row>
  </sheetData>
  <mergeCells count="1">
    <mergeCell ref="A1:B1"/>
  </mergeCells>
  <phoneticPr fontId="7" type="noConversion"/>
  <hyperlinks>
    <hyperlink ref="C1" location="Indhold!A1" display="Tilbage til indholdsoversigten"/>
    <hyperlink ref="D1" location="Kontaktpersoner!B28:F28" display="Kontaktperson"/>
    <hyperlink ref="F1" location="Indhold!A1" display="Tilbage til indholdsoversigten"/>
  </hyperlinks>
  <pageMargins left="0.42" right="0.35" top="0.39" bottom="0.37" header="0" footer="0"/>
  <pageSetup paperSize="9" scale="9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2.75"/>
  <sheetData/>
  <phoneticPr fontId="0" type="noConversion"/>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2.75"/>
  <sheetData/>
  <phoneticPr fontId="0" type="noConversion"/>
  <pageMargins left="0.75" right="0.75" top="1" bottom="1" header="0" footer="0"/>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2.75"/>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row r="3" ht="13.5" customHeight="1"/>
    <row r="4" ht="15.75" customHeight="1"/>
    <row r="5" ht="15" customHeight="1"/>
    <row r="6" ht="15" customHeight="1"/>
    <row r="15" ht="63" customHeight="1"/>
  </sheetData>
  <phoneticPr fontId="0" type="noConversion"/>
  <pageMargins left="0.75" right="0.75" top="1" bottom="1" header="0" footer="0"/>
  <pageSetup paperSize="9" orientation="landscape" horizont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9" sqref="O19"/>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H98"/>
  <sheetViews>
    <sheetView zoomScale="80" zoomScaleNormal="80" workbookViewId="0">
      <selection activeCell="A2" sqref="A2"/>
    </sheetView>
  </sheetViews>
  <sheetFormatPr defaultColWidth="9.28515625" defaultRowHeight="12.75"/>
  <cols>
    <col min="1" max="1" width="61" bestFit="1" customWidth="1"/>
    <col min="2" max="2" width="12.7109375" customWidth="1"/>
    <col min="3" max="3" width="14.28515625" customWidth="1"/>
    <col min="4" max="4" width="15" customWidth="1"/>
    <col min="5" max="5" width="16.28515625" customWidth="1"/>
    <col min="6" max="6" width="15.5703125" customWidth="1"/>
    <col min="7" max="7" width="13.28515625" customWidth="1"/>
    <col min="8" max="8" width="12.28515625" customWidth="1"/>
    <col min="9" max="9" width="12.7109375" customWidth="1"/>
    <col min="10" max="10" width="13" customWidth="1"/>
    <col min="11" max="11" width="13.7109375" customWidth="1"/>
    <col min="12" max="12" width="15" customWidth="1"/>
    <col min="13" max="13" width="10.7109375" customWidth="1"/>
    <col min="14" max="14" width="14.28515625" customWidth="1"/>
    <col min="16" max="16" width="12.7109375" customWidth="1"/>
  </cols>
  <sheetData>
    <row r="1" spans="1:8" ht="21" customHeight="1" thickBot="1">
      <c r="A1" s="867" t="s">
        <v>1046</v>
      </c>
      <c r="B1" s="868"/>
      <c r="C1" s="4"/>
      <c r="D1" s="9" t="s">
        <v>179</v>
      </c>
      <c r="E1" s="10" t="s">
        <v>117</v>
      </c>
    </row>
    <row r="2" spans="1:8" ht="12.75" customHeight="1" thickBot="1">
      <c r="A2" s="338" t="s">
        <v>611</v>
      </c>
      <c r="B2" s="339" t="s">
        <v>355</v>
      </c>
      <c r="C2" s="339" t="s">
        <v>369</v>
      </c>
      <c r="D2" s="339" t="s">
        <v>191</v>
      </c>
      <c r="E2" s="340"/>
      <c r="F2" s="330"/>
      <c r="G2" s="330"/>
      <c r="H2" s="705"/>
    </row>
    <row r="3" spans="1:8">
      <c r="A3" s="341" t="s">
        <v>378</v>
      </c>
      <c r="B3" s="342"/>
      <c r="C3" s="342"/>
      <c r="D3" s="342"/>
      <c r="E3" s="340"/>
      <c r="F3" s="343"/>
      <c r="G3" s="330"/>
      <c r="H3" s="705"/>
    </row>
    <row r="4" spans="1:8">
      <c r="A4" s="341"/>
      <c r="B4" s="341"/>
      <c r="C4" s="341"/>
      <c r="D4" s="341"/>
      <c r="E4" s="340"/>
      <c r="F4" s="343"/>
      <c r="G4" s="330"/>
      <c r="H4" s="705"/>
    </row>
    <row r="5" spans="1:8">
      <c r="A5" s="341" t="s">
        <v>573</v>
      </c>
      <c r="B5" s="341">
        <v>56478</v>
      </c>
      <c r="C5" s="341"/>
      <c r="D5" s="341"/>
      <c r="E5" s="340"/>
      <c r="F5" s="343"/>
      <c r="G5" s="330"/>
      <c r="H5" s="705"/>
    </row>
    <row r="6" spans="1:8">
      <c r="A6" s="341" t="s">
        <v>574</v>
      </c>
      <c r="B6" s="341">
        <v>48742</v>
      </c>
      <c r="C6" s="341"/>
      <c r="D6" s="341"/>
      <c r="E6" s="340"/>
      <c r="F6" s="343"/>
      <c r="G6" s="330"/>
      <c r="H6" s="705"/>
    </row>
    <row r="7" spans="1:8">
      <c r="A7" s="341" t="s">
        <v>699</v>
      </c>
      <c r="B7" s="330"/>
      <c r="C7" s="341"/>
      <c r="D7" s="341">
        <v>187667</v>
      </c>
      <c r="E7" s="340"/>
      <c r="F7" s="343"/>
      <c r="G7" s="330"/>
      <c r="H7" s="705"/>
    </row>
    <row r="8" spans="1:8">
      <c r="A8" s="341" t="s">
        <v>509</v>
      </c>
      <c r="B8" s="341">
        <v>4409</v>
      </c>
      <c r="C8" s="341"/>
      <c r="D8" s="341"/>
      <c r="E8" s="340"/>
      <c r="F8" s="343"/>
      <c r="G8" s="330"/>
      <c r="H8" s="705"/>
    </row>
    <row r="9" spans="1:8">
      <c r="A9" s="341" t="s">
        <v>620</v>
      </c>
      <c r="B9" s="341"/>
      <c r="C9" s="341"/>
      <c r="D9" s="341">
        <v>251954</v>
      </c>
      <c r="E9" s="340"/>
      <c r="F9" s="330"/>
      <c r="G9" s="330"/>
      <c r="H9" s="705"/>
    </row>
    <row r="10" spans="1:8">
      <c r="A10" s="341" t="s">
        <v>575</v>
      </c>
      <c r="B10" s="341"/>
      <c r="C10" s="341">
        <v>38305</v>
      </c>
      <c r="D10" s="342"/>
      <c r="E10" s="340"/>
      <c r="F10" s="343"/>
      <c r="G10" s="330"/>
      <c r="H10" s="705"/>
    </row>
    <row r="11" spans="1:8">
      <c r="A11" s="341" t="s">
        <v>576</v>
      </c>
      <c r="B11" s="341"/>
      <c r="C11" s="341">
        <v>14332</v>
      </c>
      <c r="D11" s="342"/>
      <c r="E11" s="340"/>
      <c r="F11" s="343"/>
      <c r="G11" s="330"/>
      <c r="H11" s="705"/>
    </row>
    <row r="12" spans="1:8">
      <c r="A12" s="344"/>
      <c r="B12" s="341"/>
      <c r="C12" s="341"/>
      <c r="D12" s="341"/>
      <c r="E12" s="340"/>
      <c r="F12" s="343"/>
      <c r="G12" s="330"/>
      <c r="H12" s="705"/>
    </row>
    <row r="13" spans="1:8">
      <c r="A13" s="345" t="s">
        <v>568</v>
      </c>
      <c r="B13" s="341"/>
      <c r="C13" s="341"/>
      <c r="D13" s="341"/>
      <c r="E13" s="340"/>
      <c r="F13" s="343"/>
      <c r="G13" s="330"/>
      <c r="H13" s="705"/>
    </row>
    <row r="14" spans="1:8">
      <c r="A14" s="341" t="s">
        <v>470</v>
      </c>
      <c r="B14" s="341">
        <v>21139</v>
      </c>
      <c r="C14" s="341"/>
      <c r="D14" s="341"/>
      <c r="E14" s="340"/>
      <c r="F14" s="343"/>
      <c r="G14" s="330"/>
      <c r="H14" s="705"/>
    </row>
    <row r="15" spans="1:8">
      <c r="A15" s="341" t="s">
        <v>541</v>
      </c>
      <c r="B15" s="341">
        <v>95426</v>
      </c>
      <c r="C15" s="341"/>
      <c r="D15" s="341"/>
      <c r="E15" s="340"/>
      <c r="F15" s="343"/>
      <c r="G15" s="330"/>
      <c r="H15" s="705"/>
    </row>
    <row r="16" spans="1:8">
      <c r="A16" s="344"/>
      <c r="B16" s="341"/>
      <c r="C16" s="341"/>
      <c r="D16" s="341"/>
      <c r="E16" s="340"/>
      <c r="F16" s="343"/>
      <c r="G16" s="330"/>
      <c r="H16" s="705"/>
    </row>
    <row r="17" spans="1:8">
      <c r="A17" s="346" t="s">
        <v>569</v>
      </c>
      <c r="B17" s="341"/>
      <c r="C17" s="341"/>
      <c r="D17" s="341"/>
      <c r="E17" s="340"/>
      <c r="F17" s="343"/>
      <c r="G17" s="330"/>
      <c r="H17" s="705"/>
    </row>
    <row r="18" spans="1:8">
      <c r="A18" s="341" t="s">
        <v>570</v>
      </c>
      <c r="B18" s="341">
        <v>23989</v>
      </c>
      <c r="C18" s="341"/>
      <c r="D18" s="341"/>
      <c r="E18" s="340"/>
      <c r="F18" s="343"/>
      <c r="G18" s="330"/>
      <c r="H18" s="705"/>
    </row>
    <row r="19" spans="1:8">
      <c r="A19" s="341" t="s">
        <v>571</v>
      </c>
      <c r="B19" s="342"/>
      <c r="C19" s="341">
        <v>68483</v>
      </c>
      <c r="D19" s="341"/>
      <c r="E19" s="340"/>
      <c r="F19" s="343"/>
      <c r="G19" s="330"/>
      <c r="H19" s="705"/>
    </row>
    <row r="20" spans="1:8">
      <c r="A20" s="341" t="s">
        <v>572</v>
      </c>
      <c r="B20" s="342"/>
      <c r="C20" s="341">
        <v>102724</v>
      </c>
      <c r="D20" s="341"/>
      <c r="E20" s="340"/>
      <c r="F20" s="343"/>
      <c r="G20" s="330"/>
      <c r="H20" s="705"/>
    </row>
    <row r="21" spans="1:8">
      <c r="A21" s="343"/>
      <c r="B21" s="347"/>
      <c r="C21" s="348"/>
      <c r="D21" s="349"/>
      <c r="E21" s="340"/>
      <c r="F21" s="343"/>
      <c r="G21" s="330"/>
      <c r="H21" s="705"/>
    </row>
    <row r="22" spans="1:8">
      <c r="A22" s="350" t="s">
        <v>417</v>
      </c>
      <c r="B22" s="351"/>
      <c r="C22" s="351"/>
      <c r="D22" s="351"/>
      <c r="E22" s="340"/>
      <c r="F22" s="330"/>
      <c r="G22" s="330"/>
      <c r="H22" s="705"/>
    </row>
    <row r="23" spans="1:8" ht="13.5" thickBot="1">
      <c r="A23" s="351"/>
      <c r="B23" s="352"/>
      <c r="C23" s="351"/>
      <c r="D23" s="352"/>
      <c r="E23" s="340"/>
      <c r="F23" s="330"/>
      <c r="G23" s="330"/>
      <c r="H23" s="705"/>
    </row>
    <row r="24" spans="1:8" ht="13.5" thickBot="1">
      <c r="A24" s="353" t="s">
        <v>1052</v>
      </c>
      <c r="B24" s="354"/>
      <c r="C24" s="355"/>
      <c r="D24" s="355"/>
      <c r="E24" s="340"/>
      <c r="F24" s="330"/>
      <c r="G24" s="330"/>
      <c r="H24" s="705"/>
    </row>
    <row r="25" spans="1:8">
      <c r="A25" s="356"/>
      <c r="B25" s="357"/>
      <c r="C25" s="358"/>
      <c r="D25" s="359"/>
      <c r="E25" s="340"/>
      <c r="F25" s="330"/>
      <c r="G25" s="330"/>
      <c r="H25" s="705"/>
    </row>
    <row r="26" spans="1:8">
      <c r="A26" s="705" t="s">
        <v>403</v>
      </c>
      <c r="B26" s="257">
        <v>1649.7281749421236</v>
      </c>
      <c r="C26" s="705"/>
      <c r="D26" s="705"/>
      <c r="E26" s="340"/>
      <c r="F26" s="330"/>
      <c r="G26" s="330"/>
      <c r="H26" s="705"/>
    </row>
    <row r="27" spans="1:8">
      <c r="A27" s="705" t="s">
        <v>404</v>
      </c>
      <c r="B27" s="257">
        <v>1163.5538647294977</v>
      </c>
      <c r="C27" s="351"/>
      <c r="D27" s="351"/>
      <c r="E27" s="340"/>
      <c r="F27" s="330"/>
      <c r="G27" s="330"/>
      <c r="H27" s="705"/>
    </row>
    <row r="28" spans="1:8" ht="13.5" thickBot="1">
      <c r="A28" s="343"/>
      <c r="B28" s="348"/>
      <c r="C28" s="348"/>
      <c r="D28" s="360"/>
      <c r="E28" s="340"/>
      <c r="F28" s="343"/>
      <c r="G28" s="330"/>
      <c r="H28" s="705"/>
    </row>
    <row r="29" spans="1:8" ht="15.75" thickBot="1">
      <c r="A29" s="338" t="s">
        <v>577</v>
      </c>
      <c r="B29" s="339" t="s">
        <v>355</v>
      </c>
      <c r="C29" s="339" t="s">
        <v>369</v>
      </c>
      <c r="D29" s="339" t="s">
        <v>191</v>
      </c>
      <c r="E29" s="143"/>
      <c r="F29" s="143"/>
      <c r="G29" s="143"/>
      <c r="H29" s="705"/>
    </row>
    <row r="30" spans="1:8" ht="15">
      <c r="A30" s="341"/>
      <c r="B30" s="361"/>
      <c r="C30" s="361"/>
      <c r="D30" s="361"/>
      <c r="E30" s="143"/>
      <c r="F30" s="143"/>
      <c r="G30" s="143"/>
      <c r="H30" s="705"/>
    </row>
    <row r="31" spans="1:8" ht="15">
      <c r="A31" s="341" t="s">
        <v>578</v>
      </c>
      <c r="B31" s="341"/>
      <c r="C31" s="341"/>
      <c r="D31" s="341">
        <v>594927</v>
      </c>
      <c r="E31" s="143"/>
      <c r="F31" s="143"/>
      <c r="G31" s="143"/>
      <c r="H31" s="705"/>
    </row>
    <row r="32" spans="1:8" ht="13.5" thickBot="1">
      <c r="A32" s="341"/>
      <c r="B32" s="342"/>
      <c r="C32" s="342"/>
      <c r="D32" s="340"/>
      <c r="E32" s="340"/>
      <c r="F32" s="330"/>
      <c r="G32" s="330"/>
      <c r="H32" s="705"/>
    </row>
    <row r="33" spans="1:8" ht="15.75" thickBot="1">
      <c r="A33" s="338" t="s">
        <v>579</v>
      </c>
      <c r="B33" s="339"/>
      <c r="C33" s="339"/>
      <c r="D33" s="339"/>
      <c r="E33" s="143"/>
      <c r="F33" s="143"/>
      <c r="G33" s="143"/>
      <c r="H33" s="705"/>
    </row>
    <row r="34" spans="1:8" ht="15">
      <c r="A34" s="341"/>
      <c r="B34" s="342"/>
      <c r="C34" s="362"/>
      <c r="D34" s="342"/>
      <c r="E34" s="342"/>
      <c r="F34" s="143"/>
      <c r="G34" s="143"/>
      <c r="H34" s="705"/>
    </row>
    <row r="35" spans="1:8" ht="25.5">
      <c r="A35" s="495" t="s">
        <v>730</v>
      </c>
      <c r="B35" s="144">
        <v>3998.2482501959939</v>
      </c>
      <c r="C35" s="144"/>
      <c r="D35" s="144"/>
      <c r="E35" s="144"/>
      <c r="F35" s="145"/>
      <c r="G35" s="145"/>
      <c r="H35" s="705"/>
    </row>
    <row r="36" spans="1:8">
      <c r="A36" s="331"/>
      <c r="B36" s="331"/>
      <c r="C36" s="331"/>
      <c r="D36" s="342"/>
      <c r="E36" s="340"/>
      <c r="F36" s="330"/>
      <c r="G36" s="342"/>
      <c r="H36" s="598"/>
    </row>
    <row r="37" spans="1:8">
      <c r="A37" s="363" t="s">
        <v>1055</v>
      </c>
      <c r="B37" s="869" t="s">
        <v>222</v>
      </c>
      <c r="C37" s="869"/>
      <c r="D37" s="869"/>
      <c r="E37" s="869" t="s">
        <v>223</v>
      </c>
      <c r="F37" s="869"/>
      <c r="G37" s="869"/>
      <c r="H37" s="869"/>
    </row>
    <row r="38" spans="1:8">
      <c r="A38" s="65"/>
      <c r="B38" s="341"/>
      <c r="C38" s="341"/>
      <c r="D38" s="598"/>
      <c r="E38" s="341"/>
      <c r="F38" s="341"/>
      <c r="G38" s="341"/>
      <c r="H38" s="705"/>
    </row>
    <row r="39" spans="1:8">
      <c r="A39" s="705"/>
      <c r="B39" s="362" t="s">
        <v>224</v>
      </c>
      <c r="C39" s="362"/>
      <c r="D39" s="362" t="s">
        <v>225</v>
      </c>
      <c r="E39" s="362" t="s">
        <v>226</v>
      </c>
      <c r="F39" s="362" t="s">
        <v>227</v>
      </c>
      <c r="G39" s="362" t="s">
        <v>228</v>
      </c>
      <c r="H39" s="362" t="s">
        <v>229</v>
      </c>
    </row>
    <row r="40" spans="1:8">
      <c r="A40" s="705"/>
      <c r="B40" s="364">
        <v>0</v>
      </c>
      <c r="C40" s="365" t="s">
        <v>272</v>
      </c>
      <c r="D40" s="364">
        <v>240000</v>
      </c>
      <c r="E40" s="585">
        <v>1479.1242176508906</v>
      </c>
      <c r="F40" s="585">
        <v>1330.5961034265117</v>
      </c>
      <c r="G40" s="585">
        <v>1058.8023488624776</v>
      </c>
      <c r="H40" s="585">
        <v>954.80518545091138</v>
      </c>
    </row>
    <row r="41" spans="1:8">
      <c r="A41" s="705"/>
      <c r="B41" s="364">
        <v>240001</v>
      </c>
      <c r="C41" s="365" t="s">
        <v>272</v>
      </c>
      <c r="D41" s="364">
        <v>265000</v>
      </c>
      <c r="E41" s="585">
        <v>1370.793839097176</v>
      </c>
      <c r="F41" s="585">
        <v>1330.5961034265117</v>
      </c>
      <c r="G41" s="585">
        <v>983.69328639856849</v>
      </c>
      <c r="H41" s="585">
        <v>954.80518545091138</v>
      </c>
    </row>
    <row r="42" spans="1:8">
      <c r="A42" s="705"/>
      <c r="B42" s="364">
        <v>265001</v>
      </c>
      <c r="C42" s="365" t="s">
        <v>272</v>
      </c>
      <c r="D42" s="364">
        <v>290000</v>
      </c>
      <c r="E42" s="585">
        <v>1263.9078655908434</v>
      </c>
      <c r="F42" s="585">
        <v>1330.5961034265117</v>
      </c>
      <c r="G42" s="585">
        <v>908.58422393465992</v>
      </c>
      <c r="H42" s="585">
        <v>954.80518545091138</v>
      </c>
    </row>
    <row r="43" spans="1:8">
      <c r="A43" s="705"/>
      <c r="B43" s="364">
        <v>290001</v>
      </c>
      <c r="C43" s="365" t="s">
        <v>272</v>
      </c>
      <c r="D43" s="364">
        <v>315000</v>
      </c>
      <c r="E43" s="585">
        <v>1155.5774870371295</v>
      </c>
      <c r="F43" s="585">
        <v>1330.5961034265117</v>
      </c>
      <c r="G43" s="585">
        <v>833.47516147075112</v>
      </c>
      <c r="H43" s="585">
        <v>954.80518545091138</v>
      </c>
    </row>
    <row r="44" spans="1:8">
      <c r="A44" s="705"/>
      <c r="B44" s="364">
        <v>315001</v>
      </c>
      <c r="C44" s="365" t="s">
        <v>272</v>
      </c>
      <c r="D44" s="364">
        <v>340000</v>
      </c>
      <c r="E44" s="585">
        <v>1048.6915135307975</v>
      </c>
      <c r="F44" s="585">
        <v>1330.5961034265117</v>
      </c>
      <c r="G44" s="585">
        <v>758.36609900684232</v>
      </c>
      <c r="H44" s="585">
        <v>954.80518545091138</v>
      </c>
    </row>
    <row r="45" spans="1:8">
      <c r="A45" s="705"/>
      <c r="B45" s="364">
        <v>340001</v>
      </c>
      <c r="C45" s="365" t="s">
        <v>272</v>
      </c>
      <c r="D45" s="364">
        <v>365000</v>
      </c>
      <c r="E45" s="585">
        <v>940.36113497708288</v>
      </c>
      <c r="F45" s="585">
        <v>1330.5961034265117</v>
      </c>
      <c r="G45" s="585">
        <v>683.25703654293341</v>
      </c>
      <c r="H45" s="585">
        <v>954.80518545091138</v>
      </c>
    </row>
    <row r="46" spans="1:8">
      <c r="A46" s="705"/>
      <c r="B46" s="364">
        <v>365001</v>
      </c>
      <c r="C46" s="365" t="s">
        <v>272</v>
      </c>
      <c r="D46" s="364">
        <v>390000</v>
      </c>
      <c r="E46" s="586"/>
      <c r="F46" s="585">
        <v>1300.2635974314726</v>
      </c>
      <c r="G46" s="586"/>
      <c r="H46" s="585">
        <v>934.58351478755162</v>
      </c>
    </row>
    <row r="47" spans="1:8">
      <c r="A47" s="705"/>
      <c r="B47" s="364">
        <v>390001</v>
      </c>
      <c r="C47" s="365" t="s">
        <v>272</v>
      </c>
      <c r="D47" s="364">
        <v>415000</v>
      </c>
      <c r="E47" s="586"/>
      <c r="F47" s="585">
        <v>1271.3754964838154</v>
      </c>
      <c r="G47" s="586"/>
      <c r="H47" s="585">
        <v>914.36184412419141</v>
      </c>
    </row>
    <row r="48" spans="1:8">
      <c r="A48" s="705"/>
      <c r="B48" s="364">
        <v>415001</v>
      </c>
      <c r="C48" s="365" t="s">
        <v>272</v>
      </c>
      <c r="D48" s="364">
        <v>440000</v>
      </c>
      <c r="E48" s="586"/>
      <c r="F48" s="585">
        <v>1242.2417898801014</v>
      </c>
      <c r="G48" s="586"/>
      <c r="H48" s="585">
        <v>894.14017346083108</v>
      </c>
    </row>
    <row r="49" spans="1:8">
      <c r="A49" s="705"/>
      <c r="B49" s="364">
        <v>440001</v>
      </c>
      <c r="C49" s="365" t="s">
        <v>272</v>
      </c>
      <c r="D49" s="364">
        <v>465000</v>
      </c>
      <c r="E49" s="586"/>
      <c r="F49" s="585">
        <v>1213.3536889324439</v>
      </c>
      <c r="G49" s="586"/>
      <c r="H49" s="585">
        <v>872.4740977500885</v>
      </c>
    </row>
    <row r="50" spans="1:8">
      <c r="A50" s="705"/>
      <c r="B50" s="364">
        <v>465001</v>
      </c>
      <c r="C50" s="365" t="s">
        <v>272</v>
      </c>
      <c r="D50" s="364">
        <v>490000</v>
      </c>
      <c r="E50" s="586"/>
      <c r="F50" s="585">
        <v>1183.2667885934604</v>
      </c>
      <c r="G50" s="586"/>
      <c r="H50" s="585">
        <v>852.2524270867284</v>
      </c>
    </row>
    <row r="51" spans="1:8">
      <c r="A51" s="705"/>
      <c r="B51" s="364">
        <v>490001</v>
      </c>
      <c r="C51" s="365" t="s">
        <v>272</v>
      </c>
      <c r="D51" s="364">
        <v>515000</v>
      </c>
      <c r="E51" s="586"/>
      <c r="F51" s="585">
        <v>1154.1330819897469</v>
      </c>
      <c r="G51" s="586"/>
      <c r="H51" s="585">
        <v>832.0307564233683</v>
      </c>
    </row>
    <row r="52" spans="1:8">
      <c r="A52" s="705"/>
      <c r="B52" s="364">
        <v>515001</v>
      </c>
      <c r="C52" s="365" t="s">
        <v>272</v>
      </c>
      <c r="D52" s="364">
        <v>540000</v>
      </c>
      <c r="E52" s="586"/>
      <c r="F52" s="585">
        <v>1124.0461816507625</v>
      </c>
      <c r="G52" s="586"/>
      <c r="H52" s="585">
        <v>810.36468071262527</v>
      </c>
    </row>
    <row r="53" spans="1:8">
      <c r="A53" s="705"/>
      <c r="B53" s="364">
        <v>540001</v>
      </c>
      <c r="C53" s="365" t="s">
        <v>272</v>
      </c>
      <c r="D53" s="364">
        <v>565000</v>
      </c>
      <c r="E53" s="586"/>
      <c r="F53" s="585">
        <v>1094.9124750470492</v>
      </c>
      <c r="G53" s="586"/>
      <c r="H53" s="585">
        <v>790.14301004926517</v>
      </c>
    </row>
    <row r="54" spans="1:8">
      <c r="A54" s="705"/>
      <c r="B54" s="364">
        <v>565001</v>
      </c>
      <c r="C54" s="365" t="s">
        <v>272</v>
      </c>
      <c r="D54" s="364">
        <v>590000</v>
      </c>
      <c r="E54" s="586"/>
      <c r="F54" s="585">
        <v>1066.0243740993919</v>
      </c>
      <c r="G54" s="586"/>
      <c r="H54" s="585">
        <v>769.9213393859053</v>
      </c>
    </row>
    <row r="55" spans="1:8">
      <c r="A55" s="705"/>
      <c r="B55" s="364">
        <v>590001</v>
      </c>
      <c r="C55" s="365" t="s">
        <v>272</v>
      </c>
      <c r="D55" s="364">
        <v>615000</v>
      </c>
      <c r="E55" s="586"/>
      <c r="F55" s="585">
        <v>1037.1362731517345</v>
      </c>
      <c r="G55" s="586"/>
      <c r="H55" s="585">
        <v>749.69966872254508</v>
      </c>
    </row>
    <row r="56" spans="1:8">
      <c r="A56" s="705"/>
      <c r="B56" s="364">
        <v>615001</v>
      </c>
      <c r="C56" s="365" t="s">
        <v>272</v>
      </c>
      <c r="D56" s="364">
        <v>640000</v>
      </c>
      <c r="E56" s="586"/>
      <c r="F56" s="585">
        <v>1005.6049677653683</v>
      </c>
      <c r="G56" s="586"/>
      <c r="H56" s="585">
        <v>728.03359301180205</v>
      </c>
    </row>
    <row r="57" spans="1:8">
      <c r="A57" s="705"/>
      <c r="B57" s="364">
        <v>640001</v>
      </c>
      <c r="C57" s="365" t="s">
        <v>272</v>
      </c>
      <c r="D57" s="364">
        <v>665000</v>
      </c>
      <c r="E57" s="586"/>
      <c r="F57" s="585">
        <v>976.71686681771098</v>
      </c>
      <c r="G57" s="586"/>
      <c r="H57" s="585">
        <v>707.81192234844184</v>
      </c>
    </row>
    <row r="58" spans="1:8">
      <c r="A58" s="705"/>
      <c r="B58" s="364">
        <v>665001</v>
      </c>
      <c r="C58" s="365" t="s">
        <v>272</v>
      </c>
      <c r="D58" s="364">
        <v>690000</v>
      </c>
      <c r="E58" s="586"/>
      <c r="F58" s="585">
        <v>905.64196470905449</v>
      </c>
      <c r="G58" s="586"/>
      <c r="H58" s="585">
        <v>645.64905618013938</v>
      </c>
    </row>
    <row r="59" spans="1:8">
      <c r="A59" s="705"/>
      <c r="B59" s="364">
        <v>690001</v>
      </c>
      <c r="C59" s="365" t="s">
        <v>272</v>
      </c>
      <c r="D59" s="364">
        <v>715000</v>
      </c>
      <c r="E59" s="586"/>
      <c r="F59" s="585">
        <v>876.75386376139738</v>
      </c>
      <c r="G59" s="586"/>
      <c r="H59" s="585">
        <v>623.98298046939624</v>
      </c>
    </row>
    <row r="60" spans="1:8">
      <c r="A60" s="705"/>
      <c r="B60" s="364">
        <v>715001</v>
      </c>
      <c r="C60" s="365" t="s">
        <v>272</v>
      </c>
      <c r="D60" s="364">
        <v>740000</v>
      </c>
      <c r="E60" s="586"/>
      <c r="F60" s="585">
        <v>847.86576281374005</v>
      </c>
      <c r="G60" s="586"/>
      <c r="H60" s="585">
        <v>603.76130980603625</v>
      </c>
    </row>
    <row r="61" spans="1:8">
      <c r="A61" s="705"/>
      <c r="B61" s="364">
        <v>740001</v>
      </c>
      <c r="C61" s="365" t="s">
        <v>272</v>
      </c>
      <c r="D61" s="364">
        <v>765000</v>
      </c>
      <c r="E61" s="586"/>
      <c r="F61" s="585">
        <v>817.5332568186999</v>
      </c>
      <c r="G61" s="586"/>
      <c r="H61" s="585">
        <v>583.53963914267638</v>
      </c>
    </row>
    <row r="62" spans="1:8">
      <c r="A62" s="705"/>
      <c r="B62" s="364">
        <v>765001</v>
      </c>
      <c r="C62" s="365" t="s">
        <v>272</v>
      </c>
      <c r="D62" s="364">
        <v>790000</v>
      </c>
      <c r="E62" s="586"/>
      <c r="F62" s="585">
        <v>788.64515587104279</v>
      </c>
      <c r="G62" s="586"/>
      <c r="H62" s="585">
        <v>563.31796847931628</v>
      </c>
    </row>
    <row r="63" spans="1:8">
      <c r="A63" s="705"/>
      <c r="B63" s="364">
        <v>790001</v>
      </c>
      <c r="C63" s="365" t="s">
        <v>272</v>
      </c>
      <c r="D63" s="364">
        <v>815000</v>
      </c>
      <c r="E63" s="586"/>
      <c r="F63" s="585">
        <v>758.31264987600252</v>
      </c>
      <c r="G63" s="586"/>
      <c r="H63" s="585">
        <v>541.65189276857325</v>
      </c>
    </row>
    <row r="64" spans="1:8">
      <c r="A64" s="705"/>
      <c r="B64" s="364">
        <v>815001</v>
      </c>
      <c r="C64" s="365" t="s">
        <v>272</v>
      </c>
      <c r="D64" s="364">
        <v>840000</v>
      </c>
      <c r="E64" s="586"/>
      <c r="F64" s="585">
        <v>729.42454892834519</v>
      </c>
      <c r="G64" s="586"/>
      <c r="H64" s="585">
        <v>521.43022210521326</v>
      </c>
    </row>
    <row r="65" spans="1:8">
      <c r="A65" s="705"/>
      <c r="B65" s="364">
        <v>840001</v>
      </c>
      <c r="C65" s="365" t="s">
        <v>272</v>
      </c>
      <c r="D65" s="364">
        <v>865000</v>
      </c>
      <c r="E65" s="586"/>
      <c r="F65" s="585">
        <v>700.53644798068785</v>
      </c>
      <c r="G65" s="586"/>
      <c r="H65" s="585">
        <v>501.2085514418531</v>
      </c>
    </row>
    <row r="66" spans="1:8">
      <c r="A66" s="705"/>
      <c r="B66" s="364">
        <v>865001</v>
      </c>
      <c r="C66" s="365" t="s">
        <v>272</v>
      </c>
      <c r="D66" s="364">
        <v>890000</v>
      </c>
      <c r="E66" s="586"/>
      <c r="F66" s="585">
        <v>670.20394198564816</v>
      </c>
      <c r="G66" s="586"/>
      <c r="H66" s="585">
        <v>480.98688077849295</v>
      </c>
    </row>
    <row r="67" spans="1:8">
      <c r="A67" s="705"/>
      <c r="B67" s="364">
        <v>890001</v>
      </c>
      <c r="C67" s="365" t="s">
        <v>272</v>
      </c>
      <c r="D67" s="364">
        <v>915000</v>
      </c>
      <c r="E67" s="586"/>
      <c r="F67" s="585">
        <v>641.31584103799059</v>
      </c>
      <c r="G67" s="586"/>
      <c r="H67" s="585">
        <v>459.3208050677502</v>
      </c>
    </row>
    <row r="68" spans="1:8">
      <c r="A68" s="705"/>
      <c r="B68" s="364">
        <v>915001</v>
      </c>
      <c r="C68" s="364" t="s">
        <v>272</v>
      </c>
      <c r="D68" s="364"/>
      <c r="E68" s="586"/>
      <c r="F68" s="585">
        <v>641.31584103799059</v>
      </c>
      <c r="G68" s="586"/>
      <c r="H68" s="585">
        <v>459.3208050677502</v>
      </c>
    </row>
    <row r="69" spans="1:8">
      <c r="A69" s="341"/>
      <c r="B69" s="341"/>
      <c r="C69" s="341"/>
      <c r="D69" s="341"/>
      <c r="E69" s="341"/>
      <c r="F69" s="341"/>
      <c r="G69" s="341"/>
      <c r="H69" s="705"/>
    </row>
    <row r="70" spans="1:8">
      <c r="A70" s="705"/>
      <c r="B70" s="341" t="s">
        <v>230</v>
      </c>
      <c r="C70" s="341" t="s">
        <v>484</v>
      </c>
      <c r="D70" s="341"/>
      <c r="E70" s="341"/>
      <c r="F70" s="341" t="s">
        <v>231</v>
      </c>
      <c r="G70" s="705"/>
      <c r="H70" s="705"/>
    </row>
    <row r="71" spans="1:8">
      <c r="A71" s="705"/>
      <c r="B71" s="341" t="s">
        <v>232</v>
      </c>
      <c r="C71" s="341" t="s">
        <v>233</v>
      </c>
      <c r="D71" s="341"/>
      <c r="E71" s="341"/>
      <c r="F71" s="341" t="s">
        <v>231</v>
      </c>
      <c r="G71" s="705"/>
      <c r="H71" s="705"/>
    </row>
    <row r="72" spans="1:8">
      <c r="A72" s="705"/>
      <c r="B72" s="341" t="s">
        <v>234</v>
      </c>
      <c r="C72" s="341" t="s">
        <v>485</v>
      </c>
      <c r="D72" s="341"/>
      <c r="E72" s="341"/>
      <c r="F72" s="341" t="s">
        <v>235</v>
      </c>
      <c r="G72" s="705"/>
      <c r="H72" s="705"/>
    </row>
    <row r="73" spans="1:8">
      <c r="A73" s="705"/>
      <c r="B73" s="341" t="s">
        <v>236</v>
      </c>
      <c r="C73" s="341" t="s">
        <v>237</v>
      </c>
      <c r="D73" s="341"/>
      <c r="E73" s="341"/>
      <c r="F73" s="341" t="s">
        <v>235</v>
      </c>
      <c r="G73" s="705"/>
      <c r="H73" s="705"/>
    </row>
    <row r="74" spans="1:8">
      <c r="A74" s="341"/>
      <c r="B74" s="341"/>
      <c r="C74" s="341"/>
      <c r="D74" s="341"/>
      <c r="E74" s="341"/>
      <c r="F74" s="341"/>
      <c r="G74" s="341"/>
      <c r="H74" s="705"/>
    </row>
    <row r="75" spans="1:8">
      <c r="A75" s="705"/>
      <c r="B75" s="341" t="s">
        <v>238</v>
      </c>
      <c r="C75" s="341"/>
      <c r="D75" s="341"/>
      <c r="E75" s="341"/>
      <c r="F75" s="364">
        <v>39150.115503251131</v>
      </c>
      <c r="G75" s="705"/>
      <c r="H75" s="705"/>
    </row>
    <row r="76" spans="1:8">
      <c r="A76" s="176"/>
      <c r="B76" s="176"/>
      <c r="C76" s="176"/>
      <c r="D76" s="176"/>
      <c r="E76" s="176"/>
      <c r="F76" s="176"/>
      <c r="G76" s="176"/>
    </row>
    <row r="77" spans="1:8">
      <c r="A77" s="176"/>
      <c r="B77" s="176"/>
      <c r="C77" s="176"/>
      <c r="D77" s="176"/>
      <c r="E77" s="176"/>
      <c r="F77" s="176"/>
      <c r="G77" s="176"/>
    </row>
    <row r="78" spans="1:8">
      <c r="A78" s="176"/>
      <c r="B78" s="176"/>
      <c r="C78" s="176"/>
      <c r="D78" s="176"/>
      <c r="E78" s="176"/>
      <c r="F78" s="176"/>
      <c r="G78" s="176"/>
    </row>
    <row r="79" spans="1:8">
      <c r="A79" s="176"/>
      <c r="B79" s="176"/>
      <c r="C79" s="176"/>
      <c r="D79" s="176"/>
      <c r="E79" s="176"/>
      <c r="F79" s="176"/>
      <c r="G79" s="176"/>
    </row>
    <row r="80" spans="1:8">
      <c r="A80" s="176"/>
      <c r="B80" s="176"/>
      <c r="C80" s="176"/>
      <c r="D80" s="176"/>
      <c r="E80" s="176"/>
      <c r="F80" s="176"/>
      <c r="G80" s="177"/>
    </row>
    <row r="81" spans="1:7">
      <c r="A81" s="14"/>
      <c r="B81" s="14"/>
      <c r="C81" s="14"/>
      <c r="D81" s="14"/>
      <c r="E81" s="14"/>
      <c r="F81" s="14"/>
      <c r="G81" s="14"/>
    </row>
    <row r="82" spans="1:7">
      <c r="A82" s="14"/>
      <c r="B82" s="14"/>
      <c r="C82" s="14"/>
      <c r="D82" s="14"/>
      <c r="E82" s="14"/>
      <c r="F82" s="14"/>
      <c r="G82" s="14"/>
    </row>
    <row r="83" spans="1:7">
      <c r="A83" s="14"/>
      <c r="B83" s="14"/>
      <c r="C83" s="14"/>
      <c r="D83" s="14"/>
      <c r="E83" s="14"/>
      <c r="F83" s="14"/>
      <c r="G83" s="14"/>
    </row>
    <row r="84" spans="1:7">
      <c r="A84" s="14"/>
      <c r="B84" s="14"/>
      <c r="C84" s="14"/>
      <c r="D84" s="14"/>
      <c r="E84" s="14"/>
      <c r="F84" s="14"/>
      <c r="G84" s="14"/>
    </row>
    <row r="90" spans="1:7" ht="12.75" customHeight="1"/>
    <row r="91" spans="1:7" ht="12.75" customHeight="1"/>
    <row r="92" spans="1:7" ht="12.75" customHeight="1"/>
    <row r="96" spans="1:7" ht="12.75" customHeight="1"/>
    <row r="97" ht="12.75" customHeight="1"/>
    <row r="98" ht="12.75" customHeight="1"/>
  </sheetData>
  <mergeCells count="3">
    <mergeCell ref="A1:B1"/>
    <mergeCell ref="B37:D37"/>
    <mergeCell ref="E37:H37"/>
  </mergeCells>
  <phoneticPr fontId="0" type="noConversion"/>
  <hyperlinks>
    <hyperlink ref="C1" location="Indhold!A1" display="Tilbage til indholdsoversigten"/>
    <hyperlink ref="E1" location="Indhold!A1" display="Tilbage til indholdsoversigten"/>
    <hyperlink ref="D1" location="Kontaktpersoner!B28:F28" display="Kontaktperson"/>
  </hyperlinks>
  <pageMargins left="0.75" right="0.75" top="1" bottom="1" header="0.5" footer="0.5"/>
  <pageSetup paperSize="9" scale="9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2.7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theme="0"/>
  </sheetPr>
  <dimension ref="A1:F17"/>
  <sheetViews>
    <sheetView zoomScale="80" zoomScaleNormal="80" workbookViewId="0">
      <selection activeCell="A2" sqref="A2:E2"/>
    </sheetView>
  </sheetViews>
  <sheetFormatPr defaultRowHeight="12.75"/>
  <cols>
    <col min="1" max="1" width="51.7109375" bestFit="1" customWidth="1"/>
    <col min="2" max="2" width="16.28515625" customWidth="1"/>
    <col min="3" max="5" width="15.7109375" customWidth="1"/>
  </cols>
  <sheetData>
    <row r="1" spans="1:6" ht="21" thickBot="1">
      <c r="A1" s="867" t="s">
        <v>1046</v>
      </c>
      <c r="B1" s="868"/>
      <c r="C1" s="4"/>
      <c r="D1" s="9" t="s">
        <v>179</v>
      </c>
      <c r="E1" s="9"/>
      <c r="F1" s="10" t="s">
        <v>117</v>
      </c>
    </row>
    <row r="2" spans="1:6" ht="12.75" customHeight="1" thickBot="1">
      <c r="A2" s="862" t="s">
        <v>89</v>
      </c>
      <c r="B2" s="870"/>
      <c r="C2" s="870"/>
      <c r="D2" s="870"/>
      <c r="E2" s="871"/>
    </row>
    <row r="3" spans="1:6" ht="25.5">
      <c r="A3" s="20" t="s">
        <v>416</v>
      </c>
      <c r="B3" s="21" t="s">
        <v>307</v>
      </c>
      <c r="C3" s="22"/>
      <c r="D3" s="23"/>
      <c r="E3" s="24"/>
    </row>
    <row r="4" spans="1:6">
      <c r="A4" s="25" t="s">
        <v>53</v>
      </c>
      <c r="B4" s="26"/>
      <c r="C4" s="27"/>
      <c r="D4" s="27"/>
      <c r="E4" s="28"/>
    </row>
    <row r="5" spans="1:6">
      <c r="A5" s="29" t="s">
        <v>50</v>
      </c>
      <c r="B5" s="540">
        <v>40344</v>
      </c>
      <c r="C5" s="598"/>
      <c r="D5" s="171"/>
      <c r="E5" s="30"/>
    </row>
    <row r="6" spans="1:6">
      <c r="A6" s="29" t="s">
        <v>542</v>
      </c>
      <c r="B6" s="540">
        <v>54821</v>
      </c>
      <c r="C6" s="172"/>
      <c r="D6" s="27"/>
      <c r="E6" s="28"/>
    </row>
    <row r="7" spans="1:6">
      <c r="A7" s="29" t="s">
        <v>51</v>
      </c>
      <c r="B7" s="540">
        <v>8027</v>
      </c>
      <c r="C7" s="598"/>
      <c r="D7" s="31"/>
      <c r="E7" s="32"/>
    </row>
    <row r="8" spans="1:6">
      <c r="A8" s="29"/>
      <c r="B8" s="696"/>
      <c r="C8" s="598"/>
      <c r="D8" s="598"/>
      <c r="E8" s="32"/>
    </row>
    <row r="9" spans="1:6">
      <c r="A9" s="29"/>
      <c r="B9" s="696"/>
      <c r="C9" s="598"/>
      <c r="D9" s="598"/>
      <c r="E9" s="32"/>
    </row>
    <row r="10" spans="1:6">
      <c r="A10" s="25" t="s">
        <v>54</v>
      </c>
      <c r="B10" s="696"/>
      <c r="C10" s="27"/>
      <c r="D10" s="27"/>
      <c r="E10" s="28"/>
    </row>
    <row r="11" spans="1:6">
      <c r="A11" s="29" t="s">
        <v>52</v>
      </c>
      <c r="B11" s="540">
        <v>38366</v>
      </c>
      <c r="C11" s="598"/>
      <c r="D11" s="27"/>
      <c r="E11" s="28"/>
    </row>
    <row r="12" spans="1:6" ht="13.5" thickBot="1">
      <c r="A12" s="33"/>
      <c r="B12" s="34"/>
      <c r="C12" s="35"/>
      <c r="D12" s="35"/>
      <c r="E12" s="36"/>
    </row>
    <row r="13" spans="1:6" ht="13.5" thickBot="1">
      <c r="A13" s="33"/>
      <c r="B13" s="34"/>
      <c r="C13" s="35"/>
      <c r="D13" s="35"/>
      <c r="E13" s="36"/>
    </row>
    <row r="16" spans="1:6">
      <c r="A16" s="861"/>
      <c r="B16" s="861"/>
      <c r="C16" s="861"/>
      <c r="D16" s="861"/>
      <c r="E16" s="861"/>
    </row>
    <row r="17" spans="1:5">
      <c r="A17" s="861"/>
      <c r="B17" s="861"/>
      <c r="C17" s="861"/>
      <c r="D17" s="861"/>
      <c r="E17" s="861"/>
    </row>
  </sheetData>
  <mergeCells count="4">
    <mergeCell ref="A17:E17"/>
    <mergeCell ref="A16:E16"/>
    <mergeCell ref="A2:E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zoomScale="80" zoomScaleNormal="80" workbookViewId="0">
      <selection activeCell="F22" sqref="F22"/>
    </sheetView>
  </sheetViews>
  <sheetFormatPr defaultColWidth="9.28515625" defaultRowHeight="12.75"/>
  <cols>
    <col min="1" max="1" width="77.7109375" style="705" bestFit="1" customWidth="1"/>
    <col min="2" max="2" width="10.5703125" style="705" bestFit="1" customWidth="1"/>
    <col min="3" max="3" width="15.5703125" style="705" bestFit="1" customWidth="1"/>
    <col min="4" max="4" width="14.85546875" style="705" bestFit="1" customWidth="1"/>
    <col min="5" max="5" width="13.5703125" style="705" customWidth="1"/>
    <col min="6" max="6" width="12.28515625" style="705" customWidth="1"/>
    <col min="7" max="7" width="17" style="705" bestFit="1" customWidth="1"/>
    <col min="8" max="8" width="11.28515625" style="705" bestFit="1" customWidth="1"/>
    <col min="9" max="16384" width="9.28515625" style="705"/>
  </cols>
  <sheetData>
    <row r="1" spans="1:5" ht="21" thickBot="1">
      <c r="A1" s="867" t="s">
        <v>1054</v>
      </c>
      <c r="B1" s="868"/>
      <c r="C1" s="597"/>
      <c r="D1" s="9" t="s">
        <v>179</v>
      </c>
      <c r="E1" s="10" t="s">
        <v>117</v>
      </c>
    </row>
    <row r="2" spans="1:5" ht="12.75" customHeight="1"/>
    <row r="3" spans="1:5" ht="13.5" thickBot="1"/>
    <row r="4" spans="1:5" ht="13.5" thickBot="1">
      <c r="A4" s="338" t="s">
        <v>1053</v>
      </c>
      <c r="B4" s="339" t="s">
        <v>355</v>
      </c>
      <c r="C4" s="339" t="s">
        <v>331</v>
      </c>
      <c r="D4" s="339" t="s">
        <v>191</v>
      </c>
    </row>
    <row r="5" spans="1:5">
      <c r="A5" s="330" t="s">
        <v>378</v>
      </c>
      <c r="B5" s="342"/>
      <c r="C5" s="342"/>
      <c r="D5" s="342"/>
    </row>
    <row r="6" spans="1:5">
      <c r="A6" s="330"/>
      <c r="B6" s="333"/>
      <c r="C6" s="333"/>
      <c r="D6" s="366"/>
    </row>
    <row r="7" spans="1:5">
      <c r="A7" s="342" t="s">
        <v>7</v>
      </c>
      <c r="B7" s="349">
        <v>23578</v>
      </c>
      <c r="C7" s="349"/>
      <c r="D7" s="348"/>
    </row>
    <row r="8" spans="1:5">
      <c r="A8" s="342" t="s">
        <v>8</v>
      </c>
      <c r="B8" s="349">
        <v>12413</v>
      </c>
      <c r="C8" s="349"/>
      <c r="D8" s="348"/>
    </row>
    <row r="9" spans="1:5">
      <c r="A9" s="342" t="s">
        <v>285</v>
      </c>
      <c r="B9" s="349">
        <v>38056</v>
      </c>
      <c r="C9" s="349"/>
      <c r="D9" s="348"/>
    </row>
    <row r="10" spans="1:5">
      <c r="A10" s="367" t="s">
        <v>508</v>
      </c>
      <c r="B10" s="349">
        <v>10609</v>
      </c>
      <c r="C10" s="349"/>
      <c r="D10" s="348"/>
    </row>
    <row r="11" spans="1:5">
      <c r="A11" s="342" t="s">
        <v>9</v>
      </c>
      <c r="B11" s="349">
        <v>31942</v>
      </c>
      <c r="C11" s="349"/>
      <c r="D11" s="342"/>
    </row>
    <row r="12" spans="1:5">
      <c r="A12" s="342" t="s">
        <v>170</v>
      </c>
      <c r="B12" s="349">
        <v>30775</v>
      </c>
      <c r="C12" s="349"/>
      <c r="D12" s="348"/>
    </row>
    <row r="13" spans="1:5">
      <c r="C13" s="349"/>
      <c r="D13" s="348"/>
    </row>
    <row r="14" spans="1:5">
      <c r="A14" s="342" t="s">
        <v>286</v>
      </c>
      <c r="B14" s="349">
        <v>8149</v>
      </c>
      <c r="C14" s="349"/>
      <c r="D14" s="347"/>
    </row>
    <row r="15" spans="1:5">
      <c r="A15" s="342"/>
      <c r="B15" s="349"/>
      <c r="C15" s="349"/>
      <c r="D15" s="347"/>
    </row>
    <row r="16" spans="1:5">
      <c r="A16" s="342" t="s">
        <v>216</v>
      </c>
      <c r="B16" s="368"/>
      <c r="C16" s="368"/>
      <c r="D16" s="349">
        <v>79564</v>
      </c>
    </row>
    <row r="17" spans="1:4">
      <c r="A17" s="342"/>
      <c r="B17" s="349"/>
      <c r="C17" s="349"/>
      <c r="D17" s="347"/>
    </row>
    <row r="18" spans="1:4">
      <c r="A18" s="342" t="s">
        <v>67</v>
      </c>
      <c r="B18" s="349"/>
      <c r="C18" s="349">
        <v>44850</v>
      </c>
      <c r="D18" s="348"/>
    </row>
    <row r="19" spans="1:4">
      <c r="A19" s="342" t="s">
        <v>68</v>
      </c>
      <c r="B19" s="349"/>
      <c r="C19" s="349">
        <v>9790</v>
      </c>
      <c r="D19" s="348"/>
    </row>
    <row r="20" spans="1:4">
      <c r="A20" s="342"/>
      <c r="B20" s="349"/>
      <c r="C20" s="349"/>
      <c r="D20" s="348"/>
    </row>
    <row r="21" spans="1:4">
      <c r="A21" s="369" t="s">
        <v>287</v>
      </c>
      <c r="B21" s="341"/>
      <c r="C21" s="349"/>
      <c r="D21" s="348"/>
    </row>
    <row r="22" spans="1:4">
      <c r="A22" s="370" t="s">
        <v>403</v>
      </c>
      <c r="B22" s="341">
        <v>17234</v>
      </c>
      <c r="C22" s="349"/>
      <c r="D22" s="348"/>
    </row>
    <row r="23" spans="1:4">
      <c r="A23" s="370" t="s">
        <v>404</v>
      </c>
      <c r="B23" s="341">
        <v>12228</v>
      </c>
      <c r="C23" s="349"/>
      <c r="D23" s="347"/>
    </row>
    <row r="24" spans="1:4">
      <c r="A24" s="342"/>
      <c r="B24" s="349"/>
      <c r="C24" s="349"/>
      <c r="D24" s="348"/>
    </row>
    <row r="25" spans="1:4">
      <c r="A25" s="345" t="s">
        <v>568</v>
      </c>
      <c r="B25" s="349"/>
      <c r="C25" s="349"/>
      <c r="D25" s="341"/>
    </row>
    <row r="26" spans="1:4">
      <c r="A26" s="341" t="s">
        <v>470</v>
      </c>
      <c r="B26" s="349">
        <v>53804</v>
      </c>
      <c r="C26" s="349"/>
      <c r="D26" s="341"/>
    </row>
    <row r="27" spans="1:4">
      <c r="A27" s="341" t="s">
        <v>541</v>
      </c>
      <c r="B27" s="349">
        <v>92514</v>
      </c>
      <c r="C27" s="349"/>
      <c r="D27" s="341"/>
    </row>
    <row r="28" spans="1:4">
      <c r="A28" s="344"/>
      <c r="B28" s="349"/>
      <c r="C28" s="349"/>
      <c r="D28" s="341"/>
    </row>
    <row r="29" spans="1:4">
      <c r="A29" s="346" t="s">
        <v>569</v>
      </c>
      <c r="B29" s="349"/>
      <c r="C29" s="349"/>
      <c r="D29" s="341"/>
    </row>
    <row r="30" spans="1:4">
      <c r="A30" s="341" t="s">
        <v>570</v>
      </c>
      <c r="B30" s="349">
        <v>23500</v>
      </c>
      <c r="C30" s="349"/>
      <c r="D30" s="341"/>
    </row>
    <row r="31" spans="1:4">
      <c r="A31" s="341" t="s">
        <v>571</v>
      </c>
      <c r="C31" s="349">
        <v>37160</v>
      </c>
      <c r="D31" s="341"/>
    </row>
    <row r="32" spans="1:4">
      <c r="A32" s="341" t="s">
        <v>572</v>
      </c>
      <c r="C32" s="349">
        <v>55739</v>
      </c>
      <c r="D32" s="341"/>
    </row>
    <row r="33" spans="1:4">
      <c r="A33" s="371"/>
      <c r="B33" s="347"/>
      <c r="C33" s="348"/>
      <c r="D33" s="349"/>
    </row>
    <row r="34" spans="1:4">
      <c r="A34" s="350" t="s">
        <v>417</v>
      </c>
      <c r="B34" s="340"/>
      <c r="C34" s="340"/>
      <c r="D34" s="340"/>
    </row>
    <row r="35" spans="1:4" ht="13.5" thickBot="1">
      <c r="A35" s="598"/>
      <c r="B35" s="340"/>
      <c r="C35" s="372"/>
      <c r="D35" s="372"/>
    </row>
    <row r="36" spans="1:4" ht="13.5" thickBot="1">
      <c r="A36" s="373" t="s">
        <v>1052</v>
      </c>
      <c r="B36" s="355"/>
      <c r="C36" s="354"/>
      <c r="D36" s="342"/>
    </row>
    <row r="37" spans="1:4">
      <c r="A37" s="358"/>
      <c r="B37" s="598"/>
      <c r="C37" s="2"/>
      <c r="D37" s="374"/>
    </row>
    <row r="38" spans="1:4">
      <c r="A38" s="375" t="s">
        <v>342</v>
      </c>
      <c r="B38" s="376" t="s">
        <v>403</v>
      </c>
      <c r="C38" s="376" t="s">
        <v>404</v>
      </c>
      <c r="D38" s="342"/>
    </row>
    <row r="39" spans="1:4">
      <c r="A39" s="349" t="s">
        <v>401</v>
      </c>
      <c r="B39" s="349">
        <v>1000</v>
      </c>
      <c r="C39" s="349">
        <v>626</v>
      </c>
      <c r="D39" s="342"/>
    </row>
    <row r="40" spans="1:4">
      <c r="A40" s="349" t="s">
        <v>402</v>
      </c>
      <c r="B40" s="349">
        <v>1132</v>
      </c>
      <c r="C40" s="349">
        <v>699</v>
      </c>
      <c r="D40" s="342"/>
    </row>
    <row r="41" spans="1:4">
      <c r="A41" s="349"/>
      <c r="B41" s="349"/>
      <c r="C41" s="349"/>
      <c r="D41" s="342"/>
    </row>
    <row r="42" spans="1:4">
      <c r="A42" s="375" t="s">
        <v>343</v>
      </c>
      <c r="B42" s="376" t="s">
        <v>403</v>
      </c>
      <c r="C42" s="376" t="s">
        <v>404</v>
      </c>
      <c r="D42" s="342"/>
    </row>
    <row r="43" spans="1:4">
      <c r="A43" s="349" t="s">
        <v>401</v>
      </c>
      <c r="B43" s="349">
        <v>542</v>
      </c>
      <c r="C43" s="349">
        <v>289</v>
      </c>
      <c r="D43" s="342"/>
    </row>
    <row r="44" spans="1:4">
      <c r="A44" s="349" t="s">
        <v>402</v>
      </c>
      <c r="B44" s="349">
        <v>675</v>
      </c>
      <c r="C44" s="349">
        <v>373</v>
      </c>
      <c r="D44" s="342"/>
    </row>
    <row r="45" spans="1:4" ht="13.5" thickBot="1">
      <c r="A45" s="342"/>
      <c r="B45" s="348"/>
      <c r="C45" s="348"/>
      <c r="D45" s="360"/>
    </row>
    <row r="46" spans="1:4" ht="13.5" thickBot="1">
      <c r="A46" s="338" t="s">
        <v>1051</v>
      </c>
      <c r="B46" s="339" t="s">
        <v>355</v>
      </c>
      <c r="C46" s="339" t="s">
        <v>331</v>
      </c>
      <c r="D46" s="339" t="s">
        <v>191</v>
      </c>
    </row>
    <row r="48" spans="1:4">
      <c r="A48" s="342" t="s">
        <v>578</v>
      </c>
      <c r="B48" s="368"/>
      <c r="C48" s="368"/>
      <c r="D48" s="349">
        <v>594927</v>
      </c>
    </row>
    <row r="49" spans="1:4" ht="13.5" thickBot="1">
      <c r="A49" s="330"/>
      <c r="B49" s="330"/>
      <c r="C49" s="330"/>
      <c r="D49" s="342"/>
    </row>
    <row r="50" spans="1:4" ht="13.5" thickBot="1">
      <c r="A50" s="338" t="s">
        <v>1050</v>
      </c>
      <c r="B50" s="377"/>
      <c r="C50" s="377"/>
      <c r="D50" s="377"/>
    </row>
    <row r="51" spans="1:4" ht="38.25">
      <c r="A51" s="358" t="s">
        <v>221</v>
      </c>
      <c r="B51" s="378"/>
      <c r="C51" s="379"/>
      <c r="D51" s="342"/>
    </row>
    <row r="52" spans="1:4">
      <c r="A52" s="358"/>
      <c r="B52" s="378"/>
      <c r="C52" s="379"/>
      <c r="D52" s="342"/>
    </row>
    <row r="53" spans="1:4">
      <c r="A53" s="349" t="s">
        <v>418</v>
      </c>
      <c r="B53" s="349">
        <v>37795</v>
      </c>
      <c r="D53" s="330"/>
    </row>
    <row r="54" spans="1:4">
      <c r="A54" s="358"/>
      <c r="B54" s="378"/>
      <c r="C54" s="379"/>
      <c r="D54" s="342"/>
    </row>
    <row r="55" spans="1:4">
      <c r="A55" s="349"/>
      <c r="B55" s="707"/>
      <c r="C55" s="349"/>
      <c r="D55" s="330"/>
    </row>
  </sheetData>
  <mergeCells count="1">
    <mergeCell ref="A1:B1"/>
  </mergeCells>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L233"/>
  <sheetViews>
    <sheetView zoomScale="80" zoomScaleNormal="80" workbookViewId="0">
      <selection sqref="A1:B1"/>
    </sheetView>
  </sheetViews>
  <sheetFormatPr defaultRowHeight="12.75"/>
  <cols>
    <col min="1" max="1" width="8" customWidth="1"/>
    <col min="2" max="2" width="58.28515625" customWidth="1"/>
    <col min="3" max="3" width="13.42578125" customWidth="1"/>
    <col min="4" max="4" width="12.42578125" customWidth="1"/>
    <col min="5" max="5" width="10.7109375" customWidth="1"/>
    <col min="6" max="6" width="10.28515625" customWidth="1"/>
    <col min="7" max="7" width="13.28515625" customWidth="1"/>
    <col min="8" max="8" width="10.7109375" customWidth="1"/>
    <col min="9" max="9" width="12.28515625" customWidth="1"/>
    <col min="10" max="10" width="10.7109375" customWidth="1"/>
    <col min="11" max="11" width="10.28515625" customWidth="1"/>
    <col min="12" max="12" width="13.28515625"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2" ht="21" thickBot="1">
      <c r="A1" s="867" t="s">
        <v>1046</v>
      </c>
      <c r="B1" s="868"/>
      <c r="C1" s="4"/>
      <c r="D1" s="9" t="s">
        <v>179</v>
      </c>
      <c r="E1" s="9"/>
      <c r="F1" s="10" t="s">
        <v>117</v>
      </c>
    </row>
    <row r="2" spans="1:12" s="102" customFormat="1" ht="13.5" thickBot="1">
      <c r="A2" s="636"/>
      <c r="B2" s="588" t="s">
        <v>72</v>
      </c>
      <c r="C2" s="338" t="s">
        <v>380</v>
      </c>
      <c r="D2" s="637"/>
      <c r="E2" s="637"/>
      <c r="F2" s="637"/>
      <c r="G2" s="637"/>
      <c r="H2" s="377"/>
      <c r="I2" s="377"/>
      <c r="J2" s="638"/>
      <c r="K2" s="638"/>
      <c r="L2" s="638"/>
    </row>
    <row r="3" spans="1:12" s="102" customFormat="1">
      <c r="A3" s="639"/>
      <c r="B3" s="640"/>
      <c r="C3" s="641"/>
      <c r="D3" s="361"/>
      <c r="E3" s="361"/>
      <c r="F3" s="361"/>
      <c r="G3" s="642"/>
      <c r="H3" s="643"/>
      <c r="I3" s="643"/>
      <c r="J3" s="643"/>
      <c r="K3" s="643"/>
      <c r="L3" s="641"/>
    </row>
    <row r="4" spans="1:12">
      <c r="A4" s="644"/>
      <c r="B4" s="645" t="s">
        <v>63</v>
      </c>
      <c r="C4" s="646" t="s">
        <v>64</v>
      </c>
      <c r="D4" s="647"/>
      <c r="E4" s="648"/>
      <c r="F4" s="648"/>
      <c r="G4" s="649"/>
      <c r="H4" s="650" t="s">
        <v>65</v>
      </c>
      <c r="I4" s="648"/>
      <c r="J4" s="648"/>
      <c r="K4" s="648"/>
      <c r="L4" s="648"/>
    </row>
    <row r="5" spans="1:12" ht="11.25" customHeight="1">
      <c r="A5" s="651" t="s">
        <v>202</v>
      </c>
      <c r="B5" s="652" t="s">
        <v>368</v>
      </c>
      <c r="C5" s="653" t="s">
        <v>262</v>
      </c>
      <c r="D5" s="653" t="s">
        <v>203</v>
      </c>
      <c r="E5" s="653" t="s">
        <v>263</v>
      </c>
      <c r="F5" s="653" t="s">
        <v>186</v>
      </c>
      <c r="G5" s="654" t="s">
        <v>187</v>
      </c>
      <c r="H5" s="653" t="s">
        <v>262</v>
      </c>
      <c r="I5" s="653" t="s">
        <v>203</v>
      </c>
      <c r="J5" s="653" t="s">
        <v>263</v>
      </c>
      <c r="K5" s="653" t="s">
        <v>186</v>
      </c>
      <c r="L5" s="653" t="s">
        <v>187</v>
      </c>
    </row>
    <row r="6" spans="1:12">
      <c r="A6" s="655" t="s">
        <v>204</v>
      </c>
      <c r="B6" s="656"/>
      <c r="C6" s="657" t="s">
        <v>370</v>
      </c>
      <c r="D6" s="657" t="s">
        <v>388</v>
      </c>
      <c r="E6" s="657" t="s">
        <v>370</v>
      </c>
      <c r="F6" s="657" t="s">
        <v>371</v>
      </c>
      <c r="G6" s="658" t="s">
        <v>371</v>
      </c>
      <c r="H6" s="657" t="s">
        <v>370</v>
      </c>
      <c r="I6" s="657" t="s">
        <v>388</v>
      </c>
      <c r="J6" s="657" t="s">
        <v>370</v>
      </c>
      <c r="K6" s="657" t="s">
        <v>371</v>
      </c>
      <c r="L6" s="657" t="s">
        <v>371</v>
      </c>
    </row>
    <row r="7" spans="1:12" ht="14.25">
      <c r="A7" s="770">
        <v>427</v>
      </c>
      <c r="B7" s="778" t="s">
        <v>1319</v>
      </c>
      <c r="C7" s="771">
        <v>50950</v>
      </c>
      <c r="D7" s="12" t="s">
        <v>640</v>
      </c>
      <c r="E7" s="771">
        <v>6370</v>
      </c>
      <c r="F7" s="771">
        <v>6450</v>
      </c>
      <c r="G7" s="12" t="s">
        <v>272</v>
      </c>
      <c r="H7" s="771">
        <v>53497.5</v>
      </c>
      <c r="I7" s="12" t="s">
        <v>640</v>
      </c>
      <c r="J7" s="771">
        <v>7007</v>
      </c>
      <c r="K7" s="771">
        <v>7675.5</v>
      </c>
      <c r="L7" s="12" t="s">
        <v>272</v>
      </c>
    </row>
    <row r="8" spans="1:12" ht="14.25">
      <c r="A8" s="770">
        <v>327</v>
      </c>
      <c r="B8" s="778" t="s">
        <v>514</v>
      </c>
      <c r="C8" s="771">
        <v>50950</v>
      </c>
      <c r="D8" s="771">
        <v>5120</v>
      </c>
      <c r="E8" s="771">
        <v>6370</v>
      </c>
      <c r="F8" s="771">
        <v>6450</v>
      </c>
      <c r="G8" s="12" t="s">
        <v>272</v>
      </c>
      <c r="H8" s="771">
        <v>53497.5</v>
      </c>
      <c r="I8" s="771">
        <v>5632</v>
      </c>
      <c r="J8" s="771">
        <v>7007</v>
      </c>
      <c r="K8" s="771">
        <v>7675.5</v>
      </c>
      <c r="L8" s="12" t="s">
        <v>272</v>
      </c>
    </row>
    <row r="9" spans="1:12" ht="14.25">
      <c r="A9" s="770">
        <v>328</v>
      </c>
      <c r="B9" s="778" t="s">
        <v>550</v>
      </c>
      <c r="C9" s="771">
        <v>70550</v>
      </c>
      <c r="D9" s="771">
        <v>5730</v>
      </c>
      <c r="E9" s="771">
        <v>10040</v>
      </c>
      <c r="F9" s="771">
        <v>19260</v>
      </c>
      <c r="G9" s="12" t="s">
        <v>272</v>
      </c>
      <c r="H9" s="771">
        <v>75488.5</v>
      </c>
      <c r="I9" s="771">
        <v>6131.1</v>
      </c>
      <c r="J9" s="771">
        <v>11144.4</v>
      </c>
      <c r="K9" s="771">
        <v>22919.4</v>
      </c>
      <c r="L9" s="12" t="s">
        <v>272</v>
      </c>
    </row>
    <row r="10" spans="1:12" ht="14.25">
      <c r="A10" s="770">
        <v>428</v>
      </c>
      <c r="B10" s="778" t="s">
        <v>1320</v>
      </c>
      <c r="C10" s="771">
        <v>70550</v>
      </c>
      <c r="D10" s="12" t="s">
        <v>640</v>
      </c>
      <c r="E10" s="771">
        <v>10040</v>
      </c>
      <c r="F10" s="771">
        <v>19259</v>
      </c>
      <c r="G10" s="12" t="s">
        <v>272</v>
      </c>
      <c r="H10" s="771">
        <v>75488.5</v>
      </c>
      <c r="I10" s="12" t="s">
        <v>640</v>
      </c>
      <c r="J10" s="771">
        <v>11144.4</v>
      </c>
      <c r="K10" s="771">
        <v>22918.21</v>
      </c>
      <c r="L10" s="12" t="s">
        <v>272</v>
      </c>
    </row>
    <row r="11" spans="1:12" ht="14.25">
      <c r="A11" s="770">
        <v>426</v>
      </c>
      <c r="B11" s="778" t="s">
        <v>1321</v>
      </c>
      <c r="C11" s="771">
        <v>70550</v>
      </c>
      <c r="D11" s="12" t="s">
        <v>640</v>
      </c>
      <c r="E11" s="771">
        <v>10040</v>
      </c>
      <c r="F11" s="771">
        <v>19259</v>
      </c>
      <c r="G11" s="12" t="s">
        <v>272</v>
      </c>
      <c r="H11" s="771">
        <v>75488.5</v>
      </c>
      <c r="I11" s="12" t="s">
        <v>640</v>
      </c>
      <c r="J11" s="771">
        <v>11144.4</v>
      </c>
      <c r="K11" s="771">
        <v>22918.21</v>
      </c>
      <c r="L11" s="12" t="s">
        <v>272</v>
      </c>
    </row>
    <row r="12" spans="1:12" ht="14.25">
      <c r="A12" s="770">
        <v>429</v>
      </c>
      <c r="B12" s="778" t="s">
        <v>1322</v>
      </c>
      <c r="C12" s="771">
        <v>70550</v>
      </c>
      <c r="D12" s="12" t="s">
        <v>640</v>
      </c>
      <c r="E12" s="771">
        <v>10040</v>
      </c>
      <c r="F12" s="771">
        <v>15130</v>
      </c>
      <c r="G12" s="12" t="s">
        <v>272</v>
      </c>
      <c r="H12" s="771">
        <v>75488.5</v>
      </c>
      <c r="I12" s="12" t="s">
        <v>640</v>
      </c>
      <c r="J12" s="771">
        <v>11144.4</v>
      </c>
      <c r="K12" s="771">
        <v>18004.7</v>
      </c>
      <c r="L12" s="12" t="s">
        <v>272</v>
      </c>
    </row>
    <row r="13" spans="1:12" ht="14.25">
      <c r="A13" s="770">
        <v>326</v>
      </c>
      <c r="B13" s="778" t="s">
        <v>515</v>
      </c>
      <c r="C13" s="771">
        <v>70550</v>
      </c>
      <c r="D13" s="771">
        <v>5730</v>
      </c>
      <c r="E13" s="771">
        <v>10040</v>
      </c>
      <c r="F13" s="771">
        <v>19260</v>
      </c>
      <c r="G13" s="12" t="s">
        <v>272</v>
      </c>
      <c r="H13" s="771">
        <v>75488.5</v>
      </c>
      <c r="I13" s="771">
        <v>6131.1</v>
      </c>
      <c r="J13" s="771">
        <v>11144.4</v>
      </c>
      <c r="K13" s="771">
        <v>22919.4</v>
      </c>
      <c r="L13" s="12" t="s">
        <v>272</v>
      </c>
    </row>
    <row r="14" spans="1:12" ht="14.25">
      <c r="A14" s="770">
        <v>329</v>
      </c>
      <c r="B14" s="778" t="s">
        <v>487</v>
      </c>
      <c r="C14" s="771">
        <v>70550</v>
      </c>
      <c r="D14" s="771">
        <v>5730</v>
      </c>
      <c r="E14" s="771">
        <v>10040</v>
      </c>
      <c r="F14" s="771">
        <v>15130</v>
      </c>
      <c r="G14" s="12" t="s">
        <v>272</v>
      </c>
      <c r="H14" s="771">
        <v>75488.5</v>
      </c>
      <c r="I14" s="771">
        <v>6131.1</v>
      </c>
      <c r="J14" s="771">
        <v>11144.4</v>
      </c>
      <c r="K14" s="771">
        <v>18004.7</v>
      </c>
      <c r="L14" s="12" t="s">
        <v>272</v>
      </c>
    </row>
    <row r="15" spans="1:12" ht="14.25">
      <c r="A15" s="770">
        <v>1952</v>
      </c>
      <c r="B15" s="778" t="s">
        <v>437</v>
      </c>
      <c r="C15" s="771">
        <v>46370</v>
      </c>
      <c r="D15" s="771">
        <v>2690</v>
      </c>
      <c r="E15" s="771">
        <v>6370</v>
      </c>
      <c r="F15" s="771">
        <v>6210</v>
      </c>
      <c r="G15" s="12" t="s">
        <v>272</v>
      </c>
      <c r="H15" s="771">
        <v>48688.5</v>
      </c>
      <c r="I15" s="771">
        <v>2824.5</v>
      </c>
      <c r="J15" s="771">
        <v>7007</v>
      </c>
      <c r="K15" s="771">
        <v>7389.9</v>
      </c>
      <c r="L15" s="12" t="s">
        <v>272</v>
      </c>
    </row>
    <row r="16" spans="1:12" ht="14.25">
      <c r="A16" s="770">
        <v>1953</v>
      </c>
      <c r="B16" s="778" t="s">
        <v>1323</v>
      </c>
      <c r="C16" s="771">
        <v>59290</v>
      </c>
      <c r="D16" s="771">
        <v>2690</v>
      </c>
      <c r="E16" s="771">
        <v>6370</v>
      </c>
      <c r="F16" s="771">
        <v>6210</v>
      </c>
      <c r="G16" s="12" t="s">
        <v>272</v>
      </c>
      <c r="H16" s="771">
        <v>62254.5</v>
      </c>
      <c r="I16" s="771">
        <v>2824.5</v>
      </c>
      <c r="J16" s="771">
        <v>7007</v>
      </c>
      <c r="K16" s="771">
        <v>7389.9</v>
      </c>
      <c r="L16" s="12" t="s">
        <v>272</v>
      </c>
    </row>
    <row r="17" spans="1:12" ht="14.25">
      <c r="A17" s="770">
        <v>1955</v>
      </c>
      <c r="B17" s="778" t="s">
        <v>1324</v>
      </c>
      <c r="C17" s="771">
        <v>59290</v>
      </c>
      <c r="D17" s="771">
        <v>2690</v>
      </c>
      <c r="E17" s="771">
        <v>6370</v>
      </c>
      <c r="F17" s="771">
        <v>6210</v>
      </c>
      <c r="G17" s="12" t="s">
        <v>272</v>
      </c>
      <c r="H17" s="771">
        <v>62254.5</v>
      </c>
      <c r="I17" s="771">
        <v>2824.5</v>
      </c>
      <c r="J17" s="771">
        <v>7007</v>
      </c>
      <c r="K17" s="771">
        <v>7389.9</v>
      </c>
      <c r="L17" s="12" t="s">
        <v>272</v>
      </c>
    </row>
    <row r="18" spans="1:12" ht="14.25">
      <c r="A18" s="770">
        <v>1954</v>
      </c>
      <c r="B18" s="778" t="s">
        <v>1325</v>
      </c>
      <c r="C18" s="771">
        <v>59290</v>
      </c>
      <c r="D18" s="771">
        <v>2690</v>
      </c>
      <c r="E18" s="771">
        <v>6370</v>
      </c>
      <c r="F18" s="771">
        <v>6210</v>
      </c>
      <c r="G18" s="12" t="s">
        <v>272</v>
      </c>
      <c r="H18" s="771">
        <v>62254.5</v>
      </c>
      <c r="I18" s="771">
        <v>2824.5</v>
      </c>
      <c r="J18" s="771">
        <v>7007</v>
      </c>
      <c r="K18" s="771">
        <v>7389.9</v>
      </c>
      <c r="L18" s="12" t="s">
        <v>272</v>
      </c>
    </row>
    <row r="19" spans="1:12" ht="14.25">
      <c r="A19" s="770">
        <v>15</v>
      </c>
      <c r="B19" s="778" t="s">
        <v>325</v>
      </c>
      <c r="C19" s="771">
        <v>46370</v>
      </c>
      <c r="D19" s="771">
        <v>2690</v>
      </c>
      <c r="E19" s="771">
        <v>6370</v>
      </c>
      <c r="F19" s="771">
        <v>6210</v>
      </c>
      <c r="G19" s="12" t="s">
        <v>272</v>
      </c>
      <c r="H19" s="771">
        <v>48688.5</v>
      </c>
      <c r="I19" s="771">
        <v>2824.5</v>
      </c>
      <c r="J19" s="771">
        <v>7007</v>
      </c>
      <c r="K19" s="771">
        <v>7389.9</v>
      </c>
      <c r="L19" s="12" t="s">
        <v>272</v>
      </c>
    </row>
    <row r="20" spans="1:12" ht="14.25">
      <c r="A20" s="770">
        <v>1922</v>
      </c>
      <c r="B20" s="778" t="s">
        <v>393</v>
      </c>
      <c r="C20" s="771">
        <v>46370</v>
      </c>
      <c r="D20" s="771">
        <v>2690</v>
      </c>
      <c r="E20" s="771">
        <v>6370</v>
      </c>
      <c r="F20" s="771">
        <v>6210</v>
      </c>
      <c r="G20" s="12" t="s">
        <v>272</v>
      </c>
      <c r="H20" s="771">
        <v>48688.5</v>
      </c>
      <c r="I20" s="771">
        <v>2824.5</v>
      </c>
      <c r="J20" s="771">
        <v>7007</v>
      </c>
      <c r="K20" s="771">
        <v>7389.9</v>
      </c>
      <c r="L20" s="12" t="s">
        <v>272</v>
      </c>
    </row>
    <row r="21" spans="1:12" ht="14.25">
      <c r="A21" s="770">
        <v>1932</v>
      </c>
      <c r="B21" s="778" t="s">
        <v>1326</v>
      </c>
      <c r="C21" s="771">
        <v>55830</v>
      </c>
      <c r="D21" s="771">
        <v>2690</v>
      </c>
      <c r="E21" s="771">
        <v>6370</v>
      </c>
      <c r="F21" s="771">
        <v>6210</v>
      </c>
      <c r="G21" s="12" t="s">
        <v>272</v>
      </c>
      <c r="H21" s="771">
        <v>58621.5</v>
      </c>
      <c r="I21" s="771">
        <v>2824.5</v>
      </c>
      <c r="J21" s="771">
        <v>7007</v>
      </c>
      <c r="K21" s="771">
        <v>7389.9</v>
      </c>
      <c r="L21" s="12" t="s">
        <v>272</v>
      </c>
    </row>
    <row r="22" spans="1:12" ht="14.25">
      <c r="A22" s="770">
        <v>334</v>
      </c>
      <c r="B22" s="778" t="s">
        <v>516</v>
      </c>
      <c r="C22" s="771">
        <v>55830</v>
      </c>
      <c r="D22" s="771">
        <v>2690</v>
      </c>
      <c r="E22" s="771">
        <v>6370</v>
      </c>
      <c r="F22" s="771">
        <v>6210</v>
      </c>
      <c r="G22" s="12" t="s">
        <v>272</v>
      </c>
      <c r="H22" s="771">
        <v>58621.5</v>
      </c>
      <c r="I22" s="771">
        <v>2824.5</v>
      </c>
      <c r="J22" s="771">
        <v>7007</v>
      </c>
      <c r="K22" s="771">
        <v>7389.9</v>
      </c>
      <c r="L22" s="12" t="s">
        <v>272</v>
      </c>
    </row>
    <row r="23" spans="1:12" ht="14.25">
      <c r="A23" s="770">
        <v>1911</v>
      </c>
      <c r="B23" s="778" t="s">
        <v>700</v>
      </c>
      <c r="C23" s="771">
        <v>46370</v>
      </c>
      <c r="D23" s="771">
        <v>2690</v>
      </c>
      <c r="E23" s="771">
        <v>6370</v>
      </c>
      <c r="F23" s="771">
        <v>6210</v>
      </c>
      <c r="G23" s="12" t="s">
        <v>272</v>
      </c>
      <c r="H23" s="771">
        <v>48688.5</v>
      </c>
      <c r="I23" s="771">
        <v>2824.5</v>
      </c>
      <c r="J23" s="771">
        <v>7007</v>
      </c>
      <c r="K23" s="771">
        <v>7389.9</v>
      </c>
      <c r="L23" s="12" t="s">
        <v>272</v>
      </c>
    </row>
    <row r="24" spans="1:12" ht="14.25">
      <c r="A24" s="770">
        <v>1912</v>
      </c>
      <c r="B24" s="778" t="s">
        <v>438</v>
      </c>
      <c r="C24" s="771">
        <v>46370</v>
      </c>
      <c r="D24" s="771">
        <v>2690</v>
      </c>
      <c r="E24" s="771">
        <v>6370</v>
      </c>
      <c r="F24" s="771">
        <v>6210</v>
      </c>
      <c r="G24" s="12" t="s">
        <v>272</v>
      </c>
      <c r="H24" s="771">
        <v>48688.5</v>
      </c>
      <c r="I24" s="771">
        <v>2824.5</v>
      </c>
      <c r="J24" s="771">
        <v>7007</v>
      </c>
      <c r="K24" s="771">
        <v>7389.9</v>
      </c>
      <c r="L24" s="12" t="s">
        <v>272</v>
      </c>
    </row>
    <row r="25" spans="1:12" ht="14.25">
      <c r="A25" s="770">
        <v>1942</v>
      </c>
      <c r="B25" s="778" t="s">
        <v>1327</v>
      </c>
      <c r="C25" s="771">
        <v>46370</v>
      </c>
      <c r="D25" s="771">
        <v>2690</v>
      </c>
      <c r="E25" s="771">
        <v>6370</v>
      </c>
      <c r="F25" s="771">
        <v>6210</v>
      </c>
      <c r="G25" s="12" t="s">
        <v>272</v>
      </c>
      <c r="H25" s="771">
        <v>48688.5</v>
      </c>
      <c r="I25" s="771">
        <v>2824.5</v>
      </c>
      <c r="J25" s="771">
        <v>7007</v>
      </c>
      <c r="K25" s="771">
        <v>7389.9</v>
      </c>
      <c r="L25" s="12" t="s">
        <v>272</v>
      </c>
    </row>
    <row r="26" spans="1:12" ht="14.25">
      <c r="A26" s="770">
        <v>2501</v>
      </c>
      <c r="B26" s="778" t="s">
        <v>1328</v>
      </c>
      <c r="C26" s="771">
        <v>59070</v>
      </c>
      <c r="D26" s="12" t="s">
        <v>640</v>
      </c>
      <c r="E26" s="771">
        <v>10160</v>
      </c>
      <c r="F26" s="771">
        <v>9930</v>
      </c>
      <c r="G26" s="12" t="s">
        <v>272</v>
      </c>
      <c r="H26" s="771">
        <v>62023.5</v>
      </c>
      <c r="I26" s="12" t="s">
        <v>640</v>
      </c>
      <c r="J26" s="771">
        <v>11176</v>
      </c>
      <c r="K26" s="771">
        <v>11816.7</v>
      </c>
      <c r="L26" s="12" t="s">
        <v>272</v>
      </c>
    </row>
    <row r="27" spans="1:12" ht="14.25">
      <c r="A27" s="770">
        <v>330</v>
      </c>
      <c r="B27" s="778" t="s">
        <v>24</v>
      </c>
      <c r="C27" s="771">
        <v>73790</v>
      </c>
      <c r="D27" s="12" t="s">
        <v>640</v>
      </c>
      <c r="E27" s="771">
        <v>7880</v>
      </c>
      <c r="F27" s="771">
        <v>6800</v>
      </c>
      <c r="G27" s="12" t="s">
        <v>272</v>
      </c>
      <c r="H27" s="771">
        <v>78955.3</v>
      </c>
      <c r="I27" s="12" t="s">
        <v>640</v>
      </c>
      <c r="J27" s="771">
        <v>8668</v>
      </c>
      <c r="K27" s="771">
        <v>8092</v>
      </c>
      <c r="L27" s="12" t="s">
        <v>272</v>
      </c>
    </row>
    <row r="28" spans="1:12" ht="14.25">
      <c r="A28" s="770">
        <v>1570</v>
      </c>
      <c r="B28" s="778" t="s">
        <v>641</v>
      </c>
      <c r="C28" s="771">
        <v>125170</v>
      </c>
      <c r="D28" s="771">
        <v>7340</v>
      </c>
      <c r="E28" s="771">
        <v>10040</v>
      </c>
      <c r="F28" s="771">
        <v>13800</v>
      </c>
      <c r="G28" s="12" t="s">
        <v>272</v>
      </c>
      <c r="H28" s="771">
        <v>133931.9</v>
      </c>
      <c r="I28" s="771">
        <v>7853.8</v>
      </c>
      <c r="J28" s="771">
        <v>11144.4</v>
      </c>
      <c r="K28" s="771">
        <v>16422</v>
      </c>
      <c r="L28" s="12" t="s">
        <v>272</v>
      </c>
    </row>
    <row r="29" spans="1:12" ht="14.25">
      <c r="A29" s="770">
        <v>1380</v>
      </c>
      <c r="B29" s="778" t="s">
        <v>312</v>
      </c>
      <c r="C29" s="771">
        <v>104820</v>
      </c>
      <c r="D29" s="771">
        <v>7340</v>
      </c>
      <c r="E29" s="771">
        <v>10040</v>
      </c>
      <c r="F29" s="771">
        <v>11930</v>
      </c>
      <c r="G29" s="12" t="s">
        <v>272</v>
      </c>
      <c r="H29" s="771">
        <v>112157.4</v>
      </c>
      <c r="I29" s="771">
        <v>7853.8</v>
      </c>
      <c r="J29" s="771">
        <v>11144.4</v>
      </c>
      <c r="K29" s="771">
        <v>14196.7</v>
      </c>
      <c r="L29" s="12" t="s">
        <v>272</v>
      </c>
    </row>
    <row r="30" spans="1:12" ht="14.25">
      <c r="A30" s="770">
        <v>1460</v>
      </c>
      <c r="B30" s="778" t="s">
        <v>558</v>
      </c>
      <c r="C30" s="771">
        <v>92780</v>
      </c>
      <c r="D30" s="771">
        <v>7340</v>
      </c>
      <c r="E30" s="771">
        <v>15230</v>
      </c>
      <c r="F30" s="771">
        <v>24340</v>
      </c>
      <c r="G30" s="12" t="s">
        <v>272</v>
      </c>
      <c r="H30" s="771">
        <v>99274.6</v>
      </c>
      <c r="I30" s="771">
        <v>7853.8</v>
      </c>
      <c r="J30" s="771">
        <v>16905.3</v>
      </c>
      <c r="K30" s="771">
        <v>28964.6</v>
      </c>
      <c r="L30" s="12" t="s">
        <v>272</v>
      </c>
    </row>
    <row r="31" spans="1:12" ht="14.25">
      <c r="A31" s="770">
        <v>1220</v>
      </c>
      <c r="B31" s="778" t="s">
        <v>27</v>
      </c>
      <c r="C31" s="771">
        <v>83510</v>
      </c>
      <c r="D31" s="771">
        <v>7340</v>
      </c>
      <c r="E31" s="771">
        <v>10040</v>
      </c>
      <c r="F31" s="771">
        <v>13800</v>
      </c>
      <c r="G31" s="12" t="s">
        <v>272</v>
      </c>
      <c r="H31" s="771">
        <v>89355.7</v>
      </c>
      <c r="I31" s="771">
        <v>7853.8</v>
      </c>
      <c r="J31" s="771">
        <v>11144.4</v>
      </c>
      <c r="K31" s="771">
        <v>16422</v>
      </c>
      <c r="L31" s="12" t="s">
        <v>272</v>
      </c>
    </row>
    <row r="32" spans="1:12" ht="14.25">
      <c r="A32" s="770">
        <v>1820</v>
      </c>
      <c r="B32" s="778" t="s">
        <v>181</v>
      </c>
      <c r="C32" s="771">
        <v>83510</v>
      </c>
      <c r="D32" s="771">
        <v>7340</v>
      </c>
      <c r="E32" s="771">
        <v>10040</v>
      </c>
      <c r="F32" s="771">
        <v>13800</v>
      </c>
      <c r="G32" s="12" t="s">
        <v>272</v>
      </c>
      <c r="H32" s="771">
        <v>89355.7</v>
      </c>
      <c r="I32" s="771">
        <v>7853.8</v>
      </c>
      <c r="J32" s="771">
        <v>11144.4</v>
      </c>
      <c r="K32" s="771">
        <v>16422</v>
      </c>
      <c r="L32" s="12" t="s">
        <v>272</v>
      </c>
    </row>
    <row r="33" spans="1:12" ht="14.25">
      <c r="A33" s="770">
        <v>1140</v>
      </c>
      <c r="B33" s="778" t="s">
        <v>260</v>
      </c>
      <c r="C33" s="771">
        <v>92780</v>
      </c>
      <c r="D33" s="771">
        <v>7340</v>
      </c>
      <c r="E33" s="771">
        <v>10040</v>
      </c>
      <c r="F33" s="771">
        <v>13800</v>
      </c>
      <c r="G33" s="12" t="s">
        <v>272</v>
      </c>
      <c r="H33" s="771">
        <v>99274.6</v>
      </c>
      <c r="I33" s="771">
        <v>7853.8</v>
      </c>
      <c r="J33" s="771">
        <v>11144.4</v>
      </c>
      <c r="K33" s="771">
        <v>16422</v>
      </c>
      <c r="L33" s="12" t="s">
        <v>272</v>
      </c>
    </row>
    <row r="34" spans="1:12" ht="14.25">
      <c r="A34" s="770">
        <v>1855</v>
      </c>
      <c r="B34" s="778" t="s">
        <v>297</v>
      </c>
      <c r="C34" s="771">
        <v>83510</v>
      </c>
      <c r="D34" s="771">
        <v>7340</v>
      </c>
      <c r="E34" s="771">
        <v>10040</v>
      </c>
      <c r="F34" s="771">
        <v>13800</v>
      </c>
      <c r="G34" s="12" t="s">
        <v>272</v>
      </c>
      <c r="H34" s="771">
        <v>89355.7</v>
      </c>
      <c r="I34" s="771">
        <v>7853.8</v>
      </c>
      <c r="J34" s="771">
        <v>11144.4</v>
      </c>
      <c r="K34" s="771">
        <v>16422</v>
      </c>
      <c r="L34" s="12" t="s">
        <v>272</v>
      </c>
    </row>
    <row r="35" spans="1:12" ht="13.9" customHeight="1">
      <c r="A35" s="770">
        <v>389</v>
      </c>
      <c r="B35" s="778" t="s">
        <v>560</v>
      </c>
      <c r="C35" s="771">
        <v>92780</v>
      </c>
      <c r="D35" s="771">
        <v>7340</v>
      </c>
      <c r="E35" s="771">
        <v>10040</v>
      </c>
      <c r="F35" s="771">
        <v>13800</v>
      </c>
      <c r="G35" s="12" t="s">
        <v>272</v>
      </c>
      <c r="H35" s="771">
        <v>99274.6</v>
      </c>
      <c r="I35" s="771">
        <v>7853.8</v>
      </c>
      <c r="J35" s="771">
        <v>11144.4</v>
      </c>
      <c r="K35" s="771">
        <v>16422</v>
      </c>
      <c r="L35" s="12" t="s">
        <v>272</v>
      </c>
    </row>
    <row r="36" spans="1:12" ht="13.15" customHeight="1">
      <c r="A36" s="770">
        <v>390</v>
      </c>
      <c r="B36" s="778" t="s">
        <v>559</v>
      </c>
      <c r="C36" s="771">
        <v>92780</v>
      </c>
      <c r="D36" s="771">
        <v>7340</v>
      </c>
      <c r="E36" s="771">
        <v>10040</v>
      </c>
      <c r="F36" s="771">
        <v>13800</v>
      </c>
      <c r="G36" s="12" t="s">
        <v>272</v>
      </c>
      <c r="H36" s="771">
        <v>99274.6</v>
      </c>
      <c r="I36" s="771">
        <v>7853.8</v>
      </c>
      <c r="J36" s="771">
        <v>11144.4</v>
      </c>
      <c r="K36" s="771">
        <v>16422</v>
      </c>
      <c r="L36" s="12" t="s">
        <v>272</v>
      </c>
    </row>
    <row r="37" spans="1:12" ht="14.25">
      <c r="A37" s="770">
        <v>388</v>
      </c>
      <c r="B37" s="778" t="s">
        <v>596</v>
      </c>
      <c r="C37" s="771">
        <v>167560</v>
      </c>
      <c r="D37" s="771">
        <v>7340</v>
      </c>
      <c r="E37" s="771">
        <v>10040</v>
      </c>
      <c r="F37" s="771">
        <v>13800</v>
      </c>
      <c r="G37" s="12" t="s">
        <v>272</v>
      </c>
      <c r="H37" s="771">
        <v>179289.2</v>
      </c>
      <c r="I37" s="771">
        <v>7853.8</v>
      </c>
      <c r="J37" s="771">
        <v>11144.4</v>
      </c>
      <c r="K37" s="771">
        <v>16422</v>
      </c>
      <c r="L37" s="12" t="s">
        <v>272</v>
      </c>
    </row>
    <row r="38" spans="1:12" ht="14.25">
      <c r="A38" s="770">
        <v>1435</v>
      </c>
      <c r="B38" s="778" t="s">
        <v>298</v>
      </c>
      <c r="C38" s="771">
        <v>92780</v>
      </c>
      <c r="D38" s="771">
        <v>7340</v>
      </c>
      <c r="E38" s="771">
        <v>10040</v>
      </c>
      <c r="F38" s="771">
        <v>13800</v>
      </c>
      <c r="G38" s="12" t="s">
        <v>272</v>
      </c>
      <c r="H38" s="771">
        <v>99274.6</v>
      </c>
      <c r="I38" s="771">
        <v>7853.8</v>
      </c>
      <c r="J38" s="771">
        <v>11144.4</v>
      </c>
      <c r="K38" s="771">
        <v>16422</v>
      </c>
      <c r="L38" s="12" t="s">
        <v>272</v>
      </c>
    </row>
    <row r="39" spans="1:12" ht="14.25">
      <c r="A39" s="770">
        <v>1450</v>
      </c>
      <c r="B39" s="778" t="s">
        <v>34</v>
      </c>
      <c r="C39" s="771">
        <v>83510</v>
      </c>
      <c r="D39" s="771">
        <v>7340</v>
      </c>
      <c r="E39" s="771">
        <v>10040</v>
      </c>
      <c r="F39" s="771">
        <v>13800</v>
      </c>
      <c r="G39" s="12" t="s">
        <v>272</v>
      </c>
      <c r="H39" s="771">
        <v>89355.7</v>
      </c>
      <c r="I39" s="771">
        <v>7853.8</v>
      </c>
      <c r="J39" s="771">
        <v>11144.4</v>
      </c>
      <c r="K39" s="771">
        <v>16422</v>
      </c>
      <c r="L39" s="12" t="s">
        <v>272</v>
      </c>
    </row>
    <row r="40" spans="1:12" ht="14.25">
      <c r="A40" s="770">
        <v>1411</v>
      </c>
      <c r="B40" s="778" t="s">
        <v>621</v>
      </c>
      <c r="C40" s="771">
        <v>92780</v>
      </c>
      <c r="D40" s="771">
        <v>7340</v>
      </c>
      <c r="E40" s="771">
        <v>10040</v>
      </c>
      <c r="F40" s="771">
        <v>13800</v>
      </c>
      <c r="G40" s="12" t="s">
        <v>272</v>
      </c>
      <c r="H40" s="771">
        <v>99274.6</v>
      </c>
      <c r="I40" s="771">
        <v>7853.8</v>
      </c>
      <c r="J40" s="771">
        <v>11144.4</v>
      </c>
      <c r="K40" s="771">
        <v>16422</v>
      </c>
      <c r="L40" s="12" t="s">
        <v>272</v>
      </c>
    </row>
    <row r="41" spans="1:12" ht="14.25">
      <c r="A41" s="770">
        <v>59</v>
      </c>
      <c r="B41" s="778" t="s">
        <v>26</v>
      </c>
      <c r="C41" s="771">
        <v>83510</v>
      </c>
      <c r="D41" s="771">
        <v>7340</v>
      </c>
      <c r="E41" s="771">
        <v>10040</v>
      </c>
      <c r="F41" s="771">
        <v>19260</v>
      </c>
      <c r="G41" s="12" t="s">
        <v>272</v>
      </c>
      <c r="H41" s="771">
        <v>89355.7</v>
      </c>
      <c r="I41" s="771">
        <v>7853.8</v>
      </c>
      <c r="J41" s="771">
        <v>11144.4</v>
      </c>
      <c r="K41" s="771">
        <v>22919.4</v>
      </c>
      <c r="L41" s="12" t="s">
        <v>272</v>
      </c>
    </row>
    <row r="42" spans="1:12" ht="14.25">
      <c r="A42" s="770">
        <v>1195</v>
      </c>
      <c r="B42" s="778" t="s">
        <v>261</v>
      </c>
      <c r="C42" s="771">
        <v>104820</v>
      </c>
      <c r="D42" s="771">
        <v>7340</v>
      </c>
      <c r="E42" s="771">
        <v>10040</v>
      </c>
      <c r="F42" s="771">
        <v>13800</v>
      </c>
      <c r="G42" s="12" t="s">
        <v>272</v>
      </c>
      <c r="H42" s="771">
        <v>112157.4</v>
      </c>
      <c r="I42" s="771">
        <v>7853.8</v>
      </c>
      <c r="J42" s="771">
        <v>11144.4</v>
      </c>
      <c r="K42" s="771">
        <v>16422</v>
      </c>
      <c r="L42" s="12" t="s">
        <v>272</v>
      </c>
    </row>
    <row r="43" spans="1:12" ht="14.25">
      <c r="A43" s="770">
        <v>1260</v>
      </c>
      <c r="B43" s="778" t="s">
        <v>291</v>
      </c>
      <c r="C43" s="771">
        <v>71050</v>
      </c>
      <c r="D43" s="771">
        <v>7340</v>
      </c>
      <c r="E43" s="771">
        <v>10040</v>
      </c>
      <c r="F43" s="771">
        <v>13800</v>
      </c>
      <c r="G43" s="12" t="s">
        <v>272</v>
      </c>
      <c r="H43" s="771">
        <v>76023.5</v>
      </c>
      <c r="I43" s="771">
        <v>7853.8</v>
      </c>
      <c r="J43" s="771">
        <v>11144.4</v>
      </c>
      <c r="K43" s="771">
        <v>16422</v>
      </c>
      <c r="L43" s="12" t="s">
        <v>272</v>
      </c>
    </row>
    <row r="44" spans="1:12" ht="14.25">
      <c r="A44" s="770">
        <v>1205</v>
      </c>
      <c r="B44" s="778" t="s">
        <v>28</v>
      </c>
      <c r="C44" s="771">
        <v>83510</v>
      </c>
      <c r="D44" s="771">
        <v>7340</v>
      </c>
      <c r="E44" s="771">
        <v>10040</v>
      </c>
      <c r="F44" s="771">
        <v>13800</v>
      </c>
      <c r="G44" s="12" t="s">
        <v>272</v>
      </c>
      <c r="H44" s="771">
        <v>89355.7</v>
      </c>
      <c r="I44" s="771">
        <v>7853.8</v>
      </c>
      <c r="J44" s="771">
        <v>11144.4</v>
      </c>
      <c r="K44" s="771">
        <v>16422</v>
      </c>
      <c r="L44" s="12" t="s">
        <v>272</v>
      </c>
    </row>
    <row r="45" spans="1:12" ht="14.25">
      <c r="A45" s="770">
        <v>1515</v>
      </c>
      <c r="B45" s="778" t="s">
        <v>394</v>
      </c>
      <c r="C45" s="771">
        <v>92780</v>
      </c>
      <c r="D45" s="771">
        <v>7340</v>
      </c>
      <c r="E45" s="771">
        <v>10040</v>
      </c>
      <c r="F45" s="771">
        <v>19260</v>
      </c>
      <c r="G45" s="12" t="s">
        <v>272</v>
      </c>
      <c r="H45" s="771">
        <v>99274.6</v>
      </c>
      <c r="I45" s="771">
        <v>7853.8</v>
      </c>
      <c r="J45" s="771">
        <v>11144.4</v>
      </c>
      <c r="K45" s="771">
        <v>22919.4</v>
      </c>
      <c r="L45" s="12" t="s">
        <v>272</v>
      </c>
    </row>
    <row r="46" spans="1:12" ht="14.25">
      <c r="A46" s="770">
        <v>1445</v>
      </c>
      <c r="B46" s="778" t="s">
        <v>91</v>
      </c>
      <c r="C46" s="771">
        <v>83510</v>
      </c>
      <c r="D46" s="771">
        <v>7340</v>
      </c>
      <c r="E46" s="771">
        <v>10040</v>
      </c>
      <c r="F46" s="771">
        <v>13800</v>
      </c>
      <c r="G46" s="12" t="s">
        <v>272</v>
      </c>
      <c r="H46" s="771">
        <v>89355.7</v>
      </c>
      <c r="I46" s="771">
        <v>7853.8</v>
      </c>
      <c r="J46" s="771">
        <v>11144.4</v>
      </c>
      <c r="K46" s="771">
        <v>16422</v>
      </c>
      <c r="L46" s="12" t="s">
        <v>272</v>
      </c>
    </row>
    <row r="47" spans="1:12" ht="14.25">
      <c r="A47" s="770">
        <v>1430</v>
      </c>
      <c r="B47" s="778" t="s">
        <v>29</v>
      </c>
      <c r="C47" s="771">
        <v>83510</v>
      </c>
      <c r="D47" s="771">
        <v>7340</v>
      </c>
      <c r="E47" s="771">
        <v>10040</v>
      </c>
      <c r="F47" s="771">
        <v>13800</v>
      </c>
      <c r="G47" s="12" t="s">
        <v>272</v>
      </c>
      <c r="H47" s="771">
        <v>89355.7</v>
      </c>
      <c r="I47" s="771">
        <v>7853.8</v>
      </c>
      <c r="J47" s="771">
        <v>11144.4</v>
      </c>
      <c r="K47" s="771">
        <v>16422</v>
      </c>
      <c r="L47" s="12" t="s">
        <v>272</v>
      </c>
    </row>
    <row r="48" spans="1:12" ht="14.25">
      <c r="A48" s="770">
        <v>1210</v>
      </c>
      <c r="B48" s="778" t="s">
        <v>30</v>
      </c>
      <c r="C48" s="771">
        <v>83510</v>
      </c>
      <c r="D48" s="771">
        <v>7340</v>
      </c>
      <c r="E48" s="771">
        <v>10040</v>
      </c>
      <c r="F48" s="771">
        <v>13800</v>
      </c>
      <c r="G48" s="12" t="s">
        <v>272</v>
      </c>
      <c r="H48" s="771">
        <v>89355.7</v>
      </c>
      <c r="I48" s="771">
        <v>7853.8</v>
      </c>
      <c r="J48" s="771">
        <v>11144.4</v>
      </c>
      <c r="K48" s="771">
        <v>16422</v>
      </c>
      <c r="L48" s="12" t="s">
        <v>272</v>
      </c>
    </row>
    <row r="49" spans="1:12" ht="14.25">
      <c r="A49" s="770">
        <v>1455</v>
      </c>
      <c r="B49" s="778" t="s">
        <v>395</v>
      </c>
      <c r="C49" s="771">
        <v>83510</v>
      </c>
      <c r="D49" s="771">
        <v>7340</v>
      </c>
      <c r="E49" s="771">
        <v>10040</v>
      </c>
      <c r="F49" s="771">
        <v>13800</v>
      </c>
      <c r="G49" s="12" t="s">
        <v>272</v>
      </c>
      <c r="H49" s="771">
        <v>89355.7</v>
      </c>
      <c r="I49" s="771">
        <v>7853.8</v>
      </c>
      <c r="J49" s="771">
        <v>11144.4</v>
      </c>
      <c r="K49" s="771">
        <v>16422</v>
      </c>
      <c r="L49" s="12" t="s">
        <v>272</v>
      </c>
    </row>
    <row r="50" spans="1:12" ht="14.25">
      <c r="A50" s="770">
        <v>1235</v>
      </c>
      <c r="B50" s="778" t="s">
        <v>292</v>
      </c>
      <c r="C50" s="771">
        <v>83510</v>
      </c>
      <c r="D50" s="771">
        <v>7340</v>
      </c>
      <c r="E50" s="771">
        <v>11850</v>
      </c>
      <c r="F50" s="771">
        <v>19260</v>
      </c>
      <c r="G50" s="12" t="s">
        <v>272</v>
      </c>
      <c r="H50" s="771">
        <v>89355.7</v>
      </c>
      <c r="I50" s="771">
        <v>7853.8</v>
      </c>
      <c r="J50" s="771">
        <v>13153.5</v>
      </c>
      <c r="K50" s="771">
        <v>22919.4</v>
      </c>
      <c r="L50" s="12" t="s">
        <v>272</v>
      </c>
    </row>
    <row r="51" spans="1:12" ht="14.25">
      <c r="A51" s="770">
        <v>1530</v>
      </c>
      <c r="B51" s="778" t="s">
        <v>396</v>
      </c>
      <c r="C51" s="771">
        <v>116540</v>
      </c>
      <c r="D51" s="771">
        <v>7340</v>
      </c>
      <c r="E51" s="771">
        <v>16740</v>
      </c>
      <c r="F51" s="771">
        <v>30760</v>
      </c>
      <c r="G51" s="12" t="s">
        <v>272</v>
      </c>
      <c r="H51" s="771">
        <v>124697.8</v>
      </c>
      <c r="I51" s="771">
        <v>7853.8</v>
      </c>
      <c r="J51" s="771">
        <v>18581.400000000001</v>
      </c>
      <c r="K51" s="771">
        <v>36604.400000000001</v>
      </c>
      <c r="L51" s="12" t="s">
        <v>272</v>
      </c>
    </row>
    <row r="52" spans="1:12" ht="14.25">
      <c r="A52" s="770">
        <v>1170</v>
      </c>
      <c r="B52" s="778" t="s">
        <v>98</v>
      </c>
      <c r="C52" s="771">
        <v>83510</v>
      </c>
      <c r="D52" s="771">
        <v>7340</v>
      </c>
      <c r="E52" s="771">
        <v>10040</v>
      </c>
      <c r="F52" s="771">
        <v>13800</v>
      </c>
      <c r="G52" s="12" t="s">
        <v>272</v>
      </c>
      <c r="H52" s="771">
        <v>89355.7</v>
      </c>
      <c r="I52" s="771">
        <v>7853.8</v>
      </c>
      <c r="J52" s="771">
        <v>11144.4</v>
      </c>
      <c r="K52" s="771">
        <v>16422</v>
      </c>
      <c r="L52" s="12" t="s">
        <v>272</v>
      </c>
    </row>
    <row r="53" spans="1:12" ht="14.25">
      <c r="A53" s="770">
        <v>1270</v>
      </c>
      <c r="B53" s="778" t="s">
        <v>244</v>
      </c>
      <c r="C53" s="771">
        <v>116540</v>
      </c>
      <c r="D53" s="771">
        <v>7340</v>
      </c>
      <c r="E53" s="771">
        <v>16740</v>
      </c>
      <c r="F53" s="771">
        <v>24340</v>
      </c>
      <c r="G53" s="12" t="s">
        <v>272</v>
      </c>
      <c r="H53" s="771">
        <v>124697.8</v>
      </c>
      <c r="I53" s="771">
        <v>7853.8</v>
      </c>
      <c r="J53" s="771">
        <v>18581.400000000001</v>
      </c>
      <c r="K53" s="771">
        <v>28964.6</v>
      </c>
      <c r="L53" s="12" t="s">
        <v>272</v>
      </c>
    </row>
    <row r="54" spans="1:12" ht="14.25">
      <c r="A54" s="770">
        <v>2986</v>
      </c>
      <c r="B54" s="778" t="s">
        <v>1329</v>
      </c>
      <c r="C54" s="771">
        <v>152010</v>
      </c>
      <c r="D54" s="12" t="s">
        <v>640</v>
      </c>
      <c r="E54" s="771">
        <v>10040</v>
      </c>
      <c r="F54" s="771">
        <v>13800</v>
      </c>
      <c r="G54" s="12" t="s">
        <v>272</v>
      </c>
      <c r="H54" s="771">
        <v>162650.70000000001</v>
      </c>
      <c r="I54" s="12" t="s">
        <v>640</v>
      </c>
      <c r="J54" s="771">
        <v>11144.4</v>
      </c>
      <c r="K54" s="771">
        <v>16422</v>
      </c>
      <c r="L54" s="12" t="s">
        <v>272</v>
      </c>
    </row>
    <row r="55" spans="1:12" ht="14.25">
      <c r="A55" s="770">
        <v>1355</v>
      </c>
      <c r="B55" s="778" t="s">
        <v>397</v>
      </c>
      <c r="C55" s="771">
        <v>83510</v>
      </c>
      <c r="D55" s="771">
        <v>7340</v>
      </c>
      <c r="E55" s="771">
        <v>10040</v>
      </c>
      <c r="F55" s="771">
        <v>13800</v>
      </c>
      <c r="G55" s="12" t="s">
        <v>272</v>
      </c>
      <c r="H55" s="771">
        <v>89355.7</v>
      </c>
      <c r="I55" s="771">
        <v>7853.8</v>
      </c>
      <c r="J55" s="771">
        <v>11144.4</v>
      </c>
      <c r="K55" s="771">
        <v>16422</v>
      </c>
      <c r="L55" s="12" t="s">
        <v>272</v>
      </c>
    </row>
    <row r="56" spans="1:12" ht="14.25">
      <c r="A56" s="770">
        <v>1520</v>
      </c>
      <c r="B56" s="778" t="s">
        <v>398</v>
      </c>
      <c r="C56" s="771">
        <v>116540</v>
      </c>
      <c r="D56" s="771">
        <v>7340</v>
      </c>
      <c r="E56" s="771">
        <v>10040</v>
      </c>
      <c r="F56" s="771">
        <v>19260</v>
      </c>
      <c r="G56" s="12" t="s">
        <v>272</v>
      </c>
      <c r="H56" s="771">
        <v>124697.8</v>
      </c>
      <c r="I56" s="771">
        <v>7853.8</v>
      </c>
      <c r="J56" s="771">
        <v>11144.4</v>
      </c>
      <c r="K56" s="771">
        <v>22919.4</v>
      </c>
      <c r="L56" s="12" t="s">
        <v>272</v>
      </c>
    </row>
    <row r="57" spans="1:12" ht="14.25">
      <c r="A57" s="770">
        <v>1405</v>
      </c>
      <c r="B57" s="778" t="s">
        <v>299</v>
      </c>
      <c r="C57" s="771">
        <v>104820</v>
      </c>
      <c r="D57" s="771">
        <v>7340</v>
      </c>
      <c r="E57" s="771">
        <v>10040</v>
      </c>
      <c r="F57" s="771">
        <v>13800</v>
      </c>
      <c r="G57" s="12" t="s">
        <v>272</v>
      </c>
      <c r="H57" s="771">
        <v>112157.4</v>
      </c>
      <c r="I57" s="771">
        <v>7853.8</v>
      </c>
      <c r="J57" s="771">
        <v>11144.4</v>
      </c>
      <c r="K57" s="771">
        <v>16422</v>
      </c>
      <c r="L57" s="12" t="s">
        <v>272</v>
      </c>
    </row>
    <row r="58" spans="1:12" ht="14.25">
      <c r="A58" s="770">
        <v>2990</v>
      </c>
      <c r="B58" s="778" t="s">
        <v>1330</v>
      </c>
      <c r="C58" s="771">
        <v>152010</v>
      </c>
      <c r="D58" s="12" t="s">
        <v>640</v>
      </c>
      <c r="E58" s="771">
        <v>10040</v>
      </c>
      <c r="F58" s="771">
        <v>13800</v>
      </c>
      <c r="G58" s="12" t="s">
        <v>272</v>
      </c>
      <c r="H58" s="771">
        <v>162650.70000000001</v>
      </c>
      <c r="I58" s="12" t="s">
        <v>640</v>
      </c>
      <c r="J58" s="771">
        <v>11144.4</v>
      </c>
      <c r="K58" s="771">
        <v>16422</v>
      </c>
      <c r="L58" s="12" t="s">
        <v>272</v>
      </c>
    </row>
    <row r="59" spans="1:12" ht="14.25">
      <c r="A59" s="770">
        <v>1495</v>
      </c>
      <c r="B59" s="778" t="s">
        <v>399</v>
      </c>
      <c r="C59" s="771">
        <v>104820</v>
      </c>
      <c r="D59" s="771">
        <v>7340</v>
      </c>
      <c r="E59" s="771">
        <v>10040</v>
      </c>
      <c r="F59" s="771">
        <v>19260</v>
      </c>
      <c r="G59" s="12" t="s">
        <v>272</v>
      </c>
      <c r="H59" s="771">
        <v>112157.4</v>
      </c>
      <c r="I59" s="771">
        <v>7853.8</v>
      </c>
      <c r="J59" s="771">
        <v>11144.4</v>
      </c>
      <c r="K59" s="771">
        <v>22919.4</v>
      </c>
      <c r="L59" s="12" t="s">
        <v>272</v>
      </c>
    </row>
    <row r="60" spans="1:12" ht="14.25">
      <c r="A60" s="770">
        <v>1280</v>
      </c>
      <c r="B60" s="778" t="s">
        <v>595</v>
      </c>
      <c r="C60" s="771">
        <v>71050</v>
      </c>
      <c r="D60" s="771">
        <v>7340</v>
      </c>
      <c r="E60" s="771">
        <v>10040</v>
      </c>
      <c r="F60" s="771">
        <v>13800</v>
      </c>
      <c r="G60" s="12" t="s">
        <v>272</v>
      </c>
      <c r="H60" s="771">
        <v>76023.5</v>
      </c>
      <c r="I60" s="771">
        <v>7853.8</v>
      </c>
      <c r="J60" s="771">
        <v>11144.4</v>
      </c>
      <c r="K60" s="771">
        <v>16422</v>
      </c>
      <c r="L60" s="12" t="s">
        <v>272</v>
      </c>
    </row>
    <row r="61" spans="1:12" ht="14.25">
      <c r="A61" s="770">
        <v>94</v>
      </c>
      <c r="B61" s="778" t="s">
        <v>449</v>
      </c>
      <c r="C61" s="771">
        <v>104820</v>
      </c>
      <c r="D61" s="771">
        <v>7340</v>
      </c>
      <c r="E61" s="771">
        <v>10040</v>
      </c>
      <c r="F61" s="771">
        <v>13800</v>
      </c>
      <c r="G61" s="12" t="s">
        <v>272</v>
      </c>
      <c r="H61" s="771">
        <v>112157.4</v>
      </c>
      <c r="I61" s="771">
        <v>7853.8</v>
      </c>
      <c r="J61" s="771">
        <v>11144.4</v>
      </c>
      <c r="K61" s="771">
        <v>16422</v>
      </c>
      <c r="L61" s="12" t="s">
        <v>272</v>
      </c>
    </row>
    <row r="62" spans="1:12" ht="14.25">
      <c r="A62" s="770">
        <v>336</v>
      </c>
      <c r="B62" s="778" t="s">
        <v>517</v>
      </c>
      <c r="C62" s="771">
        <v>92780</v>
      </c>
      <c r="D62" s="771">
        <v>7340</v>
      </c>
      <c r="E62" s="771">
        <v>13520</v>
      </c>
      <c r="F62" s="771">
        <v>19260</v>
      </c>
      <c r="G62" s="12" t="s">
        <v>272</v>
      </c>
      <c r="H62" s="771">
        <v>99274.6</v>
      </c>
      <c r="I62" s="771">
        <v>7853.8</v>
      </c>
      <c r="J62" s="771">
        <v>15007.2</v>
      </c>
      <c r="K62" s="771">
        <v>22919.4</v>
      </c>
      <c r="L62" s="12" t="s">
        <v>272</v>
      </c>
    </row>
    <row r="63" spans="1:12" ht="14.25">
      <c r="A63" s="770">
        <v>1145</v>
      </c>
      <c r="B63" s="778" t="s">
        <v>400</v>
      </c>
      <c r="C63" s="771">
        <v>83510</v>
      </c>
      <c r="D63" s="771">
        <v>7340</v>
      </c>
      <c r="E63" s="771">
        <v>10040</v>
      </c>
      <c r="F63" s="771">
        <v>13800</v>
      </c>
      <c r="G63" s="12" t="s">
        <v>272</v>
      </c>
      <c r="H63" s="771">
        <v>89355.7</v>
      </c>
      <c r="I63" s="771">
        <v>7853.8</v>
      </c>
      <c r="J63" s="771">
        <v>11144.4</v>
      </c>
      <c r="K63" s="771">
        <v>16422</v>
      </c>
      <c r="L63" s="12" t="s">
        <v>272</v>
      </c>
    </row>
    <row r="64" spans="1:12" ht="14.25">
      <c r="A64" s="770">
        <v>1190</v>
      </c>
      <c r="B64" s="778" t="s">
        <v>99</v>
      </c>
      <c r="C64" s="771">
        <v>104820</v>
      </c>
      <c r="D64" s="771">
        <v>7340</v>
      </c>
      <c r="E64" s="771">
        <v>10040</v>
      </c>
      <c r="F64" s="771">
        <v>13800</v>
      </c>
      <c r="G64" s="12" t="s">
        <v>272</v>
      </c>
      <c r="H64" s="771">
        <v>112157.4</v>
      </c>
      <c r="I64" s="771">
        <v>7853.8</v>
      </c>
      <c r="J64" s="771">
        <v>11144.4</v>
      </c>
      <c r="K64" s="771">
        <v>16422</v>
      </c>
      <c r="L64" s="12" t="s">
        <v>272</v>
      </c>
    </row>
    <row r="65" spans="1:12" ht="14.25">
      <c r="A65" s="770">
        <v>1250</v>
      </c>
      <c r="B65" s="778" t="s">
        <v>293</v>
      </c>
      <c r="C65" s="771">
        <v>92780</v>
      </c>
      <c r="D65" s="771">
        <v>7340</v>
      </c>
      <c r="E65" s="771">
        <v>10040</v>
      </c>
      <c r="F65" s="771">
        <v>13800</v>
      </c>
      <c r="G65" s="12" t="s">
        <v>272</v>
      </c>
      <c r="H65" s="771">
        <v>99274.6</v>
      </c>
      <c r="I65" s="771">
        <v>7853.8</v>
      </c>
      <c r="J65" s="771">
        <v>11144.4</v>
      </c>
      <c r="K65" s="771">
        <v>16422</v>
      </c>
      <c r="L65" s="12" t="s">
        <v>272</v>
      </c>
    </row>
    <row r="66" spans="1:12" ht="14.25">
      <c r="A66" s="770">
        <v>393</v>
      </c>
      <c r="B66" s="778" t="s">
        <v>561</v>
      </c>
      <c r="C66" s="771">
        <v>152010</v>
      </c>
      <c r="D66" s="771">
        <v>7340</v>
      </c>
      <c r="E66" s="771">
        <v>10040</v>
      </c>
      <c r="F66" s="771">
        <v>13800</v>
      </c>
      <c r="G66" s="12" t="s">
        <v>272</v>
      </c>
      <c r="H66" s="771">
        <v>162650.70000000001</v>
      </c>
      <c r="I66" s="771">
        <v>7853.8</v>
      </c>
      <c r="J66" s="771">
        <v>11144.4</v>
      </c>
      <c r="K66" s="771">
        <v>16422</v>
      </c>
      <c r="L66" s="12" t="s">
        <v>272</v>
      </c>
    </row>
    <row r="67" spans="1:12" ht="14.25">
      <c r="A67" s="770">
        <v>1180</v>
      </c>
      <c r="B67" s="778" t="s">
        <v>279</v>
      </c>
      <c r="C67" s="771">
        <v>92780</v>
      </c>
      <c r="D67" s="771">
        <v>7340</v>
      </c>
      <c r="E67" s="771">
        <v>10040</v>
      </c>
      <c r="F67" s="771">
        <v>13800</v>
      </c>
      <c r="G67" s="12" t="s">
        <v>272</v>
      </c>
      <c r="H67" s="771">
        <v>99274.6</v>
      </c>
      <c r="I67" s="771">
        <v>7853.8</v>
      </c>
      <c r="J67" s="771">
        <v>11144.4</v>
      </c>
      <c r="K67" s="771">
        <v>16422</v>
      </c>
      <c r="L67" s="12" t="s">
        <v>272</v>
      </c>
    </row>
    <row r="68" spans="1:12" ht="14.25">
      <c r="A68" s="770">
        <v>2989</v>
      </c>
      <c r="B68" s="778" t="s">
        <v>1331</v>
      </c>
      <c r="C68" s="771">
        <v>92780</v>
      </c>
      <c r="D68" s="12" t="s">
        <v>640</v>
      </c>
      <c r="E68" s="771">
        <v>10040</v>
      </c>
      <c r="F68" s="771">
        <v>13800</v>
      </c>
      <c r="G68" s="12" t="s">
        <v>272</v>
      </c>
      <c r="H68" s="771">
        <v>99274.6</v>
      </c>
      <c r="I68" s="12" t="s">
        <v>640</v>
      </c>
      <c r="J68" s="771">
        <v>11144.4</v>
      </c>
      <c r="K68" s="771">
        <v>16422</v>
      </c>
      <c r="L68" s="12" t="s">
        <v>272</v>
      </c>
    </row>
    <row r="69" spans="1:12" ht="14.25">
      <c r="A69" s="770">
        <v>1760</v>
      </c>
      <c r="B69" s="778" t="s">
        <v>182</v>
      </c>
      <c r="C69" s="771">
        <v>83510</v>
      </c>
      <c r="D69" s="771">
        <v>7340</v>
      </c>
      <c r="E69" s="771">
        <v>10040</v>
      </c>
      <c r="F69" s="771">
        <v>24340</v>
      </c>
      <c r="G69" s="12" t="s">
        <v>272</v>
      </c>
      <c r="H69" s="771">
        <v>89355.7</v>
      </c>
      <c r="I69" s="771">
        <v>7853.8</v>
      </c>
      <c r="J69" s="771">
        <v>11144.4</v>
      </c>
      <c r="K69" s="771">
        <v>28964.6</v>
      </c>
      <c r="L69" s="12" t="s">
        <v>272</v>
      </c>
    </row>
    <row r="70" spans="1:12" ht="14.25">
      <c r="A70" s="770">
        <v>1565</v>
      </c>
      <c r="B70" s="778" t="s">
        <v>313</v>
      </c>
      <c r="C70" s="771">
        <v>104820</v>
      </c>
      <c r="D70" s="771">
        <v>7340</v>
      </c>
      <c r="E70" s="771">
        <v>10040</v>
      </c>
      <c r="F70" s="771">
        <v>13800</v>
      </c>
      <c r="G70" s="12" t="s">
        <v>272</v>
      </c>
      <c r="H70" s="771">
        <v>112157.4</v>
      </c>
      <c r="I70" s="771">
        <v>7853.8</v>
      </c>
      <c r="J70" s="771">
        <v>11144.4</v>
      </c>
      <c r="K70" s="771">
        <v>16422</v>
      </c>
      <c r="L70" s="12" t="s">
        <v>272</v>
      </c>
    </row>
    <row r="71" spans="1:12" ht="14.25">
      <c r="A71" s="770">
        <v>93</v>
      </c>
      <c r="B71" s="778" t="s">
        <v>168</v>
      </c>
      <c r="C71" s="771">
        <v>83510</v>
      </c>
      <c r="D71" s="771">
        <v>7340</v>
      </c>
      <c r="E71" s="771">
        <v>10040</v>
      </c>
      <c r="F71" s="771">
        <v>19260</v>
      </c>
      <c r="G71" s="12" t="s">
        <v>272</v>
      </c>
      <c r="H71" s="771">
        <v>89355.7</v>
      </c>
      <c r="I71" s="771">
        <v>7853.8</v>
      </c>
      <c r="J71" s="771">
        <v>11144.4</v>
      </c>
      <c r="K71" s="771">
        <v>22919.4</v>
      </c>
      <c r="L71" s="12" t="s">
        <v>272</v>
      </c>
    </row>
    <row r="72" spans="1:12" ht="14.25">
      <c r="A72" s="770">
        <v>1254</v>
      </c>
      <c r="B72" s="778" t="s">
        <v>410</v>
      </c>
      <c r="C72" s="771">
        <v>167560</v>
      </c>
      <c r="D72" s="771">
        <v>7340</v>
      </c>
      <c r="E72" s="771">
        <v>10040</v>
      </c>
      <c r="F72" s="771">
        <v>13800</v>
      </c>
      <c r="G72" s="12" t="s">
        <v>272</v>
      </c>
      <c r="H72" s="771">
        <v>179289.2</v>
      </c>
      <c r="I72" s="771">
        <v>7853.8</v>
      </c>
      <c r="J72" s="771">
        <v>11144.4</v>
      </c>
      <c r="K72" s="771">
        <v>16422</v>
      </c>
      <c r="L72" s="12" t="s">
        <v>272</v>
      </c>
    </row>
    <row r="73" spans="1:12" ht="14.25">
      <c r="A73" s="770">
        <v>1255</v>
      </c>
      <c r="B73" s="778" t="s">
        <v>245</v>
      </c>
      <c r="C73" s="771">
        <v>92780</v>
      </c>
      <c r="D73" s="771">
        <v>7340</v>
      </c>
      <c r="E73" s="771">
        <v>10040</v>
      </c>
      <c r="F73" s="771">
        <v>13800</v>
      </c>
      <c r="G73" s="12" t="s">
        <v>272</v>
      </c>
      <c r="H73" s="771">
        <v>99274.6</v>
      </c>
      <c r="I73" s="771">
        <v>7853.8</v>
      </c>
      <c r="J73" s="771">
        <v>11144.4</v>
      </c>
      <c r="K73" s="771">
        <v>16422</v>
      </c>
      <c r="L73" s="12" t="s">
        <v>272</v>
      </c>
    </row>
    <row r="74" spans="1:12" ht="14.25">
      <c r="A74" s="770">
        <v>1315</v>
      </c>
      <c r="B74" s="778" t="s">
        <v>280</v>
      </c>
      <c r="C74" s="771">
        <v>104820</v>
      </c>
      <c r="D74" s="771">
        <v>7340</v>
      </c>
      <c r="E74" s="771">
        <v>11850</v>
      </c>
      <c r="F74" s="771">
        <v>19260</v>
      </c>
      <c r="G74" s="12" t="s">
        <v>272</v>
      </c>
      <c r="H74" s="771">
        <v>112157.4</v>
      </c>
      <c r="I74" s="771">
        <v>7853.8</v>
      </c>
      <c r="J74" s="771">
        <v>13153.5</v>
      </c>
      <c r="K74" s="771">
        <v>22919.4</v>
      </c>
      <c r="L74" s="12" t="s">
        <v>272</v>
      </c>
    </row>
    <row r="75" spans="1:12" ht="14.25">
      <c r="A75" s="770">
        <v>1415</v>
      </c>
      <c r="B75" s="778" t="s">
        <v>90</v>
      </c>
      <c r="C75" s="771">
        <v>92780</v>
      </c>
      <c r="D75" s="771">
        <v>7340</v>
      </c>
      <c r="E75" s="771">
        <v>10040</v>
      </c>
      <c r="F75" s="771">
        <v>13800</v>
      </c>
      <c r="G75" s="12" t="s">
        <v>272</v>
      </c>
      <c r="H75" s="771">
        <v>99274.6</v>
      </c>
      <c r="I75" s="771">
        <v>7853.8</v>
      </c>
      <c r="J75" s="771">
        <v>11144.4</v>
      </c>
      <c r="K75" s="771">
        <v>16422</v>
      </c>
      <c r="L75" s="12" t="s">
        <v>272</v>
      </c>
    </row>
    <row r="76" spans="1:12" ht="14.25">
      <c r="A76" s="770">
        <v>1525</v>
      </c>
      <c r="B76" s="778" t="s">
        <v>31</v>
      </c>
      <c r="C76" s="771">
        <v>92780</v>
      </c>
      <c r="D76" s="771">
        <v>7340</v>
      </c>
      <c r="E76" s="771">
        <v>10040</v>
      </c>
      <c r="F76" s="771">
        <v>19260</v>
      </c>
      <c r="G76" s="12" t="s">
        <v>272</v>
      </c>
      <c r="H76" s="771">
        <v>99274.6</v>
      </c>
      <c r="I76" s="771">
        <v>7853.8</v>
      </c>
      <c r="J76" s="771">
        <v>11144.4</v>
      </c>
      <c r="K76" s="771">
        <v>22919.4</v>
      </c>
      <c r="L76" s="12" t="s">
        <v>272</v>
      </c>
    </row>
    <row r="77" spans="1:12" ht="14.25">
      <c r="A77" s="770">
        <v>1290</v>
      </c>
      <c r="B77" s="778" t="s">
        <v>281</v>
      </c>
      <c r="C77" s="771">
        <v>71050</v>
      </c>
      <c r="D77" s="771">
        <v>7340</v>
      </c>
      <c r="E77" s="771">
        <v>10040</v>
      </c>
      <c r="F77" s="771">
        <v>13800</v>
      </c>
      <c r="G77" s="12" t="s">
        <v>272</v>
      </c>
      <c r="H77" s="771">
        <v>76023.5</v>
      </c>
      <c r="I77" s="771">
        <v>7853.8</v>
      </c>
      <c r="J77" s="771">
        <v>11144.4</v>
      </c>
      <c r="K77" s="771">
        <v>16422</v>
      </c>
      <c r="L77" s="12" t="s">
        <v>272</v>
      </c>
    </row>
    <row r="78" spans="1:12" ht="14.25">
      <c r="A78" s="770">
        <v>1350</v>
      </c>
      <c r="B78" s="778" t="s">
        <v>35</v>
      </c>
      <c r="C78" s="771">
        <v>92780</v>
      </c>
      <c r="D78" s="771">
        <v>7340</v>
      </c>
      <c r="E78" s="771">
        <v>10040</v>
      </c>
      <c r="F78" s="771">
        <v>11930</v>
      </c>
      <c r="G78" s="12" t="s">
        <v>272</v>
      </c>
      <c r="H78" s="771">
        <v>99274.6</v>
      </c>
      <c r="I78" s="771">
        <v>7853.8</v>
      </c>
      <c r="J78" s="771">
        <v>11144.4</v>
      </c>
      <c r="K78" s="771">
        <v>14196.7</v>
      </c>
      <c r="L78" s="12" t="s">
        <v>272</v>
      </c>
    </row>
    <row r="79" spans="1:12" ht="14.25">
      <c r="A79" s="770">
        <v>1412</v>
      </c>
      <c r="B79" s="778" t="s">
        <v>622</v>
      </c>
      <c r="C79" s="771">
        <v>92780</v>
      </c>
      <c r="D79" s="771">
        <v>7340</v>
      </c>
      <c r="E79" s="771">
        <v>10040</v>
      </c>
      <c r="F79" s="771">
        <v>13800</v>
      </c>
      <c r="G79" s="12" t="s">
        <v>272</v>
      </c>
      <c r="H79" s="771">
        <v>99274.6</v>
      </c>
      <c r="I79" s="771">
        <v>7853.8</v>
      </c>
      <c r="J79" s="771">
        <v>11144.4</v>
      </c>
      <c r="K79" s="771">
        <v>16422</v>
      </c>
      <c r="L79" s="12" t="s">
        <v>272</v>
      </c>
    </row>
    <row r="80" spans="1:12" ht="14.25">
      <c r="A80" s="770">
        <v>1860</v>
      </c>
      <c r="B80" s="778" t="s">
        <v>282</v>
      </c>
      <c r="C80" s="771">
        <v>83510</v>
      </c>
      <c r="D80" s="771">
        <v>7340</v>
      </c>
      <c r="E80" s="771">
        <v>10040</v>
      </c>
      <c r="F80" s="771">
        <v>13800</v>
      </c>
      <c r="G80" s="12" t="s">
        <v>272</v>
      </c>
      <c r="H80" s="771">
        <v>89355.7</v>
      </c>
      <c r="I80" s="771">
        <v>7853.8</v>
      </c>
      <c r="J80" s="771">
        <v>11144.4</v>
      </c>
      <c r="K80" s="771">
        <v>16422</v>
      </c>
      <c r="L80" s="12" t="s">
        <v>272</v>
      </c>
    </row>
    <row r="81" spans="1:12" ht="14.25">
      <c r="A81" s="770">
        <v>1155</v>
      </c>
      <c r="B81" s="778" t="s">
        <v>283</v>
      </c>
      <c r="C81" s="771">
        <v>116540</v>
      </c>
      <c r="D81" s="771">
        <v>7340</v>
      </c>
      <c r="E81" s="771">
        <v>10040</v>
      </c>
      <c r="F81" s="771">
        <v>13800</v>
      </c>
      <c r="G81" s="12" t="s">
        <v>272</v>
      </c>
      <c r="H81" s="771">
        <v>124697.8</v>
      </c>
      <c r="I81" s="771">
        <v>7853.8</v>
      </c>
      <c r="J81" s="771">
        <v>11144.4</v>
      </c>
      <c r="K81" s="771">
        <v>16422</v>
      </c>
      <c r="L81" s="12" t="s">
        <v>272</v>
      </c>
    </row>
    <row r="82" spans="1:12" ht="14.25">
      <c r="A82" s="770">
        <v>92</v>
      </c>
      <c r="B82" s="778" t="s">
        <v>169</v>
      </c>
      <c r="C82" s="771">
        <v>83510</v>
      </c>
      <c r="D82" s="771">
        <v>7340</v>
      </c>
      <c r="E82" s="771">
        <v>10040</v>
      </c>
      <c r="F82" s="771">
        <v>19260</v>
      </c>
      <c r="G82" s="12" t="s">
        <v>272</v>
      </c>
      <c r="H82" s="771">
        <v>89355.7</v>
      </c>
      <c r="I82" s="771">
        <v>7853.8</v>
      </c>
      <c r="J82" s="771">
        <v>11144.4</v>
      </c>
      <c r="K82" s="771">
        <v>22919.4</v>
      </c>
      <c r="L82" s="12" t="s">
        <v>272</v>
      </c>
    </row>
    <row r="83" spans="1:12" ht="14.25">
      <c r="A83" s="770">
        <v>1325</v>
      </c>
      <c r="B83" s="778" t="s">
        <v>73</v>
      </c>
      <c r="C83" s="771">
        <v>92780</v>
      </c>
      <c r="D83" s="771">
        <v>7340</v>
      </c>
      <c r="E83" s="771">
        <v>10040</v>
      </c>
      <c r="F83" s="771">
        <v>13800</v>
      </c>
      <c r="G83" s="12" t="s">
        <v>272</v>
      </c>
      <c r="H83" s="771">
        <v>99274.6</v>
      </c>
      <c r="I83" s="771">
        <v>7853.8</v>
      </c>
      <c r="J83" s="771">
        <v>11144.4</v>
      </c>
      <c r="K83" s="771">
        <v>16422</v>
      </c>
      <c r="L83" s="12" t="s">
        <v>272</v>
      </c>
    </row>
    <row r="84" spans="1:12" ht="14.25">
      <c r="A84" s="770">
        <v>1335</v>
      </c>
      <c r="B84" s="778" t="s">
        <v>32</v>
      </c>
      <c r="C84" s="771">
        <v>92780</v>
      </c>
      <c r="D84" s="771">
        <v>7340</v>
      </c>
      <c r="E84" s="771">
        <v>10040</v>
      </c>
      <c r="F84" s="771">
        <v>13800</v>
      </c>
      <c r="G84" s="12" t="s">
        <v>272</v>
      </c>
      <c r="H84" s="771">
        <v>99274.6</v>
      </c>
      <c r="I84" s="771">
        <v>7853.8</v>
      </c>
      <c r="J84" s="771">
        <v>11144.4</v>
      </c>
      <c r="K84" s="771">
        <v>16422</v>
      </c>
      <c r="L84" s="12" t="s">
        <v>272</v>
      </c>
    </row>
    <row r="85" spans="1:12" ht="14.25">
      <c r="A85" s="770">
        <v>39</v>
      </c>
      <c r="B85" s="778" t="s">
        <v>315</v>
      </c>
      <c r="C85" s="771">
        <v>83510</v>
      </c>
      <c r="D85" s="771">
        <v>7340</v>
      </c>
      <c r="E85" s="771">
        <v>10040</v>
      </c>
      <c r="F85" s="771">
        <v>13800</v>
      </c>
      <c r="G85" s="12" t="s">
        <v>272</v>
      </c>
      <c r="H85" s="771">
        <v>89355.7</v>
      </c>
      <c r="I85" s="771">
        <v>7853.8</v>
      </c>
      <c r="J85" s="771">
        <v>11144.4</v>
      </c>
      <c r="K85" s="771">
        <v>16422</v>
      </c>
      <c r="L85" s="12" t="s">
        <v>272</v>
      </c>
    </row>
    <row r="86" spans="1:12" ht="14.25">
      <c r="A86" s="770">
        <v>2988</v>
      </c>
      <c r="B86" s="778" t="s">
        <v>1332</v>
      </c>
      <c r="C86" s="771">
        <v>152010</v>
      </c>
      <c r="D86" s="12" t="s">
        <v>640</v>
      </c>
      <c r="E86" s="771">
        <v>10040</v>
      </c>
      <c r="F86" s="771">
        <v>13800</v>
      </c>
      <c r="G86" s="12" t="s">
        <v>272</v>
      </c>
      <c r="H86" s="771">
        <v>162650.70000000001</v>
      </c>
      <c r="I86" s="12" t="s">
        <v>640</v>
      </c>
      <c r="J86" s="771">
        <v>11144.4</v>
      </c>
      <c r="K86" s="771">
        <v>16422</v>
      </c>
      <c r="L86" s="12" t="s">
        <v>272</v>
      </c>
    </row>
    <row r="87" spans="1:12" ht="14.25">
      <c r="A87" s="770">
        <v>1700</v>
      </c>
      <c r="B87" s="778" t="s">
        <v>250</v>
      </c>
      <c r="C87" s="771">
        <v>71050</v>
      </c>
      <c r="D87" s="771">
        <v>7340</v>
      </c>
      <c r="E87" s="771">
        <v>10040</v>
      </c>
      <c r="F87" s="771">
        <v>13800</v>
      </c>
      <c r="G87" s="12" t="s">
        <v>272</v>
      </c>
      <c r="H87" s="771">
        <v>76023.5</v>
      </c>
      <c r="I87" s="771">
        <v>7853.8</v>
      </c>
      <c r="J87" s="771">
        <v>11144.4</v>
      </c>
      <c r="K87" s="771">
        <v>16422</v>
      </c>
      <c r="L87" s="12" t="s">
        <v>272</v>
      </c>
    </row>
    <row r="88" spans="1:12" ht="14.25">
      <c r="A88" s="770">
        <v>1575</v>
      </c>
      <c r="B88" s="778" t="s">
        <v>251</v>
      </c>
      <c r="C88" s="771">
        <v>71050</v>
      </c>
      <c r="D88" s="771">
        <v>7340</v>
      </c>
      <c r="E88" s="771">
        <v>10040</v>
      </c>
      <c r="F88" s="771">
        <v>13800</v>
      </c>
      <c r="G88" s="12" t="s">
        <v>272</v>
      </c>
      <c r="H88" s="771">
        <v>76023.5</v>
      </c>
      <c r="I88" s="771">
        <v>7853.8</v>
      </c>
      <c r="J88" s="771">
        <v>11144.4</v>
      </c>
      <c r="K88" s="771">
        <v>16422</v>
      </c>
      <c r="L88" s="12" t="s">
        <v>272</v>
      </c>
    </row>
    <row r="89" spans="1:12" ht="14.25">
      <c r="A89" s="770">
        <v>1125</v>
      </c>
      <c r="B89" s="778" t="s">
        <v>74</v>
      </c>
      <c r="C89" s="771">
        <v>92780</v>
      </c>
      <c r="D89" s="771">
        <v>7340</v>
      </c>
      <c r="E89" s="771">
        <v>10040</v>
      </c>
      <c r="F89" s="771">
        <v>13800</v>
      </c>
      <c r="G89" s="12" t="s">
        <v>272</v>
      </c>
      <c r="H89" s="771">
        <v>99274.6</v>
      </c>
      <c r="I89" s="771">
        <v>7853.8</v>
      </c>
      <c r="J89" s="771">
        <v>11144.4</v>
      </c>
      <c r="K89" s="771">
        <v>16422</v>
      </c>
      <c r="L89" s="12" t="s">
        <v>272</v>
      </c>
    </row>
    <row r="90" spans="1:12" ht="14.25">
      <c r="A90" s="770">
        <v>1470</v>
      </c>
      <c r="B90" s="778" t="s">
        <v>184</v>
      </c>
      <c r="C90" s="771">
        <v>83510</v>
      </c>
      <c r="D90" s="771">
        <v>7340</v>
      </c>
      <c r="E90" s="771">
        <v>16740</v>
      </c>
      <c r="F90" s="771">
        <v>30760</v>
      </c>
      <c r="G90" s="12" t="s">
        <v>272</v>
      </c>
      <c r="H90" s="771">
        <v>89355.7</v>
      </c>
      <c r="I90" s="771">
        <v>7853.8</v>
      </c>
      <c r="J90" s="771">
        <v>18581.400000000001</v>
      </c>
      <c r="K90" s="771">
        <v>36604.400000000001</v>
      </c>
      <c r="L90" s="12" t="s">
        <v>272</v>
      </c>
    </row>
    <row r="91" spans="1:12" ht="14.25">
      <c r="A91" s="770">
        <v>1440</v>
      </c>
      <c r="B91" s="778" t="s">
        <v>300</v>
      </c>
      <c r="C91" s="771">
        <v>83510</v>
      </c>
      <c r="D91" s="771">
        <v>7340</v>
      </c>
      <c r="E91" s="771">
        <v>13520</v>
      </c>
      <c r="F91" s="771">
        <v>19260</v>
      </c>
      <c r="G91" s="12" t="s">
        <v>272</v>
      </c>
      <c r="H91" s="771">
        <v>89355.7</v>
      </c>
      <c r="I91" s="771">
        <v>7853.8</v>
      </c>
      <c r="J91" s="771">
        <v>15007.2</v>
      </c>
      <c r="K91" s="771">
        <v>22919.4</v>
      </c>
      <c r="L91" s="12" t="s">
        <v>272</v>
      </c>
    </row>
    <row r="92" spans="1:12" ht="14.25">
      <c r="A92" s="770">
        <v>1110</v>
      </c>
      <c r="B92" s="778" t="s">
        <v>75</v>
      </c>
      <c r="C92" s="771">
        <v>104820</v>
      </c>
      <c r="D92" s="771">
        <v>7340</v>
      </c>
      <c r="E92" s="771">
        <v>10040</v>
      </c>
      <c r="F92" s="771">
        <v>13800</v>
      </c>
      <c r="G92" s="12" t="s">
        <v>272</v>
      </c>
      <c r="H92" s="771">
        <v>112157.4</v>
      </c>
      <c r="I92" s="771">
        <v>7853.8</v>
      </c>
      <c r="J92" s="771">
        <v>11144.4</v>
      </c>
      <c r="K92" s="771">
        <v>16422</v>
      </c>
      <c r="L92" s="12" t="s">
        <v>272</v>
      </c>
    </row>
    <row r="93" spans="1:12" ht="14.25">
      <c r="A93" s="770">
        <v>1410</v>
      </c>
      <c r="B93" s="778" t="s">
        <v>36</v>
      </c>
      <c r="C93" s="771">
        <v>92780</v>
      </c>
      <c r="D93" s="771">
        <v>7340</v>
      </c>
      <c r="E93" s="771">
        <v>10040</v>
      </c>
      <c r="F93" s="771">
        <v>13800</v>
      </c>
      <c r="G93" s="12" t="s">
        <v>272</v>
      </c>
      <c r="H93" s="771">
        <v>99274.6</v>
      </c>
      <c r="I93" s="771">
        <v>7853.8</v>
      </c>
      <c r="J93" s="771">
        <v>11144.4</v>
      </c>
      <c r="K93" s="771">
        <v>16422</v>
      </c>
      <c r="L93" s="12" t="s">
        <v>272</v>
      </c>
    </row>
    <row r="94" spans="1:12" ht="14.25">
      <c r="A94" s="770">
        <v>1360</v>
      </c>
      <c r="B94" s="778" t="s">
        <v>301</v>
      </c>
      <c r="C94" s="771">
        <v>83510</v>
      </c>
      <c r="D94" s="771">
        <v>7340</v>
      </c>
      <c r="E94" s="771">
        <v>10040</v>
      </c>
      <c r="F94" s="771">
        <v>13800</v>
      </c>
      <c r="G94" s="12" t="s">
        <v>272</v>
      </c>
      <c r="H94" s="771">
        <v>89355.7</v>
      </c>
      <c r="I94" s="771">
        <v>7853.8</v>
      </c>
      <c r="J94" s="771">
        <v>11144.4</v>
      </c>
      <c r="K94" s="771">
        <v>16422</v>
      </c>
      <c r="L94" s="12" t="s">
        <v>272</v>
      </c>
    </row>
    <row r="95" spans="1:12" ht="14.25">
      <c r="A95" s="770">
        <v>1370</v>
      </c>
      <c r="B95" s="778" t="s">
        <v>302</v>
      </c>
      <c r="C95" s="771">
        <v>83510</v>
      </c>
      <c r="D95" s="771">
        <v>7340</v>
      </c>
      <c r="E95" s="771">
        <v>10040</v>
      </c>
      <c r="F95" s="771">
        <v>13800</v>
      </c>
      <c r="G95" s="12" t="s">
        <v>272</v>
      </c>
      <c r="H95" s="771">
        <v>89355.7</v>
      </c>
      <c r="I95" s="771">
        <v>7853.8</v>
      </c>
      <c r="J95" s="771">
        <v>11144.4</v>
      </c>
      <c r="K95" s="771">
        <v>16422</v>
      </c>
      <c r="L95" s="12" t="s">
        <v>272</v>
      </c>
    </row>
    <row r="96" spans="1:12" ht="14.25">
      <c r="A96" s="770">
        <v>1130</v>
      </c>
      <c r="B96" s="778" t="s">
        <v>93</v>
      </c>
      <c r="C96" s="771">
        <v>104820</v>
      </c>
      <c r="D96" s="771">
        <v>7340</v>
      </c>
      <c r="E96" s="771">
        <v>10040</v>
      </c>
      <c r="F96" s="771">
        <v>13800</v>
      </c>
      <c r="G96" s="12" t="s">
        <v>272</v>
      </c>
      <c r="H96" s="771">
        <v>112157.4</v>
      </c>
      <c r="I96" s="771">
        <v>7853.8</v>
      </c>
      <c r="J96" s="771">
        <v>11144.4</v>
      </c>
      <c r="K96" s="771">
        <v>16422</v>
      </c>
      <c r="L96" s="12" t="s">
        <v>272</v>
      </c>
    </row>
    <row r="97" spans="1:12" ht="14.25">
      <c r="A97" s="770">
        <v>1340</v>
      </c>
      <c r="B97" s="778" t="s">
        <v>303</v>
      </c>
      <c r="C97" s="771">
        <v>92780</v>
      </c>
      <c r="D97" s="771">
        <v>7340</v>
      </c>
      <c r="E97" s="771">
        <v>13520</v>
      </c>
      <c r="F97" s="771">
        <v>19260</v>
      </c>
      <c r="G97" s="12" t="s">
        <v>272</v>
      </c>
      <c r="H97" s="771">
        <v>99274.6</v>
      </c>
      <c r="I97" s="771">
        <v>7853.8</v>
      </c>
      <c r="J97" s="771">
        <v>15007.2</v>
      </c>
      <c r="K97" s="771">
        <v>22919.4</v>
      </c>
      <c r="L97" s="12" t="s">
        <v>272</v>
      </c>
    </row>
    <row r="98" spans="1:12" ht="14.25">
      <c r="A98" s="770">
        <v>2987</v>
      </c>
      <c r="B98" s="778" t="s">
        <v>1333</v>
      </c>
      <c r="C98" s="771">
        <v>152010</v>
      </c>
      <c r="D98" s="12" t="s">
        <v>640</v>
      </c>
      <c r="E98" s="771">
        <v>10040</v>
      </c>
      <c r="F98" s="771">
        <v>13800</v>
      </c>
      <c r="G98" s="12" t="s">
        <v>272</v>
      </c>
      <c r="H98" s="771">
        <v>162650.70000000001</v>
      </c>
      <c r="I98" s="12" t="s">
        <v>640</v>
      </c>
      <c r="J98" s="771">
        <v>11144.4</v>
      </c>
      <c r="K98" s="771">
        <v>16422</v>
      </c>
      <c r="L98" s="12" t="s">
        <v>272</v>
      </c>
    </row>
    <row r="99" spans="1:12" ht="14.25">
      <c r="A99" s="770">
        <v>1885</v>
      </c>
      <c r="B99" s="778" t="s">
        <v>95</v>
      </c>
      <c r="C99" s="771">
        <v>92780</v>
      </c>
      <c r="D99" s="771">
        <v>7340</v>
      </c>
      <c r="E99" s="771">
        <v>10040</v>
      </c>
      <c r="F99" s="771">
        <v>13800</v>
      </c>
      <c r="G99" s="12" t="s">
        <v>272</v>
      </c>
      <c r="H99" s="771">
        <v>99274.6</v>
      </c>
      <c r="I99" s="771">
        <v>7853.8</v>
      </c>
      <c r="J99" s="771">
        <v>11144.4</v>
      </c>
      <c r="K99" s="771">
        <v>16422</v>
      </c>
      <c r="L99" s="12" t="s">
        <v>272</v>
      </c>
    </row>
    <row r="100" spans="1:12" ht="14.25">
      <c r="A100" s="770">
        <v>1890</v>
      </c>
      <c r="B100" s="778" t="s">
        <v>33</v>
      </c>
      <c r="C100" s="771">
        <v>71050</v>
      </c>
      <c r="D100" s="771">
        <v>7340</v>
      </c>
      <c r="E100" s="771">
        <v>7980</v>
      </c>
      <c r="F100" s="771">
        <v>9580</v>
      </c>
      <c r="G100" s="12" t="s">
        <v>272</v>
      </c>
      <c r="H100" s="771">
        <v>76023.5</v>
      </c>
      <c r="I100" s="771">
        <v>7853.8</v>
      </c>
      <c r="J100" s="771">
        <v>8778</v>
      </c>
      <c r="K100" s="771">
        <v>11400.2</v>
      </c>
      <c r="L100" s="12" t="s">
        <v>272</v>
      </c>
    </row>
    <row r="101" spans="1:12" ht="14.25">
      <c r="A101" s="770">
        <v>1425</v>
      </c>
      <c r="B101" s="778" t="s">
        <v>37</v>
      </c>
      <c r="C101" s="771">
        <v>92780</v>
      </c>
      <c r="D101" s="771">
        <v>7340</v>
      </c>
      <c r="E101" s="771">
        <v>10040</v>
      </c>
      <c r="F101" s="771">
        <v>13800</v>
      </c>
      <c r="G101" s="12" t="s">
        <v>272</v>
      </c>
      <c r="H101" s="771">
        <v>99274.6</v>
      </c>
      <c r="I101" s="771">
        <v>7853.8</v>
      </c>
      <c r="J101" s="771">
        <v>11144.4</v>
      </c>
      <c r="K101" s="771">
        <v>16422</v>
      </c>
      <c r="L101" s="12" t="s">
        <v>272</v>
      </c>
    </row>
    <row r="102" spans="1:12" ht="14.25">
      <c r="A102" s="770">
        <v>1535</v>
      </c>
      <c r="B102" s="778" t="s">
        <v>246</v>
      </c>
      <c r="C102" s="771">
        <v>104820</v>
      </c>
      <c r="D102" s="771">
        <v>7340</v>
      </c>
      <c r="E102" s="771">
        <v>10040</v>
      </c>
      <c r="F102" s="771">
        <v>13800</v>
      </c>
      <c r="G102" s="12" t="s">
        <v>272</v>
      </c>
      <c r="H102" s="771">
        <v>112157.4</v>
      </c>
      <c r="I102" s="771">
        <v>7853.8</v>
      </c>
      <c r="J102" s="771">
        <v>11144.4</v>
      </c>
      <c r="K102" s="771">
        <v>16422</v>
      </c>
      <c r="L102" s="12" t="s">
        <v>272</v>
      </c>
    </row>
    <row r="103" spans="1:12" ht="14.25">
      <c r="A103" s="770">
        <v>1390</v>
      </c>
      <c r="B103" s="778" t="s">
        <v>97</v>
      </c>
      <c r="C103" s="771">
        <v>83510</v>
      </c>
      <c r="D103" s="771">
        <v>7340</v>
      </c>
      <c r="E103" s="771">
        <v>10040</v>
      </c>
      <c r="F103" s="771">
        <v>13800</v>
      </c>
      <c r="G103" s="12" t="s">
        <v>272</v>
      </c>
      <c r="H103" s="771">
        <v>89355.7</v>
      </c>
      <c r="I103" s="771">
        <v>7853.8</v>
      </c>
      <c r="J103" s="771">
        <v>11144.4</v>
      </c>
      <c r="K103" s="771">
        <v>16422</v>
      </c>
      <c r="L103" s="12" t="s">
        <v>272</v>
      </c>
    </row>
    <row r="104" spans="1:12" ht="14.25">
      <c r="A104" s="770">
        <v>1750</v>
      </c>
      <c r="B104" s="778" t="s">
        <v>353</v>
      </c>
      <c r="C104" s="771">
        <v>83510</v>
      </c>
      <c r="D104" s="771">
        <v>7340</v>
      </c>
      <c r="E104" s="771">
        <v>10040</v>
      </c>
      <c r="F104" s="771">
        <v>13800</v>
      </c>
      <c r="G104" s="12" t="s">
        <v>272</v>
      </c>
      <c r="H104" s="771">
        <v>89355.7</v>
      </c>
      <c r="I104" s="771">
        <v>7853.8</v>
      </c>
      <c r="J104" s="771">
        <v>11144.4</v>
      </c>
      <c r="K104" s="771">
        <v>16422</v>
      </c>
      <c r="L104" s="12" t="s">
        <v>272</v>
      </c>
    </row>
    <row r="105" spans="1:12" ht="14.25">
      <c r="A105" s="770">
        <v>1546</v>
      </c>
      <c r="B105" s="778" t="s">
        <v>680</v>
      </c>
      <c r="C105" s="771">
        <v>152010</v>
      </c>
      <c r="D105" s="771">
        <v>7340</v>
      </c>
      <c r="E105" s="771">
        <v>10040</v>
      </c>
      <c r="F105" s="771">
        <v>13800</v>
      </c>
      <c r="G105" s="12" t="s">
        <v>272</v>
      </c>
      <c r="H105" s="771">
        <v>162650.70000000001</v>
      </c>
      <c r="I105" s="771">
        <v>7853.8</v>
      </c>
      <c r="J105" s="771">
        <v>11144.4</v>
      </c>
      <c r="K105" s="771">
        <v>16422</v>
      </c>
      <c r="L105" s="12" t="s">
        <v>272</v>
      </c>
    </row>
    <row r="106" spans="1:12" ht="14.25">
      <c r="A106" s="770">
        <v>1559</v>
      </c>
      <c r="B106" s="778" t="s">
        <v>597</v>
      </c>
      <c r="C106" s="771">
        <v>167560</v>
      </c>
      <c r="D106" s="771">
        <v>7340</v>
      </c>
      <c r="E106" s="771">
        <v>10040</v>
      </c>
      <c r="F106" s="771">
        <v>13800</v>
      </c>
      <c r="G106" s="12" t="s">
        <v>272</v>
      </c>
      <c r="H106" s="771">
        <v>179289.2</v>
      </c>
      <c r="I106" s="771">
        <v>7853.8</v>
      </c>
      <c r="J106" s="771">
        <v>11144.4</v>
      </c>
      <c r="K106" s="771">
        <v>16422</v>
      </c>
      <c r="L106" s="12" t="s">
        <v>272</v>
      </c>
    </row>
    <row r="107" spans="1:12" ht="14.25">
      <c r="A107" s="770">
        <v>1560</v>
      </c>
      <c r="B107" s="778" t="s">
        <v>679</v>
      </c>
      <c r="C107" s="771">
        <v>92780</v>
      </c>
      <c r="D107" s="771">
        <v>7340</v>
      </c>
      <c r="E107" s="771">
        <v>10040</v>
      </c>
      <c r="F107" s="771">
        <v>13800</v>
      </c>
      <c r="G107" s="12" t="s">
        <v>272</v>
      </c>
      <c r="H107" s="771">
        <v>99274.6</v>
      </c>
      <c r="I107" s="771">
        <v>7853.8</v>
      </c>
      <c r="J107" s="771">
        <v>11144.4</v>
      </c>
      <c r="K107" s="771">
        <v>16422</v>
      </c>
      <c r="L107" s="12" t="s">
        <v>272</v>
      </c>
    </row>
    <row r="108" spans="1:12" ht="14.25">
      <c r="A108" s="770">
        <v>1300</v>
      </c>
      <c r="B108" s="778" t="s">
        <v>114</v>
      </c>
      <c r="C108" s="771">
        <v>92780</v>
      </c>
      <c r="D108" s="771">
        <v>7340</v>
      </c>
      <c r="E108" s="771">
        <v>10040</v>
      </c>
      <c r="F108" s="771">
        <v>13800</v>
      </c>
      <c r="G108" s="12" t="s">
        <v>272</v>
      </c>
      <c r="H108" s="771">
        <v>99274.6</v>
      </c>
      <c r="I108" s="771">
        <v>7853.8</v>
      </c>
      <c r="J108" s="771">
        <v>11144.4</v>
      </c>
      <c r="K108" s="771">
        <v>16422</v>
      </c>
      <c r="L108" s="12" t="s">
        <v>272</v>
      </c>
    </row>
    <row r="109" spans="1:12" ht="14.25">
      <c r="A109" s="770">
        <v>1420</v>
      </c>
      <c r="B109" s="778" t="s">
        <v>347</v>
      </c>
      <c r="C109" s="771">
        <v>92780</v>
      </c>
      <c r="D109" s="771">
        <v>7340</v>
      </c>
      <c r="E109" s="771">
        <v>10040</v>
      </c>
      <c r="F109" s="771">
        <v>13800</v>
      </c>
      <c r="G109" s="12" t="s">
        <v>272</v>
      </c>
      <c r="H109" s="771">
        <v>99274.6</v>
      </c>
      <c r="I109" s="771">
        <v>7853.8</v>
      </c>
      <c r="J109" s="771">
        <v>11144.4</v>
      </c>
      <c r="K109" s="771">
        <v>16422</v>
      </c>
      <c r="L109" s="12" t="s">
        <v>272</v>
      </c>
    </row>
    <row r="110" spans="1:12" ht="14.25">
      <c r="A110" s="770">
        <v>1160</v>
      </c>
      <c r="B110" s="778" t="s">
        <v>94</v>
      </c>
      <c r="C110" s="771">
        <v>116540</v>
      </c>
      <c r="D110" s="771">
        <v>7340</v>
      </c>
      <c r="E110" s="771">
        <v>10040</v>
      </c>
      <c r="F110" s="771">
        <v>13800</v>
      </c>
      <c r="G110" s="12" t="s">
        <v>272</v>
      </c>
      <c r="H110" s="771">
        <v>124697.8</v>
      </c>
      <c r="I110" s="771">
        <v>7853.8</v>
      </c>
      <c r="J110" s="771">
        <v>11144.4</v>
      </c>
      <c r="K110" s="771">
        <v>16422</v>
      </c>
      <c r="L110" s="12" t="s">
        <v>272</v>
      </c>
    </row>
    <row r="111" spans="1:12" ht="14.25">
      <c r="A111" s="770">
        <v>1465</v>
      </c>
      <c r="B111" s="778" t="s">
        <v>296</v>
      </c>
      <c r="C111" s="771">
        <v>92780</v>
      </c>
      <c r="D111" s="771">
        <v>7340</v>
      </c>
      <c r="E111" s="771">
        <v>10040</v>
      </c>
      <c r="F111" s="771">
        <v>19260</v>
      </c>
      <c r="G111" s="12" t="s">
        <v>272</v>
      </c>
      <c r="H111" s="771">
        <v>99274.6</v>
      </c>
      <c r="I111" s="771">
        <v>7853.8</v>
      </c>
      <c r="J111" s="771">
        <v>11144.4</v>
      </c>
      <c r="K111" s="771">
        <v>22919.4</v>
      </c>
      <c r="L111" s="12" t="s">
        <v>272</v>
      </c>
    </row>
    <row r="112" spans="1:12" ht="14.25">
      <c r="A112" s="770">
        <v>1605</v>
      </c>
      <c r="B112" s="778" t="s">
        <v>76</v>
      </c>
      <c r="C112" s="771">
        <v>83510</v>
      </c>
      <c r="D112" s="771">
        <v>7340</v>
      </c>
      <c r="E112" s="771">
        <v>10040</v>
      </c>
      <c r="F112" s="771">
        <v>11930</v>
      </c>
      <c r="G112" s="12" t="s">
        <v>272</v>
      </c>
      <c r="H112" s="771">
        <v>89355.7</v>
      </c>
      <c r="I112" s="771">
        <v>7853.8</v>
      </c>
      <c r="J112" s="771">
        <v>11144.4</v>
      </c>
      <c r="K112" s="771">
        <v>14196.7</v>
      </c>
      <c r="L112" s="12" t="s">
        <v>272</v>
      </c>
    </row>
    <row r="113" spans="1:12" ht="14.25">
      <c r="A113" s="770">
        <v>1720</v>
      </c>
      <c r="B113" s="778" t="s">
        <v>193</v>
      </c>
      <c r="C113" s="771">
        <v>83510</v>
      </c>
      <c r="D113" s="771">
        <v>7340</v>
      </c>
      <c r="E113" s="771">
        <v>10040</v>
      </c>
      <c r="F113" s="771">
        <v>19260</v>
      </c>
      <c r="G113" s="12" t="s">
        <v>272</v>
      </c>
      <c r="H113" s="771">
        <v>89355.7</v>
      </c>
      <c r="I113" s="771">
        <v>7853.8</v>
      </c>
      <c r="J113" s="771">
        <v>11144.4</v>
      </c>
      <c r="K113" s="771">
        <v>22919.4</v>
      </c>
      <c r="L113" s="12" t="s">
        <v>272</v>
      </c>
    </row>
    <row r="114" spans="1:12" ht="14.25">
      <c r="A114" s="770">
        <v>1670</v>
      </c>
      <c r="B114" s="778" t="s">
        <v>77</v>
      </c>
      <c r="C114" s="771">
        <v>104820</v>
      </c>
      <c r="D114" s="771">
        <v>7340</v>
      </c>
      <c r="E114" s="771">
        <v>10040</v>
      </c>
      <c r="F114" s="771">
        <v>24340</v>
      </c>
      <c r="G114" s="12" t="s">
        <v>272</v>
      </c>
      <c r="H114" s="771">
        <v>112157.4</v>
      </c>
      <c r="I114" s="771">
        <v>7853.8</v>
      </c>
      <c r="J114" s="771">
        <v>11144.4</v>
      </c>
      <c r="K114" s="771">
        <v>28964.6</v>
      </c>
      <c r="L114" s="12" t="s">
        <v>272</v>
      </c>
    </row>
    <row r="115" spans="1:12" ht="14.25">
      <c r="A115" s="770">
        <v>1615</v>
      </c>
      <c r="B115" s="778" t="s">
        <v>78</v>
      </c>
      <c r="C115" s="771">
        <v>92780</v>
      </c>
      <c r="D115" s="771">
        <v>7340</v>
      </c>
      <c r="E115" s="771">
        <v>10040</v>
      </c>
      <c r="F115" s="771">
        <v>13800</v>
      </c>
      <c r="G115" s="12" t="s">
        <v>272</v>
      </c>
      <c r="H115" s="771">
        <v>99274.6</v>
      </c>
      <c r="I115" s="771">
        <v>7853.8</v>
      </c>
      <c r="J115" s="771">
        <v>11144.4</v>
      </c>
      <c r="K115" s="771">
        <v>16422</v>
      </c>
      <c r="L115" s="12" t="s">
        <v>272</v>
      </c>
    </row>
    <row r="116" spans="1:12" ht="14.25">
      <c r="A116" s="770">
        <v>1680</v>
      </c>
      <c r="B116" s="778" t="s">
        <v>185</v>
      </c>
      <c r="C116" s="771">
        <v>92780</v>
      </c>
      <c r="D116" s="771">
        <v>7340</v>
      </c>
      <c r="E116" s="771">
        <v>10040</v>
      </c>
      <c r="F116" s="771">
        <v>19260</v>
      </c>
      <c r="G116" s="12" t="s">
        <v>272</v>
      </c>
      <c r="H116" s="771">
        <v>99274.6</v>
      </c>
      <c r="I116" s="771">
        <v>7853.8</v>
      </c>
      <c r="J116" s="771">
        <v>11144.4</v>
      </c>
      <c r="K116" s="771">
        <v>22919.4</v>
      </c>
      <c r="L116" s="12" t="s">
        <v>272</v>
      </c>
    </row>
    <row r="117" spans="1:12" ht="14.25">
      <c r="A117" s="770">
        <v>383</v>
      </c>
      <c r="B117" s="778" t="s">
        <v>642</v>
      </c>
      <c r="C117" s="771">
        <v>92780</v>
      </c>
      <c r="D117" s="771">
        <v>7340</v>
      </c>
      <c r="E117" s="771">
        <v>13520</v>
      </c>
      <c r="F117" s="771">
        <v>19260</v>
      </c>
      <c r="G117" s="12" t="s">
        <v>272</v>
      </c>
      <c r="H117" s="771">
        <v>99274.6</v>
      </c>
      <c r="I117" s="771">
        <v>7853.8</v>
      </c>
      <c r="J117" s="771">
        <v>15007.2</v>
      </c>
      <c r="K117" s="771">
        <v>22919.4</v>
      </c>
      <c r="L117" s="12" t="s">
        <v>272</v>
      </c>
    </row>
    <row r="118" spans="1:12" ht="14.25">
      <c r="A118" s="770">
        <v>1715</v>
      </c>
      <c r="B118" s="778" t="s">
        <v>289</v>
      </c>
      <c r="C118" s="771">
        <v>83510</v>
      </c>
      <c r="D118" s="771">
        <v>7340</v>
      </c>
      <c r="E118" s="771">
        <v>10040</v>
      </c>
      <c r="F118" s="771">
        <v>19260</v>
      </c>
      <c r="G118" s="12" t="s">
        <v>272</v>
      </c>
      <c r="H118" s="771">
        <v>89355.7</v>
      </c>
      <c r="I118" s="771">
        <v>7853.8</v>
      </c>
      <c r="J118" s="771">
        <v>11144.4</v>
      </c>
      <c r="K118" s="771">
        <v>22919.4</v>
      </c>
      <c r="L118" s="12" t="s">
        <v>272</v>
      </c>
    </row>
    <row r="119" spans="1:12" ht="14.25">
      <c r="A119" s="770">
        <v>1655</v>
      </c>
      <c r="B119" s="778" t="s">
        <v>405</v>
      </c>
      <c r="C119" s="771">
        <v>71050</v>
      </c>
      <c r="D119" s="771">
        <v>7340</v>
      </c>
      <c r="E119" s="771">
        <v>10040</v>
      </c>
      <c r="F119" s="771">
        <v>11930</v>
      </c>
      <c r="G119" s="12" t="s">
        <v>272</v>
      </c>
      <c r="H119" s="771">
        <v>76023.5</v>
      </c>
      <c r="I119" s="771">
        <v>7853.8</v>
      </c>
      <c r="J119" s="771">
        <v>11144.4</v>
      </c>
      <c r="K119" s="771">
        <v>14196.7</v>
      </c>
      <c r="L119" s="12" t="s">
        <v>272</v>
      </c>
    </row>
    <row r="120" spans="1:12" ht="14.25">
      <c r="A120" s="770">
        <v>335</v>
      </c>
      <c r="B120" s="778" t="s">
        <v>518</v>
      </c>
      <c r="C120" s="771">
        <v>92780</v>
      </c>
      <c r="D120" s="771">
        <v>7340</v>
      </c>
      <c r="E120" s="771">
        <v>13520</v>
      </c>
      <c r="F120" s="771">
        <v>19260</v>
      </c>
      <c r="G120" s="12" t="s">
        <v>272</v>
      </c>
      <c r="H120" s="771">
        <v>99274.6</v>
      </c>
      <c r="I120" s="771">
        <v>7853.8</v>
      </c>
      <c r="J120" s="771">
        <v>15007.2</v>
      </c>
      <c r="K120" s="771">
        <v>22919.4</v>
      </c>
      <c r="L120" s="12" t="s">
        <v>272</v>
      </c>
    </row>
    <row r="121" spans="1:12" ht="14.25">
      <c r="A121" s="770">
        <v>17</v>
      </c>
      <c r="B121" s="778" t="s">
        <v>1334</v>
      </c>
      <c r="C121" s="771">
        <v>55830</v>
      </c>
      <c r="D121" s="771">
        <v>5630</v>
      </c>
      <c r="E121" s="771">
        <v>6370</v>
      </c>
      <c r="F121" s="771">
        <v>6450</v>
      </c>
      <c r="G121" s="12" t="s">
        <v>272</v>
      </c>
      <c r="H121" s="771">
        <v>58621.5</v>
      </c>
      <c r="I121" s="771">
        <v>5911.5</v>
      </c>
      <c r="J121" s="771">
        <v>7007</v>
      </c>
      <c r="K121" s="771">
        <v>7675.5</v>
      </c>
      <c r="L121" s="12" t="s">
        <v>272</v>
      </c>
    </row>
    <row r="122" spans="1:12" ht="14.25">
      <c r="A122" s="770">
        <v>16</v>
      </c>
      <c r="B122" s="778" t="s">
        <v>562</v>
      </c>
      <c r="C122" s="771">
        <v>76160</v>
      </c>
      <c r="D122" s="771">
        <v>7340</v>
      </c>
      <c r="E122" s="771">
        <v>10040</v>
      </c>
      <c r="F122" s="771">
        <v>13800</v>
      </c>
      <c r="G122" s="12" t="s">
        <v>272</v>
      </c>
      <c r="H122" s="771">
        <v>81491.199999999997</v>
      </c>
      <c r="I122" s="771">
        <v>7853.8</v>
      </c>
      <c r="J122" s="771">
        <v>11144.4</v>
      </c>
      <c r="K122" s="771">
        <v>16422</v>
      </c>
      <c r="L122" s="12" t="s">
        <v>272</v>
      </c>
    </row>
    <row r="123" spans="1:12" ht="14.25">
      <c r="A123" s="770">
        <v>1640</v>
      </c>
      <c r="B123" s="778" t="s">
        <v>406</v>
      </c>
      <c r="C123" s="771">
        <v>83510</v>
      </c>
      <c r="D123" s="771">
        <v>7340</v>
      </c>
      <c r="E123" s="771">
        <v>10040</v>
      </c>
      <c r="F123" s="771">
        <v>24340</v>
      </c>
      <c r="G123" s="12" t="s">
        <v>272</v>
      </c>
      <c r="H123" s="771">
        <v>89355.7</v>
      </c>
      <c r="I123" s="771">
        <v>7853.8</v>
      </c>
      <c r="J123" s="771">
        <v>11144.4</v>
      </c>
      <c r="K123" s="771">
        <v>28964.6</v>
      </c>
      <c r="L123" s="12" t="s">
        <v>272</v>
      </c>
    </row>
    <row r="124" spans="1:12" ht="14.25">
      <c r="A124" s="770">
        <v>1710</v>
      </c>
      <c r="B124" s="778" t="s">
        <v>407</v>
      </c>
      <c r="C124" s="771">
        <v>71050</v>
      </c>
      <c r="D124" s="771">
        <v>7340</v>
      </c>
      <c r="E124" s="771">
        <v>10040</v>
      </c>
      <c r="F124" s="771">
        <v>13800</v>
      </c>
      <c r="G124" s="12" t="s">
        <v>272</v>
      </c>
      <c r="H124" s="771">
        <v>76023.5</v>
      </c>
      <c r="I124" s="771">
        <v>7853.8</v>
      </c>
      <c r="J124" s="771">
        <v>11144.4</v>
      </c>
      <c r="K124" s="771">
        <v>16422</v>
      </c>
      <c r="L124" s="12" t="s">
        <v>272</v>
      </c>
    </row>
    <row r="125" spans="1:12" ht="14.25">
      <c r="A125" s="770">
        <v>1630</v>
      </c>
      <c r="B125" s="778" t="s">
        <v>290</v>
      </c>
      <c r="C125" s="771">
        <v>104820</v>
      </c>
      <c r="D125" s="771">
        <v>7340</v>
      </c>
      <c r="E125" s="771">
        <v>13520</v>
      </c>
      <c r="F125" s="771">
        <v>13800</v>
      </c>
      <c r="G125" s="12" t="s">
        <v>272</v>
      </c>
      <c r="H125" s="771">
        <v>112157.4</v>
      </c>
      <c r="I125" s="771">
        <v>7853.8</v>
      </c>
      <c r="J125" s="771">
        <v>15007.2</v>
      </c>
      <c r="K125" s="771">
        <v>16422</v>
      </c>
      <c r="L125" s="12" t="s">
        <v>272</v>
      </c>
    </row>
    <row r="126" spans="1:12" ht="14.25">
      <c r="A126" s="770">
        <v>1660</v>
      </c>
      <c r="B126" s="778" t="s">
        <v>408</v>
      </c>
      <c r="C126" s="771">
        <v>152010</v>
      </c>
      <c r="D126" s="771">
        <v>7340</v>
      </c>
      <c r="E126" s="771">
        <v>10040</v>
      </c>
      <c r="F126" s="771">
        <v>24340</v>
      </c>
      <c r="G126" s="12" t="s">
        <v>272</v>
      </c>
      <c r="H126" s="771">
        <v>162650.70000000001</v>
      </c>
      <c r="I126" s="771">
        <v>7853.8</v>
      </c>
      <c r="J126" s="771">
        <v>11144.4</v>
      </c>
      <c r="K126" s="771">
        <v>28964.6</v>
      </c>
      <c r="L126" s="12" t="s">
        <v>272</v>
      </c>
    </row>
    <row r="127" spans="1:12" ht="14.25">
      <c r="A127" s="770">
        <v>1705</v>
      </c>
      <c r="B127" s="778" t="s">
        <v>409</v>
      </c>
      <c r="C127" s="771">
        <v>71050</v>
      </c>
      <c r="D127" s="771">
        <v>7340</v>
      </c>
      <c r="E127" s="771">
        <v>10040</v>
      </c>
      <c r="F127" s="771">
        <v>13800</v>
      </c>
      <c r="G127" s="12" t="s">
        <v>272</v>
      </c>
      <c r="H127" s="771">
        <v>76023.5</v>
      </c>
      <c r="I127" s="771">
        <v>7853.8</v>
      </c>
      <c r="J127" s="771">
        <v>11144.4</v>
      </c>
      <c r="K127" s="771">
        <v>16422</v>
      </c>
      <c r="L127" s="12" t="s">
        <v>272</v>
      </c>
    </row>
    <row r="128" spans="1:12" ht="14.25">
      <c r="A128" s="770">
        <v>1620</v>
      </c>
      <c r="B128" s="778" t="s">
        <v>243</v>
      </c>
      <c r="C128" s="771">
        <v>92780</v>
      </c>
      <c r="D128" s="771">
        <v>7340</v>
      </c>
      <c r="E128" s="771">
        <v>10040</v>
      </c>
      <c r="F128" s="771">
        <v>24340</v>
      </c>
      <c r="G128" s="12" t="s">
        <v>272</v>
      </c>
      <c r="H128" s="771">
        <v>99274.6</v>
      </c>
      <c r="I128" s="771">
        <v>7853.8</v>
      </c>
      <c r="J128" s="771">
        <v>11144.4</v>
      </c>
      <c r="K128" s="771">
        <v>28964.6</v>
      </c>
      <c r="L128" s="12" t="s">
        <v>272</v>
      </c>
    </row>
    <row r="129" spans="1:12" ht="14.25">
      <c r="A129" s="770">
        <v>1785</v>
      </c>
      <c r="B129" s="778" t="s">
        <v>92</v>
      </c>
      <c r="C129" s="771">
        <v>71050</v>
      </c>
      <c r="D129" s="771">
        <v>7340</v>
      </c>
      <c r="E129" s="771">
        <v>10040</v>
      </c>
      <c r="F129" s="771">
        <v>13800</v>
      </c>
      <c r="G129" s="12" t="s">
        <v>272</v>
      </c>
      <c r="H129" s="771">
        <v>76023.5</v>
      </c>
      <c r="I129" s="771">
        <v>7853.8</v>
      </c>
      <c r="J129" s="771">
        <v>11144.4</v>
      </c>
      <c r="K129" s="771">
        <v>16422</v>
      </c>
      <c r="L129" s="12" t="s">
        <v>272</v>
      </c>
    </row>
    <row r="130" spans="1:12" ht="14.25">
      <c r="A130" s="770">
        <v>1780</v>
      </c>
      <c r="B130" s="778" t="s">
        <v>247</v>
      </c>
      <c r="C130" s="771">
        <v>71050</v>
      </c>
      <c r="D130" s="771">
        <v>7340</v>
      </c>
      <c r="E130" s="771">
        <v>10040</v>
      </c>
      <c r="F130" s="771">
        <v>13800</v>
      </c>
      <c r="G130" s="12" t="s">
        <v>272</v>
      </c>
      <c r="H130" s="771">
        <v>76023.5</v>
      </c>
      <c r="I130" s="771">
        <v>7853.8</v>
      </c>
      <c r="J130" s="771">
        <v>11144.4</v>
      </c>
      <c r="K130" s="771">
        <v>16422</v>
      </c>
      <c r="L130" s="12" t="s">
        <v>272</v>
      </c>
    </row>
    <row r="131" spans="1:12" ht="14.25">
      <c r="A131" s="770">
        <v>1330</v>
      </c>
      <c r="B131" s="778" t="s">
        <v>248</v>
      </c>
      <c r="C131" s="771">
        <v>83510</v>
      </c>
      <c r="D131" s="771">
        <v>7340</v>
      </c>
      <c r="E131" s="771">
        <v>10040</v>
      </c>
      <c r="F131" s="771">
        <v>19260</v>
      </c>
      <c r="G131" s="12" t="s">
        <v>272</v>
      </c>
      <c r="H131" s="771">
        <v>89355.7</v>
      </c>
      <c r="I131" s="771">
        <v>7853.8</v>
      </c>
      <c r="J131" s="771">
        <v>11144.4</v>
      </c>
      <c r="K131" s="771">
        <v>22919.4</v>
      </c>
      <c r="L131" s="12" t="s">
        <v>272</v>
      </c>
    </row>
    <row r="132" spans="1:12" ht="14.25">
      <c r="A132" s="770">
        <v>333</v>
      </c>
      <c r="B132" s="778" t="s">
        <v>549</v>
      </c>
      <c r="C132" s="771">
        <v>92780</v>
      </c>
      <c r="D132" s="771">
        <v>7340</v>
      </c>
      <c r="E132" s="771">
        <v>11850</v>
      </c>
      <c r="F132" s="771">
        <v>19260</v>
      </c>
      <c r="G132" s="12" t="s">
        <v>272</v>
      </c>
      <c r="H132" s="771">
        <v>99274.6</v>
      </c>
      <c r="I132" s="771">
        <v>7853.8</v>
      </c>
      <c r="J132" s="771">
        <v>13153.5</v>
      </c>
      <c r="K132" s="771">
        <v>22919.4</v>
      </c>
      <c r="L132" s="12" t="s">
        <v>272</v>
      </c>
    </row>
    <row r="133" spans="1:12" ht="14.25">
      <c r="A133" s="770">
        <v>1790</v>
      </c>
      <c r="B133" s="778" t="s">
        <v>249</v>
      </c>
      <c r="C133" s="771">
        <v>83510</v>
      </c>
      <c r="D133" s="771">
        <v>7340</v>
      </c>
      <c r="E133" s="771">
        <v>10040</v>
      </c>
      <c r="F133" s="771">
        <v>13800</v>
      </c>
      <c r="G133" s="12" t="s">
        <v>272</v>
      </c>
      <c r="H133" s="771">
        <v>89355.7</v>
      </c>
      <c r="I133" s="771">
        <v>7853.8</v>
      </c>
      <c r="J133" s="771">
        <v>11144.4</v>
      </c>
      <c r="K133" s="771">
        <v>16422</v>
      </c>
      <c r="L133" s="12" t="s">
        <v>272</v>
      </c>
    </row>
    <row r="134" spans="1:12" ht="14.25">
      <c r="A134" s="770">
        <v>2002</v>
      </c>
      <c r="B134" s="778" t="s">
        <v>43</v>
      </c>
      <c r="C134" s="771">
        <v>71550</v>
      </c>
      <c r="D134" s="771">
        <v>7340</v>
      </c>
      <c r="E134" s="771">
        <v>7680</v>
      </c>
      <c r="F134" s="771">
        <v>8160</v>
      </c>
      <c r="G134" s="12" t="s">
        <v>272</v>
      </c>
      <c r="H134" s="771">
        <v>76558.5</v>
      </c>
      <c r="I134" s="771">
        <v>7853.8</v>
      </c>
      <c r="J134" s="771">
        <v>8524.7999999999993</v>
      </c>
      <c r="K134" s="771">
        <v>9710.4</v>
      </c>
      <c r="L134" s="12" t="s">
        <v>272</v>
      </c>
    </row>
    <row r="135" spans="1:12" ht="14.25">
      <c r="A135" s="770">
        <v>2008</v>
      </c>
      <c r="B135" s="778" t="s">
        <v>594</v>
      </c>
      <c r="C135" s="771">
        <v>86970</v>
      </c>
      <c r="D135" s="771">
        <v>7340</v>
      </c>
      <c r="E135" s="771">
        <v>7680</v>
      </c>
      <c r="F135" s="771">
        <v>8260</v>
      </c>
      <c r="G135" s="12" t="s">
        <v>272</v>
      </c>
      <c r="H135" s="771">
        <v>93057.9</v>
      </c>
      <c r="I135" s="771">
        <v>7853.8</v>
      </c>
      <c r="J135" s="771">
        <v>8524.7999999999993</v>
      </c>
      <c r="K135" s="771">
        <v>9829.4</v>
      </c>
      <c r="L135" s="12" t="s">
        <v>272</v>
      </c>
    </row>
    <row r="136" spans="1:12" ht="14.25">
      <c r="A136" s="770">
        <v>2004</v>
      </c>
      <c r="B136" s="778" t="s">
        <v>598</v>
      </c>
      <c r="C136" s="771">
        <v>86970</v>
      </c>
      <c r="D136" s="771">
        <v>7340</v>
      </c>
      <c r="E136" s="771">
        <v>7680</v>
      </c>
      <c r="F136" s="771">
        <v>8260</v>
      </c>
      <c r="G136" s="12" t="s">
        <v>272</v>
      </c>
      <c r="H136" s="771">
        <v>93057.9</v>
      </c>
      <c r="I136" s="771">
        <v>7853.8</v>
      </c>
      <c r="J136" s="771">
        <v>8524.7999999999993</v>
      </c>
      <c r="K136" s="771">
        <v>9829.4</v>
      </c>
      <c r="L136" s="12" t="s">
        <v>272</v>
      </c>
    </row>
    <row r="137" spans="1:12" ht="14.25">
      <c r="A137" s="770">
        <v>2007</v>
      </c>
      <c r="B137" s="778" t="s">
        <v>599</v>
      </c>
      <c r="C137" s="771">
        <v>86970</v>
      </c>
      <c r="D137" s="771">
        <v>7340</v>
      </c>
      <c r="E137" s="771">
        <v>7680</v>
      </c>
      <c r="F137" s="771">
        <v>8260</v>
      </c>
      <c r="G137" s="12" t="s">
        <v>272</v>
      </c>
      <c r="H137" s="771">
        <v>93057.9</v>
      </c>
      <c r="I137" s="771">
        <v>7853.8</v>
      </c>
      <c r="J137" s="771">
        <v>8524.7999999999993</v>
      </c>
      <c r="K137" s="771">
        <v>9829.4</v>
      </c>
      <c r="L137" s="12" t="s">
        <v>272</v>
      </c>
    </row>
    <row r="138" spans="1:12" ht="14.25">
      <c r="A138" s="770">
        <v>1770</v>
      </c>
      <c r="B138" s="778" t="s">
        <v>277</v>
      </c>
      <c r="C138" s="771">
        <v>83510</v>
      </c>
      <c r="D138" s="771">
        <v>7340</v>
      </c>
      <c r="E138" s="771">
        <v>10040</v>
      </c>
      <c r="F138" s="771">
        <v>19260</v>
      </c>
      <c r="G138" s="12" t="s">
        <v>272</v>
      </c>
      <c r="H138" s="771">
        <v>89355.7</v>
      </c>
      <c r="I138" s="771">
        <v>7853.8</v>
      </c>
      <c r="J138" s="771">
        <v>11144.4</v>
      </c>
      <c r="K138" s="771">
        <v>22919.4</v>
      </c>
      <c r="L138" s="12" t="s">
        <v>272</v>
      </c>
    </row>
    <row r="139" spans="1:12" ht="14.25">
      <c r="A139" s="770">
        <v>1650</v>
      </c>
      <c r="B139" s="778" t="s">
        <v>1335</v>
      </c>
      <c r="C139" s="771">
        <v>152010</v>
      </c>
      <c r="D139" s="771">
        <v>7340</v>
      </c>
      <c r="E139" s="771">
        <v>15230</v>
      </c>
      <c r="F139" s="771">
        <v>47290</v>
      </c>
      <c r="G139" s="12" t="s">
        <v>272</v>
      </c>
      <c r="H139" s="771">
        <v>162650.70000000001</v>
      </c>
      <c r="I139" s="771">
        <v>7853.8</v>
      </c>
      <c r="J139" s="771">
        <v>16905.3</v>
      </c>
      <c r="K139" s="771">
        <v>56275.1</v>
      </c>
      <c r="L139" s="12" t="s">
        <v>272</v>
      </c>
    </row>
    <row r="140" spans="1:12" ht="14.25">
      <c r="A140" s="770">
        <v>1059</v>
      </c>
      <c r="B140" s="778" t="s">
        <v>1336</v>
      </c>
      <c r="C140" s="12" t="s">
        <v>640</v>
      </c>
      <c r="D140" s="12" t="s">
        <v>640</v>
      </c>
      <c r="E140" s="12" t="s">
        <v>640</v>
      </c>
      <c r="F140" s="12" t="s">
        <v>640</v>
      </c>
      <c r="G140" s="12" t="s">
        <v>272</v>
      </c>
      <c r="H140" s="12" t="s">
        <v>640</v>
      </c>
      <c r="I140" s="12" t="s">
        <v>640</v>
      </c>
      <c r="J140" s="12" t="s">
        <v>640</v>
      </c>
      <c r="K140" s="12" t="s">
        <v>640</v>
      </c>
      <c r="L140" s="12" t="s">
        <v>272</v>
      </c>
    </row>
    <row r="141" spans="1:12" ht="14.25">
      <c r="A141" s="770">
        <v>1060</v>
      </c>
      <c r="B141" s="778" t="s">
        <v>1337</v>
      </c>
      <c r="C141" s="12" t="s">
        <v>640</v>
      </c>
      <c r="D141" s="12" t="s">
        <v>640</v>
      </c>
      <c r="E141" s="12" t="s">
        <v>640</v>
      </c>
      <c r="F141" s="12" t="s">
        <v>640</v>
      </c>
      <c r="G141" s="12" t="s">
        <v>272</v>
      </c>
      <c r="H141" s="12" t="s">
        <v>640</v>
      </c>
      <c r="I141" s="12" t="s">
        <v>640</v>
      </c>
      <c r="J141" s="12" t="s">
        <v>640</v>
      </c>
      <c r="K141" s="12" t="s">
        <v>640</v>
      </c>
      <c r="L141" s="12" t="s">
        <v>272</v>
      </c>
    </row>
    <row r="142" spans="1:12">
      <c r="A142" s="666"/>
      <c r="B142" s="665"/>
      <c r="C142" s="16"/>
      <c r="D142" s="434"/>
      <c r="E142" s="16"/>
      <c r="F142" s="16"/>
      <c r="G142" s="300"/>
      <c r="H142" s="301"/>
      <c r="I142" s="299"/>
      <c r="J142" s="299"/>
      <c r="K142" s="299"/>
      <c r="L142" s="300"/>
    </row>
    <row r="143" spans="1:12">
      <c r="A143" s="659"/>
      <c r="B143" s="660"/>
      <c r="C143" s="364"/>
      <c r="D143" s="661"/>
      <c r="E143" s="364"/>
      <c r="F143" s="364"/>
      <c r="G143" s="662"/>
      <c r="H143" s="364"/>
      <c r="I143" s="661"/>
      <c r="J143" s="364"/>
      <c r="K143" s="364"/>
      <c r="L143" s="662"/>
    </row>
    <row r="144" spans="1:12">
      <c r="A144" s="437" t="s">
        <v>239</v>
      </c>
      <c r="B144" s="438" t="s">
        <v>310</v>
      </c>
      <c r="C144" s="439"/>
      <c r="D144" s="439"/>
      <c r="E144" s="439"/>
      <c r="F144" s="439"/>
      <c r="G144" s="439"/>
      <c r="H144" s="439"/>
      <c r="I144" s="661"/>
      <c r="J144" s="364"/>
      <c r="K144" s="364"/>
      <c r="L144" s="662"/>
    </row>
    <row r="145" spans="1:12">
      <c r="A145" s="440"/>
      <c r="B145" s="324" t="s">
        <v>171</v>
      </c>
      <c r="C145" s="439"/>
      <c r="D145" s="439"/>
      <c r="E145" s="439"/>
      <c r="F145" s="439"/>
      <c r="G145" s="439"/>
      <c r="H145" s="439"/>
      <c r="I145" s="661"/>
      <c r="J145" s="364"/>
      <c r="K145" s="364"/>
      <c r="L145" s="662"/>
    </row>
    <row r="146" spans="1:12">
      <c r="A146" s="440"/>
      <c r="B146" s="324" t="s">
        <v>600</v>
      </c>
      <c r="C146" s="439"/>
      <c r="D146" s="439"/>
      <c r="E146" s="439"/>
      <c r="F146" s="439"/>
      <c r="G146" s="439"/>
      <c r="H146" s="439"/>
      <c r="I146" s="661"/>
      <c r="J146" s="364"/>
      <c r="K146" s="364"/>
      <c r="L146" s="662"/>
    </row>
    <row r="147" spans="1:12">
      <c r="A147" s="440"/>
      <c r="B147" s="324" t="s">
        <v>334</v>
      </c>
      <c r="C147" s="439"/>
      <c r="D147" s="439"/>
      <c r="E147" s="439"/>
      <c r="F147" s="439"/>
      <c r="G147" s="439"/>
      <c r="H147" s="439"/>
      <c r="I147" s="661"/>
      <c r="J147" s="364"/>
      <c r="K147" s="364"/>
      <c r="L147" s="662"/>
    </row>
    <row r="148" spans="1:12">
      <c r="A148" s="440"/>
      <c r="B148" s="324" t="s">
        <v>601</v>
      </c>
      <c r="C148" s="439"/>
      <c r="D148" s="439"/>
      <c r="E148" s="439"/>
      <c r="F148" s="439"/>
      <c r="G148" s="439"/>
      <c r="H148" s="439"/>
      <c r="I148" s="661"/>
      <c r="J148" s="364"/>
      <c r="K148" s="364"/>
      <c r="L148" s="662"/>
    </row>
    <row r="149" spans="1:12">
      <c r="A149" s="659"/>
      <c r="B149" s="660"/>
      <c r="C149" s="364"/>
      <c r="D149" s="661"/>
      <c r="E149" s="364"/>
      <c r="F149" s="364"/>
      <c r="G149" s="662"/>
      <c r="H149" s="364"/>
      <c r="I149" s="661"/>
      <c r="J149" s="364"/>
      <c r="K149" s="364"/>
      <c r="L149" s="662"/>
    </row>
    <row r="150" spans="1:12">
      <c r="A150" s="659"/>
      <c r="B150" s="441" t="s">
        <v>563</v>
      </c>
      <c r="C150" s="442"/>
      <c r="D150" s="661"/>
      <c r="E150" s="364"/>
      <c r="F150" s="364"/>
      <c r="G150" s="662"/>
      <c r="H150" s="364"/>
      <c r="I150" s="661"/>
      <c r="J150" s="364"/>
      <c r="K150" s="364"/>
      <c r="L150" s="662"/>
    </row>
    <row r="151" spans="1:12">
      <c r="A151" s="659"/>
      <c r="B151" s="380" t="s">
        <v>474</v>
      </c>
      <c r="C151" s="302">
        <v>4680</v>
      </c>
      <c r="D151" s="661"/>
      <c r="E151" s="364"/>
      <c r="F151" s="364"/>
      <c r="G151" s="662"/>
      <c r="H151" s="364"/>
      <c r="I151" s="661"/>
      <c r="J151" s="364"/>
      <c r="K151" s="364"/>
      <c r="L151" s="662"/>
    </row>
    <row r="152" spans="1:12">
      <c r="A152" s="659"/>
      <c r="B152" s="380" t="s">
        <v>475</v>
      </c>
      <c r="C152" s="302">
        <v>5200</v>
      </c>
      <c r="D152" s="661"/>
      <c r="E152" s="364"/>
      <c r="F152" s="364"/>
      <c r="G152" s="662"/>
      <c r="H152" s="364"/>
      <c r="I152" s="661"/>
      <c r="J152" s="364"/>
      <c r="K152" s="364"/>
      <c r="L152" s="662"/>
    </row>
    <row r="153" spans="1:12">
      <c r="A153" s="659"/>
      <c r="B153" s="380" t="s">
        <v>476</v>
      </c>
      <c r="C153" s="302">
        <v>5610</v>
      </c>
      <c r="D153" s="661"/>
      <c r="E153" s="364"/>
      <c r="F153" s="364"/>
      <c r="G153" s="662"/>
      <c r="H153" s="364"/>
      <c r="I153" s="661"/>
      <c r="J153" s="364"/>
      <c r="K153" s="364"/>
      <c r="L153" s="662"/>
    </row>
    <row r="154" spans="1:12">
      <c r="A154" s="659"/>
      <c r="B154" s="660"/>
      <c r="C154" s="364"/>
      <c r="D154" s="661"/>
      <c r="E154" s="364"/>
      <c r="F154" s="364"/>
      <c r="G154" s="662"/>
      <c r="H154" s="364"/>
      <c r="I154" s="661"/>
      <c r="J154" s="364"/>
      <c r="K154" s="364"/>
      <c r="L154" s="662"/>
    </row>
    <row r="155" spans="1:12">
      <c r="A155" s="443" t="s">
        <v>239</v>
      </c>
      <c r="B155" s="444" t="s">
        <v>564</v>
      </c>
      <c r="C155" s="443"/>
      <c r="D155" s="443"/>
      <c r="E155" s="443"/>
      <c r="F155" s="443"/>
      <c r="G155" s="443"/>
      <c r="H155" s="443"/>
      <c r="I155" s="661"/>
      <c r="J155" s="364"/>
      <c r="K155" s="364"/>
      <c r="L155" s="662"/>
    </row>
    <row r="156" spans="1:12">
      <c r="A156" s="445"/>
      <c r="B156" s="291"/>
      <c r="C156" s="446"/>
      <c r="D156" s="446"/>
      <c r="E156" s="446"/>
      <c r="F156" s="446"/>
      <c r="G156" s="446"/>
      <c r="H156" s="446"/>
      <c r="I156" s="661"/>
      <c r="J156" s="364"/>
      <c r="K156" s="364"/>
      <c r="L156" s="662"/>
    </row>
    <row r="157" spans="1:12">
      <c r="A157" s="447" t="s">
        <v>240</v>
      </c>
      <c r="B157" s="444" t="s">
        <v>310</v>
      </c>
      <c r="C157" s="446"/>
      <c r="D157" s="446"/>
      <c r="E157" s="446"/>
      <c r="F157" s="446"/>
      <c r="G157" s="446"/>
      <c r="H157" s="446"/>
      <c r="I157" s="664"/>
      <c r="J157" s="664"/>
      <c r="K157" s="664"/>
      <c r="L157" s="664"/>
    </row>
    <row r="158" spans="1:12">
      <c r="A158" s="445"/>
      <c r="B158" s="291" t="s">
        <v>171</v>
      </c>
      <c r="C158" s="446"/>
      <c r="D158" s="446"/>
      <c r="E158" s="446"/>
      <c r="F158" s="446"/>
      <c r="G158" s="446"/>
      <c r="H158" s="446"/>
      <c r="I158" s="641"/>
      <c r="J158" s="641"/>
      <c r="K158" s="641"/>
      <c r="L158" s="641"/>
    </row>
    <row r="159" spans="1:12">
      <c r="A159" s="445"/>
      <c r="B159" s="291" t="s">
        <v>600</v>
      </c>
      <c r="C159" s="446"/>
      <c r="D159" s="446"/>
      <c r="E159" s="446"/>
      <c r="F159" s="446"/>
      <c r="G159" s="446"/>
      <c r="H159" s="446"/>
      <c r="I159" s="641"/>
      <c r="J159" s="641"/>
      <c r="K159" s="641"/>
      <c r="L159" s="641"/>
    </row>
    <row r="160" spans="1:12">
      <c r="A160" s="445"/>
      <c r="B160" s="291" t="s">
        <v>334</v>
      </c>
      <c r="C160" s="446"/>
      <c r="D160" s="446"/>
      <c r="E160" s="446"/>
      <c r="F160" s="446"/>
      <c r="G160" s="446"/>
      <c r="H160" s="446"/>
      <c r="I160" s="641"/>
      <c r="J160" s="641"/>
      <c r="K160" s="641"/>
      <c r="L160" s="641"/>
    </row>
    <row r="161" spans="1:12">
      <c r="A161" s="445"/>
      <c r="B161" s="291" t="s">
        <v>601</v>
      </c>
      <c r="C161" s="446"/>
      <c r="D161" s="446"/>
      <c r="E161" s="446"/>
      <c r="F161" s="446"/>
      <c r="G161" s="446"/>
      <c r="H161" s="446"/>
      <c r="I161" s="641"/>
      <c r="J161" s="641"/>
      <c r="K161" s="641"/>
      <c r="L161" s="641"/>
    </row>
    <row r="162" spans="1:12">
      <c r="A162" s="445"/>
      <c r="B162" s="291"/>
      <c r="C162" s="446"/>
      <c r="D162" s="446"/>
      <c r="E162" s="446"/>
      <c r="F162" s="446"/>
      <c r="G162" s="446"/>
      <c r="H162" s="446"/>
      <c r="I162" s="641"/>
      <c r="J162" s="641"/>
      <c r="K162" s="641"/>
      <c r="L162" s="641"/>
    </row>
    <row r="163" spans="1:12">
      <c r="A163" s="447" t="s">
        <v>565</v>
      </c>
      <c r="B163" s="291" t="s">
        <v>701</v>
      </c>
      <c r="C163" s="446"/>
      <c r="D163" s="446"/>
      <c r="E163" s="446"/>
      <c r="F163" s="446"/>
      <c r="G163" s="446"/>
      <c r="H163" s="446"/>
      <c r="I163" s="641"/>
      <c r="J163" s="641"/>
      <c r="K163" s="641"/>
      <c r="L163" s="641"/>
    </row>
    <row r="164" spans="1:12">
      <c r="A164" s="639"/>
      <c r="B164" s="640"/>
      <c r="C164" s="641"/>
      <c r="D164" s="641"/>
      <c r="E164" s="641"/>
      <c r="F164" s="641"/>
      <c r="G164" s="641"/>
      <c r="H164" s="641"/>
      <c r="I164" s="641"/>
      <c r="J164" s="641"/>
      <c r="K164" s="641"/>
      <c r="L164" s="641"/>
    </row>
    <row r="165" spans="1:12" ht="15.75">
      <c r="A165" s="639"/>
      <c r="B165" s="668" t="s">
        <v>252</v>
      </c>
      <c r="C165" s="669"/>
      <c r="D165" s="669"/>
      <c r="E165" s="669"/>
      <c r="F165" s="669"/>
      <c r="G165" s="449"/>
      <c r="H165" s="641"/>
      <c r="I165" s="641"/>
      <c r="J165" s="641"/>
      <c r="K165" s="641"/>
      <c r="L165" s="641"/>
    </row>
    <row r="166" spans="1:12">
      <c r="A166" s="639"/>
      <c r="B166" s="656" t="s">
        <v>253</v>
      </c>
      <c r="C166" s="670"/>
      <c r="D166" s="670"/>
      <c r="E166" s="670"/>
      <c r="F166" s="670"/>
      <c r="G166" s="671" t="s">
        <v>355</v>
      </c>
      <c r="H166" s="641"/>
      <c r="I166" s="641"/>
      <c r="J166" s="641"/>
      <c r="K166" s="641"/>
      <c r="L166" s="641"/>
    </row>
    <row r="167" spans="1:12">
      <c r="A167" s="639"/>
      <c r="B167" s="663"/>
      <c r="C167" s="669"/>
      <c r="D167" s="669"/>
      <c r="E167" s="669"/>
      <c r="F167" s="669"/>
      <c r="G167" s="672"/>
      <c r="H167" s="641"/>
      <c r="I167" s="641"/>
      <c r="J167" s="641"/>
      <c r="K167" s="641"/>
      <c r="L167" s="641"/>
    </row>
    <row r="168" spans="1:12">
      <c r="A168" s="639"/>
      <c r="B168" s="673" t="s">
        <v>643</v>
      </c>
      <c r="C168" s="669"/>
      <c r="D168" s="669"/>
      <c r="E168" s="669"/>
      <c r="F168" s="669"/>
      <c r="G168" s="672"/>
      <c r="H168" s="641"/>
      <c r="I168" s="641"/>
      <c r="J168" s="641"/>
      <c r="K168" s="641"/>
      <c r="L168" s="641"/>
    </row>
    <row r="169" spans="1:12">
      <c r="A169" s="674"/>
      <c r="B169" s="367" t="s">
        <v>644</v>
      </c>
      <c r="C169" s="669"/>
      <c r="D169" s="669"/>
      <c r="E169" s="669"/>
      <c r="F169" s="669"/>
      <c r="G169" s="364">
        <v>4970</v>
      </c>
      <c r="H169" s="675"/>
      <c r="I169" s="675"/>
      <c r="J169" s="675"/>
      <c r="K169" s="675"/>
      <c r="L169" s="675"/>
    </row>
    <row r="170" spans="1:12">
      <c r="A170" s="674"/>
      <c r="B170" s="367" t="s">
        <v>645</v>
      </c>
      <c r="C170" s="669"/>
      <c r="D170" s="669"/>
      <c r="E170" s="669"/>
      <c r="F170" s="669"/>
      <c r="G170" s="773"/>
      <c r="H170" s="675"/>
      <c r="I170" s="675"/>
      <c r="J170" s="675"/>
      <c r="K170" s="675"/>
      <c r="L170" s="675"/>
    </row>
    <row r="171" spans="1:12">
      <c r="A171" s="674"/>
      <c r="B171" s="367" t="s">
        <v>646</v>
      </c>
      <c r="C171" s="669"/>
      <c r="D171" s="669"/>
      <c r="E171" s="669"/>
      <c r="F171" s="669"/>
      <c r="G171" s="773"/>
      <c r="H171" s="675"/>
      <c r="I171" s="675"/>
      <c r="J171" s="675"/>
      <c r="K171" s="675"/>
      <c r="L171" s="675"/>
    </row>
    <row r="172" spans="1:12">
      <c r="A172" s="639"/>
      <c r="B172" s="663"/>
      <c r="C172" s="669"/>
      <c r="D172" s="669"/>
      <c r="E172" s="669"/>
      <c r="F172" s="669"/>
      <c r="G172" s="773"/>
      <c r="H172" s="641"/>
      <c r="I172" s="641"/>
      <c r="J172" s="641"/>
      <c r="K172" s="641"/>
      <c r="L172" s="641"/>
    </row>
    <row r="173" spans="1:12">
      <c r="A173" s="639"/>
      <c r="B173" s="673" t="s">
        <v>346</v>
      </c>
      <c r="C173" s="669"/>
      <c r="D173" s="669"/>
      <c r="E173" s="669"/>
      <c r="F173" s="669"/>
      <c r="G173" s="774"/>
      <c r="H173" s="641"/>
      <c r="I173" s="641"/>
      <c r="J173" s="641"/>
      <c r="K173" s="641"/>
      <c r="L173" s="641"/>
    </row>
    <row r="174" spans="1:12">
      <c r="A174" s="674"/>
      <c r="B174" s="367" t="s">
        <v>254</v>
      </c>
      <c r="C174" s="669"/>
      <c r="D174" s="669"/>
      <c r="E174" s="669"/>
      <c r="F174" s="669"/>
      <c r="G174" s="364">
        <v>8150</v>
      </c>
      <c r="H174" s="675"/>
      <c r="I174" s="675"/>
      <c r="J174" s="675"/>
      <c r="K174" s="675"/>
      <c r="L174" s="675"/>
    </row>
    <row r="175" spans="1:12">
      <c r="A175" s="674"/>
      <c r="B175" s="367" t="s">
        <v>255</v>
      </c>
      <c r="C175" s="669"/>
      <c r="D175" s="669"/>
      <c r="E175" s="669"/>
      <c r="F175" s="669"/>
      <c r="G175" s="364">
        <v>16300</v>
      </c>
      <c r="H175" s="675"/>
      <c r="I175" s="675"/>
      <c r="J175" s="675"/>
      <c r="K175" s="675"/>
      <c r="L175" s="675"/>
    </row>
    <row r="176" spans="1:12">
      <c r="A176" s="674"/>
      <c r="B176" s="367" t="s">
        <v>256</v>
      </c>
      <c r="C176" s="669"/>
      <c r="D176" s="669"/>
      <c r="E176" s="669"/>
      <c r="F176" s="669"/>
      <c r="G176" s="450">
        <v>5750</v>
      </c>
      <c r="H176" s="675"/>
      <c r="I176" s="675"/>
      <c r="J176" s="675"/>
      <c r="K176" s="675"/>
      <c r="L176" s="675"/>
    </row>
    <row r="177" spans="1:12">
      <c r="A177" s="674"/>
      <c r="B177" s="676" t="s">
        <v>16</v>
      </c>
      <c r="C177" s="675"/>
      <c r="D177" s="675"/>
      <c r="E177" s="675"/>
      <c r="F177" s="675"/>
      <c r="G177" s="775"/>
      <c r="H177" s="675"/>
      <c r="I177" s="675"/>
      <c r="J177" s="675"/>
      <c r="K177" s="675"/>
      <c r="L177" s="675"/>
    </row>
    <row r="178" spans="1:12">
      <c r="A178" s="639"/>
      <c r="B178" s="676"/>
      <c r="C178" s="675"/>
      <c r="D178" s="675"/>
      <c r="E178" s="675"/>
      <c r="F178" s="675"/>
      <c r="G178" s="775"/>
      <c r="H178" s="641"/>
      <c r="I178" s="641"/>
      <c r="J178" s="641"/>
      <c r="K178" s="641"/>
      <c r="L178" s="641"/>
    </row>
    <row r="179" spans="1:12">
      <c r="A179" s="639"/>
      <c r="B179" s="677" t="s">
        <v>702</v>
      </c>
      <c r="C179" s="675"/>
      <c r="D179" s="675"/>
      <c r="E179" s="675"/>
      <c r="F179" s="675"/>
      <c r="G179" s="451"/>
      <c r="H179" s="641"/>
      <c r="I179" s="641"/>
      <c r="J179" s="641"/>
      <c r="K179" s="641"/>
      <c r="L179" s="641"/>
    </row>
    <row r="180" spans="1:12">
      <c r="A180" s="674"/>
      <c r="B180" s="667" t="s">
        <v>211</v>
      </c>
      <c r="C180" s="675"/>
      <c r="D180" s="675"/>
      <c r="E180" s="675"/>
      <c r="F180" s="675"/>
      <c r="G180" s="661">
        <v>7490</v>
      </c>
      <c r="H180" s="675"/>
      <c r="I180" s="675"/>
      <c r="J180" s="675"/>
      <c r="K180" s="675"/>
      <c r="L180" s="675"/>
    </row>
    <row r="181" spans="1:12">
      <c r="A181" s="674"/>
      <c r="B181" s="667" t="s">
        <v>212</v>
      </c>
      <c r="C181" s="675"/>
      <c r="D181" s="675"/>
      <c r="E181" s="675"/>
      <c r="F181" s="675"/>
      <c r="G181" s="661"/>
      <c r="H181" s="675"/>
      <c r="I181" s="675"/>
      <c r="J181" s="675"/>
      <c r="K181" s="675"/>
      <c r="L181" s="675"/>
    </row>
    <row r="182" spans="1:12">
      <c r="A182" s="639"/>
      <c r="B182" s="678"/>
      <c r="C182" s="679"/>
      <c r="D182" s="679"/>
      <c r="E182" s="679"/>
      <c r="F182" s="679"/>
      <c r="G182" s="680"/>
      <c r="H182" s="641"/>
      <c r="I182" s="641"/>
      <c r="J182" s="641"/>
      <c r="K182" s="641"/>
      <c r="L182" s="641"/>
    </row>
    <row r="183" spans="1:12">
      <c r="A183" s="639"/>
      <c r="B183" s="681" t="s">
        <v>213</v>
      </c>
      <c r="C183" s="679"/>
      <c r="D183" s="679"/>
      <c r="E183" s="679"/>
      <c r="F183" s="679"/>
      <c r="G183" s="680"/>
      <c r="H183" s="641"/>
      <c r="I183" s="641"/>
      <c r="J183" s="641"/>
      <c r="K183" s="641"/>
      <c r="L183" s="641"/>
    </row>
    <row r="184" spans="1:12">
      <c r="A184" s="674"/>
      <c r="B184" s="667" t="s">
        <v>214</v>
      </c>
      <c r="C184" s="675"/>
      <c r="D184" s="675"/>
      <c r="E184" s="675"/>
      <c r="F184" s="675"/>
      <c r="G184" s="661">
        <v>5640</v>
      </c>
      <c r="H184" s="675"/>
      <c r="I184" s="675"/>
      <c r="J184" s="675"/>
      <c r="K184" s="675"/>
      <c r="L184" s="675"/>
    </row>
    <row r="185" spans="1:12">
      <c r="A185" s="639"/>
      <c r="B185" s="678"/>
      <c r="C185" s="675"/>
      <c r="D185" s="675"/>
      <c r="E185" s="675"/>
      <c r="F185" s="675"/>
      <c r="G185" s="682"/>
      <c r="H185" s="641"/>
      <c r="I185" s="641"/>
      <c r="J185" s="641"/>
      <c r="K185" s="641"/>
      <c r="L185" s="641"/>
    </row>
    <row r="186" spans="1:12">
      <c r="A186" s="639"/>
      <c r="B186" s="681" t="s">
        <v>258</v>
      </c>
      <c r="C186" s="679"/>
      <c r="D186" s="679"/>
      <c r="E186" s="679"/>
      <c r="F186" s="679"/>
      <c r="G186" s="661"/>
      <c r="H186" s="641"/>
      <c r="I186" s="641"/>
      <c r="J186" s="641"/>
      <c r="K186" s="641"/>
      <c r="L186" s="641"/>
    </row>
    <row r="187" spans="1:12">
      <c r="A187" s="639"/>
      <c r="B187" s="667" t="s">
        <v>259</v>
      </c>
      <c r="C187" s="675"/>
      <c r="D187" s="675"/>
      <c r="E187" s="675"/>
      <c r="F187" s="675"/>
      <c r="G187" s="661">
        <v>93930</v>
      </c>
      <c r="H187" s="675"/>
      <c r="I187" s="641"/>
      <c r="J187" s="641"/>
      <c r="K187" s="641"/>
      <c r="L187" s="641"/>
    </row>
    <row r="188" spans="1:12">
      <c r="A188" s="639"/>
      <c r="B188" s="640"/>
      <c r="C188" s="641"/>
      <c r="D188" s="641"/>
      <c r="E188" s="641"/>
      <c r="F188" s="641"/>
      <c r="G188" s="641"/>
      <c r="H188" s="641"/>
      <c r="I188" s="641"/>
      <c r="J188" s="641"/>
      <c r="K188" s="641"/>
      <c r="L188" s="641"/>
    </row>
    <row r="189" spans="1:12" ht="15.75">
      <c r="A189" s="683"/>
      <c r="B189" s="452" t="s">
        <v>566</v>
      </c>
      <c r="C189" s="453"/>
      <c r="D189" s="453"/>
      <c r="E189" s="453"/>
      <c r="F189" s="453"/>
      <c r="G189" s="453"/>
      <c r="H189" s="453"/>
      <c r="I189" s="641"/>
      <c r="J189" s="641"/>
      <c r="K189" s="641"/>
      <c r="L189" s="641"/>
    </row>
    <row r="190" spans="1:12">
      <c r="A190" s="639"/>
      <c r="B190" s="454" t="s">
        <v>63</v>
      </c>
      <c r="C190" s="85" t="s">
        <v>64</v>
      </c>
      <c r="D190" s="86"/>
      <c r="E190" s="455"/>
      <c r="F190" s="456" t="s">
        <v>65</v>
      </c>
      <c r="G190" s="455"/>
      <c r="H190" s="455"/>
      <c r="I190" s="641"/>
      <c r="J190" s="641"/>
      <c r="K190" s="641"/>
      <c r="L190" s="641"/>
    </row>
    <row r="191" spans="1:12" ht="25.5">
      <c r="A191" s="639"/>
      <c r="B191" s="457" t="s">
        <v>368</v>
      </c>
      <c r="C191" s="458" t="s">
        <v>262</v>
      </c>
      <c r="D191" s="458" t="s">
        <v>263</v>
      </c>
      <c r="E191" s="458" t="s">
        <v>557</v>
      </c>
      <c r="F191" s="459" t="s">
        <v>262</v>
      </c>
      <c r="G191" s="458" t="s">
        <v>263</v>
      </c>
      <c r="H191" s="458" t="s">
        <v>557</v>
      </c>
      <c r="I191" s="641"/>
      <c r="J191" s="641"/>
      <c r="K191" s="641"/>
      <c r="L191" s="641"/>
    </row>
    <row r="192" spans="1:12">
      <c r="A192" s="639"/>
      <c r="B192" s="460"/>
      <c r="C192" s="461" t="s">
        <v>370</v>
      </c>
      <c r="D192" s="461" t="s">
        <v>370</v>
      </c>
      <c r="E192" s="461" t="s">
        <v>371</v>
      </c>
      <c r="F192" s="462" t="s">
        <v>370</v>
      </c>
      <c r="G192" s="461" t="s">
        <v>370</v>
      </c>
      <c r="H192" s="461" t="s">
        <v>371</v>
      </c>
      <c r="I192" s="641"/>
      <c r="J192" s="641"/>
      <c r="K192" s="641"/>
      <c r="L192" s="641"/>
    </row>
    <row r="193" spans="1:12">
      <c r="A193" s="639"/>
      <c r="B193" s="463"/>
      <c r="C193" s="464"/>
      <c r="D193" s="464"/>
      <c r="E193" s="464"/>
      <c r="F193" s="465"/>
      <c r="G193" s="466"/>
      <c r="H193" s="466"/>
      <c r="I193" s="641"/>
      <c r="J193" s="641"/>
      <c r="K193" s="641"/>
      <c r="L193" s="641"/>
    </row>
    <row r="194" spans="1:12">
      <c r="A194" s="639"/>
      <c r="B194" s="467" t="s">
        <v>519</v>
      </c>
      <c r="C194" s="446"/>
      <c r="D194" s="446"/>
      <c r="E194" s="446"/>
      <c r="F194" s="465"/>
      <c r="G194" s="466"/>
      <c r="H194" s="466"/>
      <c r="I194" s="641"/>
      <c r="J194" s="641"/>
      <c r="K194" s="641"/>
      <c r="L194" s="641"/>
    </row>
    <row r="195" spans="1:12">
      <c r="A195" s="639"/>
      <c r="B195" s="291" t="s">
        <v>519</v>
      </c>
      <c r="C195" s="384"/>
      <c r="D195" s="384"/>
      <c r="E195" s="384"/>
      <c r="F195" s="468"/>
      <c r="G195" s="466"/>
      <c r="H195" s="466"/>
      <c r="I195" s="641"/>
      <c r="J195" s="641"/>
      <c r="K195" s="641"/>
      <c r="L195" s="641"/>
    </row>
    <row r="196" spans="1:12">
      <c r="A196" s="639"/>
      <c r="B196" s="291" t="s">
        <v>520</v>
      </c>
      <c r="C196" s="381">
        <v>44670</v>
      </c>
      <c r="D196" s="381">
        <v>7920</v>
      </c>
      <c r="E196" s="381">
        <v>7540</v>
      </c>
      <c r="F196" s="382">
        <v>47796.9</v>
      </c>
      <c r="G196" s="383">
        <v>8712</v>
      </c>
      <c r="H196" s="383">
        <v>8972.6</v>
      </c>
      <c r="I196" s="778"/>
      <c r="J196" s="778"/>
      <c r="K196" s="778"/>
      <c r="L196" s="778"/>
    </row>
    <row r="197" spans="1:12">
      <c r="A197" s="639"/>
      <c r="B197" s="291" t="s">
        <v>521</v>
      </c>
      <c r="C197" s="384"/>
      <c r="D197" s="384"/>
      <c r="E197" s="384"/>
      <c r="F197" s="435"/>
      <c r="G197" s="436"/>
      <c r="H197" s="436"/>
      <c r="I197" s="641"/>
      <c r="J197" s="778"/>
      <c r="K197" s="778"/>
      <c r="L197" s="778"/>
    </row>
    <row r="198" spans="1:12">
      <c r="A198" s="639"/>
      <c r="B198" s="291" t="s">
        <v>522</v>
      </c>
      <c r="C198" s="381">
        <v>41160</v>
      </c>
      <c r="D198" s="381">
        <v>7920</v>
      </c>
      <c r="E198" s="381">
        <v>6840</v>
      </c>
      <c r="F198" s="382">
        <v>44041.200000000004</v>
      </c>
      <c r="G198" s="383">
        <v>8712</v>
      </c>
      <c r="H198" s="383">
        <v>8139.5999999999995</v>
      </c>
      <c r="I198" s="675"/>
      <c r="J198" s="778"/>
      <c r="K198" s="778"/>
      <c r="L198" s="778"/>
    </row>
    <row r="199" spans="1:12">
      <c r="A199" s="639"/>
      <c r="B199" s="291" t="s">
        <v>523</v>
      </c>
      <c r="C199" s="381">
        <v>65630</v>
      </c>
      <c r="D199" s="381">
        <v>7920</v>
      </c>
      <c r="E199" s="381">
        <v>6840</v>
      </c>
      <c r="F199" s="382">
        <v>70224.100000000006</v>
      </c>
      <c r="G199" s="383">
        <v>8712</v>
      </c>
      <c r="H199" s="383">
        <v>8139.5999999999995</v>
      </c>
      <c r="I199" s="675"/>
      <c r="J199" s="778"/>
      <c r="K199" s="778"/>
      <c r="L199" s="778"/>
    </row>
    <row r="200" spans="1:12">
      <c r="A200" s="639"/>
      <c r="B200" s="469"/>
      <c r="C200" s="385"/>
      <c r="D200" s="385"/>
      <c r="E200" s="385"/>
      <c r="F200" s="385"/>
      <c r="G200" s="385"/>
      <c r="H200" s="385"/>
      <c r="I200" s="641"/>
      <c r="J200" s="641"/>
      <c r="K200" s="641"/>
      <c r="L200" s="641"/>
    </row>
    <row r="201" spans="1:12">
      <c r="A201" s="639"/>
      <c r="B201" s="291" t="s">
        <v>513</v>
      </c>
      <c r="C201" s="384"/>
      <c r="D201" s="384"/>
      <c r="E201" s="384"/>
      <c r="F201" s="384"/>
      <c r="G201" s="384"/>
      <c r="H201" s="470"/>
      <c r="I201" s="641"/>
      <c r="J201" s="641"/>
      <c r="K201" s="641"/>
      <c r="L201" s="641"/>
    </row>
    <row r="202" spans="1:12">
      <c r="A202" s="639"/>
      <c r="B202" s="291" t="s">
        <v>524</v>
      </c>
      <c r="C202" s="384"/>
      <c r="D202" s="384"/>
      <c r="E202" s="384"/>
      <c r="F202" s="384"/>
      <c r="G202" s="384"/>
      <c r="H202" s="470"/>
      <c r="I202" s="641"/>
      <c r="J202" s="641"/>
      <c r="K202" s="641"/>
      <c r="L202" s="641"/>
    </row>
    <row r="203" spans="1:12">
      <c r="A203" s="639"/>
      <c r="B203" s="291" t="s">
        <v>525</v>
      </c>
      <c r="C203" s="446"/>
      <c r="D203" s="446"/>
      <c r="E203" s="446"/>
      <c r="F203" s="446"/>
      <c r="G203" s="446"/>
      <c r="H203" s="446"/>
      <c r="I203" s="641"/>
      <c r="J203" s="641"/>
      <c r="K203" s="641"/>
      <c r="L203" s="641"/>
    </row>
    <row r="204" spans="1:12">
      <c r="A204" s="639"/>
      <c r="B204" s="471"/>
      <c r="C204" s="446"/>
      <c r="D204" s="291"/>
      <c r="E204" s="291"/>
      <c r="F204" s="446"/>
      <c r="G204" s="446"/>
      <c r="H204" s="446"/>
      <c r="I204" s="641"/>
      <c r="J204" s="641"/>
      <c r="K204" s="641"/>
      <c r="L204" s="641"/>
    </row>
    <row r="205" spans="1:12">
      <c r="A205" s="639"/>
      <c r="B205" s="471"/>
      <c r="C205" s="446"/>
      <c r="D205" s="291"/>
      <c r="E205" s="291"/>
      <c r="F205" s="446"/>
      <c r="G205" s="446"/>
      <c r="H205" s="446"/>
      <c r="I205" s="641"/>
      <c r="J205" s="641"/>
      <c r="K205" s="641"/>
      <c r="L205" s="641"/>
    </row>
    <row r="206" spans="1:12" ht="15.75">
      <c r="A206" s="639"/>
      <c r="B206" s="282" t="s">
        <v>526</v>
      </c>
      <c r="C206" s="466"/>
      <c r="D206" s="466"/>
      <c r="E206" s="466"/>
      <c r="F206" s="466"/>
      <c r="G206" s="472"/>
      <c r="H206" s="446"/>
      <c r="I206" s="641"/>
      <c r="J206" s="641"/>
      <c r="K206" s="641"/>
      <c r="L206" s="641"/>
    </row>
    <row r="207" spans="1:12" ht="15.75">
      <c r="A207" s="639"/>
      <c r="B207" s="282"/>
      <c r="C207" s="466"/>
      <c r="D207" s="466"/>
      <c r="E207" s="466"/>
      <c r="F207" s="466"/>
      <c r="G207" s="472"/>
      <c r="H207" s="446"/>
      <c r="I207" s="641"/>
      <c r="J207" s="641"/>
      <c r="K207" s="641"/>
      <c r="L207" s="641"/>
    </row>
    <row r="208" spans="1:12">
      <c r="A208" s="639"/>
      <c r="B208" s="460" t="s">
        <v>253</v>
      </c>
      <c r="C208" s="453"/>
      <c r="D208" s="453"/>
      <c r="E208" s="453"/>
      <c r="F208" s="453"/>
      <c r="G208" s="473" t="s">
        <v>355</v>
      </c>
      <c r="H208" s="446"/>
      <c r="I208" s="641"/>
      <c r="J208" s="641"/>
      <c r="K208" s="641"/>
      <c r="L208" s="641"/>
    </row>
    <row r="209" spans="1:12">
      <c r="A209" s="639"/>
      <c r="B209" s="269"/>
      <c r="C209" s="466"/>
      <c r="D209" s="466"/>
      <c r="E209" s="466"/>
      <c r="F209" s="466"/>
      <c r="G209" s="137"/>
      <c r="H209" s="446"/>
      <c r="I209" s="641"/>
      <c r="J209" s="641"/>
      <c r="K209" s="641"/>
      <c r="L209" s="641"/>
    </row>
    <row r="210" spans="1:12">
      <c r="A210" s="639"/>
      <c r="B210" s="140" t="s">
        <v>527</v>
      </c>
      <c r="C210" s="269"/>
      <c r="D210" s="269"/>
      <c r="E210" s="269"/>
      <c r="F210" s="269"/>
      <c r="G210" s="269"/>
      <c r="H210" s="446"/>
      <c r="I210" s="641"/>
      <c r="J210" s="641"/>
      <c r="K210" s="641"/>
      <c r="L210" s="641"/>
    </row>
    <row r="211" spans="1:12">
      <c r="A211" s="684"/>
      <c r="B211" s="474" t="s">
        <v>528</v>
      </c>
      <c r="C211" s="137"/>
      <c r="D211" s="475"/>
      <c r="E211" s="475"/>
      <c r="F211" s="475"/>
      <c r="G211" s="136">
        <v>5760</v>
      </c>
      <c r="H211" s="446"/>
      <c r="I211" s="641"/>
      <c r="J211" s="641"/>
      <c r="K211" s="641"/>
      <c r="L211" s="641"/>
    </row>
    <row r="212" spans="1:12">
      <c r="A212" s="684"/>
      <c r="B212" s="474" t="s">
        <v>529</v>
      </c>
      <c r="C212" s="475"/>
      <c r="D212" s="475"/>
      <c r="E212" s="475"/>
      <c r="F212" s="475"/>
      <c r="G212" s="136">
        <v>45440</v>
      </c>
      <c r="H212" s="446"/>
      <c r="I212" s="641"/>
      <c r="J212" s="641"/>
      <c r="K212" s="641"/>
      <c r="L212" s="641"/>
    </row>
    <row r="213" spans="1:12">
      <c r="A213" s="639"/>
      <c r="B213" s="474"/>
      <c r="C213" s="466"/>
      <c r="D213" s="466"/>
      <c r="E213" s="466"/>
      <c r="F213" s="466"/>
      <c r="G213" s="136"/>
      <c r="H213" s="446"/>
      <c r="I213" s="641"/>
      <c r="J213" s="641"/>
      <c r="K213" s="641"/>
      <c r="L213" s="641"/>
    </row>
    <row r="214" spans="1:12">
      <c r="A214" s="639"/>
      <c r="B214" s="291" t="s">
        <v>513</v>
      </c>
      <c r="C214" s="466"/>
      <c r="D214" s="466"/>
      <c r="E214" s="466"/>
      <c r="F214" s="466"/>
      <c r="G214" s="136"/>
      <c r="H214" s="446"/>
      <c r="I214" s="641"/>
      <c r="J214" s="641"/>
      <c r="K214" s="641"/>
      <c r="L214" s="641"/>
    </row>
    <row r="215" spans="1:12">
      <c r="A215" s="639"/>
      <c r="B215" s="291" t="s">
        <v>530</v>
      </c>
      <c r="C215" s="466"/>
      <c r="D215" s="466"/>
      <c r="E215" s="466"/>
      <c r="F215" s="466"/>
      <c r="G215" s="136"/>
      <c r="H215" s="446"/>
      <c r="I215" s="641"/>
      <c r="J215" s="641"/>
      <c r="K215" s="641"/>
      <c r="L215" s="641"/>
    </row>
    <row r="216" spans="1:12">
      <c r="A216" s="639"/>
      <c r="B216" s="272"/>
      <c r="C216" s="466"/>
      <c r="D216" s="466"/>
      <c r="E216" s="466"/>
      <c r="F216" s="466"/>
      <c r="G216" s="136"/>
      <c r="H216" s="446"/>
      <c r="I216" s="641"/>
      <c r="J216" s="641"/>
      <c r="K216" s="641"/>
      <c r="L216" s="641"/>
    </row>
    <row r="217" spans="1:12">
      <c r="A217" s="639"/>
      <c r="B217" s="140" t="s">
        <v>257</v>
      </c>
      <c r="C217" s="269"/>
      <c r="D217" s="269"/>
      <c r="E217" s="269"/>
      <c r="F217" s="269"/>
      <c r="G217" s="272"/>
      <c r="H217" s="446"/>
      <c r="I217" s="641"/>
      <c r="J217" s="641"/>
      <c r="K217" s="641"/>
      <c r="L217" s="641"/>
    </row>
    <row r="218" spans="1:12">
      <c r="A218" s="684"/>
      <c r="B218" s="474" t="s">
        <v>531</v>
      </c>
      <c r="C218" s="137"/>
      <c r="D218" s="475"/>
      <c r="E218" s="475"/>
      <c r="F218" s="475"/>
      <c r="G218" s="136">
        <v>1880</v>
      </c>
      <c r="H218" s="446"/>
      <c r="I218" s="641"/>
      <c r="J218" s="641"/>
      <c r="K218" s="641"/>
      <c r="L218" s="641"/>
    </row>
    <row r="219" spans="1:12">
      <c r="A219" s="684"/>
      <c r="B219" s="474" t="s">
        <v>532</v>
      </c>
      <c r="C219" s="475"/>
      <c r="D219" s="475"/>
      <c r="E219" s="475"/>
      <c r="F219" s="475"/>
      <c r="G219" s="136">
        <v>1880</v>
      </c>
      <c r="H219" s="446"/>
      <c r="I219" s="641"/>
      <c r="J219" s="641"/>
      <c r="K219" s="641"/>
      <c r="L219" s="641"/>
    </row>
    <row r="220" spans="1:12">
      <c r="A220" s="684"/>
      <c r="B220" s="474" t="s">
        <v>533</v>
      </c>
      <c r="C220" s="475"/>
      <c r="D220" s="475"/>
      <c r="E220" s="475"/>
      <c r="F220" s="475"/>
      <c r="G220" s="136">
        <v>3540</v>
      </c>
      <c r="H220" s="446"/>
      <c r="I220" s="641"/>
      <c r="J220" s="641"/>
      <c r="K220" s="641"/>
      <c r="L220" s="641"/>
    </row>
    <row r="221" spans="1:12">
      <c r="A221" s="639"/>
      <c r="B221" s="460"/>
      <c r="C221" s="453"/>
      <c r="D221" s="453"/>
      <c r="E221" s="453"/>
      <c r="F221" s="453"/>
      <c r="G221" s="473"/>
      <c r="H221" s="446"/>
      <c r="I221" s="641"/>
      <c r="J221" s="641"/>
      <c r="K221" s="641"/>
      <c r="L221" s="641"/>
    </row>
    <row r="222" spans="1:12">
      <c r="A222" s="128"/>
      <c r="B222" s="132"/>
      <c r="C222" s="131"/>
      <c r="D222" s="131"/>
      <c r="E222" s="131"/>
      <c r="F222" s="131"/>
      <c r="G222" s="133"/>
      <c r="H222" s="101"/>
      <c r="I222" s="11"/>
      <c r="J222" s="11"/>
      <c r="K222" s="11"/>
      <c r="L222" s="11"/>
    </row>
    <row r="223" spans="1:12">
      <c r="A223" s="128"/>
      <c r="B223" s="134"/>
      <c r="C223" s="134"/>
      <c r="D223" s="134"/>
      <c r="E223" s="134"/>
      <c r="F223" s="134"/>
      <c r="G223" s="134"/>
      <c r="H223" s="101"/>
      <c r="I223" s="11"/>
      <c r="J223" s="11"/>
      <c r="K223" s="11"/>
      <c r="L223" s="11"/>
    </row>
    <row r="224" spans="1:12">
      <c r="A224" s="128"/>
      <c r="B224" s="129"/>
      <c r="C224" s="135"/>
      <c r="D224" s="131"/>
      <c r="E224" s="131"/>
      <c r="F224" s="131"/>
      <c r="G224" s="136"/>
      <c r="H224" s="101"/>
      <c r="I224" s="11"/>
      <c r="J224" s="11"/>
      <c r="K224" s="11"/>
      <c r="L224" s="11"/>
    </row>
    <row r="225" spans="1:12">
      <c r="A225" s="128"/>
      <c r="B225" s="129"/>
      <c r="C225" s="131"/>
      <c r="D225" s="131"/>
      <c r="E225" s="131"/>
      <c r="F225" s="131"/>
      <c r="G225" s="136"/>
      <c r="H225" s="101"/>
      <c r="I225" s="11"/>
      <c r="J225" s="11"/>
      <c r="K225" s="11"/>
      <c r="L225" s="11"/>
    </row>
    <row r="226" spans="1:12">
      <c r="A226" s="128"/>
      <c r="B226" s="129"/>
      <c r="C226" s="131"/>
      <c r="D226" s="131"/>
      <c r="E226" s="131"/>
      <c r="F226" s="131"/>
      <c r="G226" s="137"/>
      <c r="H226" s="101"/>
      <c r="I226" s="11"/>
      <c r="J226" s="11"/>
      <c r="K226" s="11"/>
      <c r="L226" s="11"/>
    </row>
    <row r="227" spans="1:12">
      <c r="A227" s="128"/>
      <c r="B227" s="98"/>
      <c r="C227" s="131"/>
      <c r="D227" s="131"/>
      <c r="E227" s="131"/>
      <c r="F227" s="131"/>
      <c r="G227" s="138"/>
      <c r="H227" s="101"/>
      <c r="I227" s="11"/>
      <c r="J227" s="11"/>
      <c r="K227" s="11"/>
      <c r="L227" s="11"/>
    </row>
    <row r="228" spans="1:12">
      <c r="A228" s="128"/>
      <c r="B228" s="98"/>
      <c r="C228" s="131"/>
      <c r="D228" s="131"/>
      <c r="E228" s="131"/>
      <c r="F228" s="131"/>
      <c r="G228" s="136"/>
      <c r="H228" s="101"/>
      <c r="I228" s="11"/>
      <c r="J228" s="11"/>
      <c r="K228" s="11"/>
      <c r="L228" s="11"/>
    </row>
    <row r="229" spans="1:12">
      <c r="A229" s="128"/>
      <c r="B229" s="139"/>
      <c r="C229" s="131"/>
      <c r="D229" s="131"/>
      <c r="E229" s="131"/>
      <c r="F229" s="131"/>
      <c r="G229" s="136"/>
      <c r="H229" s="101"/>
      <c r="I229" s="11"/>
      <c r="J229" s="11"/>
      <c r="K229" s="11"/>
      <c r="L229" s="11"/>
    </row>
    <row r="230" spans="1:12">
      <c r="A230" s="128"/>
      <c r="B230" s="134"/>
      <c r="C230" s="134"/>
      <c r="D230" s="134"/>
      <c r="E230" s="134"/>
      <c r="F230" s="134"/>
      <c r="G230" s="140"/>
      <c r="H230" s="101"/>
      <c r="I230" s="11"/>
      <c r="J230" s="11"/>
      <c r="K230" s="11"/>
      <c r="L230" s="11"/>
    </row>
    <row r="231" spans="1:12">
      <c r="A231" s="128"/>
      <c r="B231" s="129"/>
      <c r="C231" s="135"/>
      <c r="D231" s="131"/>
      <c r="E231" s="131"/>
      <c r="F231" s="131"/>
      <c r="G231" s="136"/>
      <c r="H231" s="101"/>
      <c r="I231" s="11"/>
      <c r="J231" s="11"/>
      <c r="K231" s="11"/>
      <c r="L231" s="11"/>
    </row>
    <row r="232" spans="1:12">
      <c r="A232" s="128"/>
      <c r="B232" s="129"/>
      <c r="C232" s="131"/>
      <c r="D232" s="131"/>
      <c r="E232" s="131"/>
      <c r="F232" s="131"/>
      <c r="G232" s="136"/>
      <c r="H232" s="101"/>
      <c r="I232" s="11"/>
      <c r="J232" s="11"/>
      <c r="K232" s="11"/>
      <c r="L232" s="11"/>
    </row>
    <row r="233" spans="1:12">
      <c r="A233" s="128"/>
      <c r="B233" s="129"/>
      <c r="C233" s="131"/>
      <c r="D233" s="131"/>
      <c r="E233" s="131"/>
      <c r="F233" s="131"/>
      <c r="G233" s="136"/>
      <c r="H233" s="101"/>
      <c r="I233" s="11"/>
      <c r="J233" s="11"/>
      <c r="K233" s="11"/>
      <c r="L233" s="11"/>
    </row>
  </sheetData>
  <mergeCells count="1">
    <mergeCell ref="A1:B1"/>
  </mergeCells>
  <phoneticPr fontId="0" type="noConversion"/>
  <hyperlinks>
    <hyperlink ref="I1" location="Indhold!A1" display="Tilbage til indholdsoversigten"/>
    <hyperlink ref="G1" location="Kontaktpersoner!E26" display="Kontaktpersoner"/>
    <hyperlink ref="H1" location="Kontaktpersoner!D25" display="kontaktperson"/>
    <hyperlink ref="J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3" right="0.24" top="0.28999999999999998" bottom="0.28999999999999998" header="0" footer="0"/>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85" zoomScaleNormal="85" workbookViewId="0">
      <selection sqref="A1:B1"/>
    </sheetView>
  </sheetViews>
  <sheetFormatPr defaultRowHeight="12.75"/>
  <cols>
    <col min="1" max="1" width="10.28515625" customWidth="1"/>
    <col min="2" max="2" width="25" customWidth="1"/>
    <col min="3" max="3" width="21.140625" customWidth="1"/>
    <col min="5" max="5" width="10.28515625" customWidth="1"/>
    <col min="6" max="6" width="10.7109375" customWidth="1"/>
    <col min="7" max="7" width="9.5703125" customWidth="1"/>
    <col min="9" max="9" width="11.28515625" customWidth="1"/>
    <col min="10" max="10" width="10.7109375" customWidth="1"/>
  </cols>
  <sheetData>
    <row r="1" spans="1:13" ht="21" thickBot="1">
      <c r="A1" s="867" t="s">
        <v>1046</v>
      </c>
      <c r="B1" s="868"/>
      <c r="C1" s="4"/>
      <c r="D1" s="9" t="s">
        <v>179</v>
      </c>
      <c r="E1" s="9"/>
      <c r="F1" s="10" t="s">
        <v>117</v>
      </c>
    </row>
    <row r="2" spans="1:13" ht="13.5" thickBot="1">
      <c r="A2" s="71"/>
      <c r="B2" s="72"/>
      <c r="C2" s="73" t="s">
        <v>478</v>
      </c>
      <c r="D2" s="74" t="s">
        <v>455</v>
      </c>
      <c r="E2" s="75"/>
      <c r="F2" s="75"/>
      <c r="G2" s="75"/>
      <c r="H2" s="75"/>
      <c r="I2" s="76"/>
      <c r="J2" s="76"/>
      <c r="K2" s="76"/>
      <c r="L2" s="76"/>
      <c r="M2" s="76"/>
    </row>
    <row r="3" spans="1:13" ht="10.9" customHeight="1">
      <c r="A3" s="77"/>
      <c r="B3" s="78"/>
      <c r="C3" s="77"/>
      <c r="D3" s="79"/>
      <c r="E3" s="80"/>
      <c r="F3" s="80"/>
      <c r="G3" s="80"/>
      <c r="H3" s="81"/>
      <c r="I3" s="82"/>
      <c r="J3" s="79"/>
      <c r="K3" s="79"/>
      <c r="L3" s="79"/>
      <c r="M3" s="79"/>
    </row>
    <row r="4" spans="1:13">
      <c r="A4" s="83"/>
      <c r="B4" s="83"/>
      <c r="C4" s="84"/>
      <c r="D4" s="85" t="s">
        <v>64</v>
      </c>
      <c r="E4" s="86"/>
      <c r="F4" s="87"/>
      <c r="G4" s="87"/>
      <c r="H4" s="88"/>
      <c r="I4" s="89" t="s">
        <v>65</v>
      </c>
      <c r="J4" s="87"/>
      <c r="K4" s="87"/>
      <c r="L4" s="87"/>
      <c r="M4" s="90"/>
    </row>
    <row r="5" spans="1:13" ht="27" customHeight="1">
      <c r="A5" s="91" t="s">
        <v>488</v>
      </c>
      <c r="B5" s="92" t="s">
        <v>63</v>
      </c>
      <c r="C5" s="93"/>
      <c r="D5" s="93"/>
      <c r="E5" s="94" t="s">
        <v>479</v>
      </c>
      <c r="F5" s="95" t="s">
        <v>480</v>
      </c>
      <c r="G5" s="95" t="s">
        <v>481</v>
      </c>
      <c r="H5" s="96" t="s">
        <v>13</v>
      </c>
      <c r="I5" s="94" t="s">
        <v>479</v>
      </c>
      <c r="J5" s="95" t="s">
        <v>480</v>
      </c>
      <c r="K5" s="95" t="s">
        <v>481</v>
      </c>
      <c r="L5" s="95" t="s">
        <v>13</v>
      </c>
      <c r="M5" s="97"/>
    </row>
    <row r="6" spans="1:13">
      <c r="A6" s="77">
        <v>3311</v>
      </c>
      <c r="B6" s="98" t="s">
        <v>535</v>
      </c>
      <c r="C6" s="99"/>
      <c r="D6" s="99"/>
      <c r="E6" s="742">
        <v>57530</v>
      </c>
      <c r="F6" s="742">
        <v>17790</v>
      </c>
      <c r="G6" s="742">
        <v>8370</v>
      </c>
      <c r="H6" s="742">
        <v>7710</v>
      </c>
      <c r="I6" s="386">
        <v>61557.100000000006</v>
      </c>
      <c r="J6" s="386">
        <v>19035.300000000003</v>
      </c>
      <c r="K6" s="386">
        <v>9207</v>
      </c>
      <c r="L6" s="386">
        <v>9174.9</v>
      </c>
      <c r="M6" s="99"/>
    </row>
    <row r="7" spans="1:13">
      <c r="A7" s="77">
        <v>3315</v>
      </c>
      <c r="B7" s="77" t="s">
        <v>534</v>
      </c>
      <c r="C7" s="99"/>
      <c r="D7" s="99"/>
      <c r="E7" s="742">
        <v>52800</v>
      </c>
      <c r="F7" s="742">
        <v>14100</v>
      </c>
      <c r="G7" s="742">
        <v>5940</v>
      </c>
      <c r="H7" s="742">
        <v>5290</v>
      </c>
      <c r="I7" s="386">
        <v>55440</v>
      </c>
      <c r="J7" s="386">
        <v>14805</v>
      </c>
      <c r="K7" s="386">
        <v>6593.4000000000005</v>
      </c>
      <c r="L7" s="386">
        <v>6295.0999999999995</v>
      </c>
      <c r="M7" s="99"/>
    </row>
    <row r="8" spans="1:13">
      <c r="A8" s="77">
        <v>1080</v>
      </c>
      <c r="B8" s="77" t="s">
        <v>536</v>
      </c>
      <c r="C8" s="99"/>
      <c r="D8" s="99"/>
      <c r="E8" s="742">
        <v>57530</v>
      </c>
      <c r="F8" s="742"/>
      <c r="G8" s="742">
        <v>8370</v>
      </c>
      <c r="H8" s="742">
        <v>7710</v>
      </c>
      <c r="I8" s="386">
        <v>61557.100000000006</v>
      </c>
      <c r="J8" s="386"/>
      <c r="K8" s="386">
        <v>9207</v>
      </c>
      <c r="L8" s="386">
        <v>9174.9</v>
      </c>
      <c r="M8" s="99"/>
    </row>
    <row r="9" spans="1:13">
      <c r="A9" s="77">
        <v>1980</v>
      </c>
      <c r="B9" s="77" t="s">
        <v>537</v>
      </c>
      <c r="C9" s="99"/>
      <c r="D9" s="99"/>
      <c r="E9" s="742">
        <v>52800</v>
      </c>
      <c r="F9" s="742"/>
      <c r="G9" s="742">
        <v>5940</v>
      </c>
      <c r="H9" s="742">
        <v>5290</v>
      </c>
      <c r="I9" s="386">
        <v>55440</v>
      </c>
      <c r="J9" s="386"/>
      <c r="K9" s="386">
        <v>6593.4000000000005</v>
      </c>
      <c r="L9" s="386">
        <v>6295.0999999999995</v>
      </c>
      <c r="M9" s="99"/>
    </row>
    <row r="10" spans="1:13">
      <c r="A10" s="77"/>
      <c r="B10" s="98"/>
      <c r="C10" s="743"/>
      <c r="D10" s="99"/>
      <c r="E10" s="99"/>
      <c r="F10" s="99"/>
      <c r="G10" s="99"/>
      <c r="H10" s="99"/>
      <c r="I10" s="99"/>
      <c r="J10" s="99"/>
      <c r="K10" s="99"/>
      <c r="L10" s="99"/>
      <c r="M10" s="330"/>
    </row>
    <row r="11" spans="1:13">
      <c r="A11" s="77"/>
      <c r="B11" s="100" t="s">
        <v>483</v>
      </c>
      <c r="C11" s="446"/>
      <c r="D11" s="99"/>
      <c r="E11" s="99"/>
      <c r="F11" s="99"/>
      <c r="G11" s="99"/>
      <c r="H11" s="99"/>
      <c r="I11" s="99"/>
      <c r="J11" s="99"/>
      <c r="K11" s="99"/>
      <c r="L11" s="99"/>
      <c r="M11" s="77"/>
    </row>
    <row r="12" spans="1:13">
      <c r="A12" s="77"/>
      <c r="B12" s="98" t="s">
        <v>474</v>
      </c>
      <c r="C12" s="744">
        <v>4680</v>
      </c>
      <c r="D12" s="99"/>
      <c r="E12" s="99"/>
      <c r="F12" s="99"/>
      <c r="G12" s="99"/>
      <c r="H12" s="99"/>
      <c r="I12" s="745"/>
      <c r="J12" s="745"/>
      <c r="K12" s="745"/>
      <c r="L12" s="745"/>
      <c r="M12" s="77"/>
    </row>
    <row r="13" spans="1:13">
      <c r="A13" s="77"/>
      <c r="B13" s="98" t="s">
        <v>475</v>
      </c>
      <c r="C13" s="744">
        <v>5200</v>
      </c>
      <c r="D13" s="99"/>
      <c r="E13" s="746"/>
      <c r="F13" s="746"/>
      <c r="G13" s="746"/>
      <c r="H13" s="746"/>
      <c r="I13" s="742"/>
      <c r="J13" s="742"/>
      <c r="K13" s="742"/>
      <c r="L13" s="742"/>
      <c r="M13" s="77"/>
    </row>
    <row r="14" spans="1:13">
      <c r="A14" s="77"/>
      <c r="B14" s="98" t="s">
        <v>476</v>
      </c>
      <c r="C14" s="744">
        <v>5610</v>
      </c>
      <c r="D14" s="99"/>
      <c r="E14" s="746"/>
      <c r="F14" s="746"/>
      <c r="G14" s="746"/>
      <c r="H14" s="746"/>
      <c r="I14" s="745"/>
      <c r="J14" s="742"/>
      <c r="K14" s="742"/>
      <c r="L14" s="742"/>
      <c r="M14" s="77"/>
    </row>
  </sheetData>
  <mergeCells count="1">
    <mergeCell ref="A1:B1"/>
  </mergeCells>
  <hyperlinks>
    <hyperlink ref="J1" location="Indhold!A1" display="Tilbage til indholdsoversigten"/>
    <hyperlink ref="H1" location="Kontaktpersoner!E26" display="Kontaktpersoner"/>
    <hyperlink ref="I1" location="Kontaktpersoner!D25" display="kontaktperson"/>
    <hyperlink ref="K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F44"/>
  <sheetViews>
    <sheetView zoomScale="80" zoomScaleNormal="80" workbookViewId="0">
      <selection sqref="A1:B1"/>
    </sheetView>
  </sheetViews>
  <sheetFormatPr defaultRowHeight="12.75"/>
  <cols>
    <col min="1" max="1" width="50.7109375" customWidth="1"/>
    <col min="2" max="2" width="38.28515625" customWidth="1"/>
    <col min="3" max="5" width="9.7109375" customWidth="1"/>
  </cols>
  <sheetData>
    <row r="1" spans="1:6" ht="21" thickBot="1">
      <c r="A1" s="867" t="s">
        <v>1046</v>
      </c>
      <c r="B1" s="868"/>
      <c r="C1" s="4"/>
      <c r="D1" s="9" t="s">
        <v>179</v>
      </c>
      <c r="E1" s="9"/>
      <c r="F1" s="10" t="s">
        <v>117</v>
      </c>
    </row>
    <row r="2" spans="1:6" ht="12.75" customHeight="1" thickBot="1"/>
    <row r="3" spans="1:6" ht="13.5" thickBot="1">
      <c r="A3" s="588" t="s">
        <v>2</v>
      </c>
      <c r="B3" s="589" t="s">
        <v>618</v>
      </c>
      <c r="C3" s="37"/>
      <c r="D3" s="142"/>
      <c r="E3" s="142"/>
    </row>
    <row r="4" spans="1:6" ht="15.75">
      <c r="A4" s="628" t="s">
        <v>592</v>
      </c>
      <c r="B4" s="330"/>
      <c r="C4" s="68"/>
      <c r="D4" s="68"/>
      <c r="E4" s="68"/>
    </row>
    <row r="5" spans="1:6" ht="16.5">
      <c r="A5" s="629"/>
      <c r="B5" s="630" t="s">
        <v>355</v>
      </c>
      <c r="C5" s="68"/>
      <c r="D5" s="68"/>
      <c r="E5" s="68"/>
    </row>
    <row r="6" spans="1:6">
      <c r="A6" s="330" t="s">
        <v>1357</v>
      </c>
      <c r="B6" s="740">
        <v>7710</v>
      </c>
      <c r="C6" s="433"/>
      <c r="D6" s="433"/>
      <c r="E6" s="433"/>
    </row>
    <row r="7" spans="1:6">
      <c r="A7" s="330" t="s">
        <v>1358</v>
      </c>
      <c r="B7" s="740">
        <v>15430</v>
      </c>
      <c r="C7" s="433"/>
      <c r="D7" s="433"/>
      <c r="E7" s="433"/>
    </row>
    <row r="8" spans="1:6">
      <c r="A8" s="330"/>
      <c r="B8" s="740"/>
      <c r="C8" s="433"/>
      <c r="D8" s="433"/>
      <c r="E8" s="433"/>
    </row>
    <row r="9" spans="1:6">
      <c r="A9" s="330" t="s">
        <v>593</v>
      </c>
      <c r="B9" s="740">
        <v>4710</v>
      </c>
      <c r="C9" s="433"/>
      <c r="D9" s="433"/>
      <c r="E9" s="433"/>
    </row>
    <row r="10" spans="1:6">
      <c r="A10" s="330" t="s">
        <v>731</v>
      </c>
      <c r="B10" s="740">
        <v>2520</v>
      </c>
      <c r="C10" s="433"/>
      <c r="D10" s="433"/>
      <c r="E10" s="433"/>
    </row>
    <row r="11" spans="1:6">
      <c r="A11" s="330"/>
      <c r="B11" s="740"/>
      <c r="C11" s="433"/>
      <c r="D11" s="433"/>
      <c r="E11" s="433"/>
    </row>
    <row r="12" spans="1:6">
      <c r="A12" s="330" t="s">
        <v>49</v>
      </c>
      <c r="B12" s="741">
        <v>6380</v>
      </c>
      <c r="C12" s="433"/>
      <c r="D12" s="433"/>
      <c r="E12" s="433"/>
    </row>
    <row r="13" spans="1:6">
      <c r="A13" s="330"/>
      <c r="B13" s="631"/>
      <c r="C13" s="433"/>
      <c r="D13" s="433"/>
      <c r="E13" s="433"/>
    </row>
    <row r="14" spans="1:6" ht="12" customHeight="1">
      <c r="A14" s="330"/>
      <c r="B14" s="330"/>
      <c r="C14" s="433"/>
      <c r="D14" s="433"/>
      <c r="E14" s="433"/>
    </row>
    <row r="15" spans="1:6">
      <c r="A15" s="330"/>
      <c r="B15" s="330"/>
      <c r="C15" s="433"/>
      <c r="D15" s="433"/>
      <c r="E15" s="433"/>
    </row>
    <row r="16" spans="1:6" ht="15.75">
      <c r="A16" s="632" t="s">
        <v>80</v>
      </c>
      <c r="B16" s="330"/>
      <c r="C16" s="433"/>
      <c r="D16" s="433"/>
      <c r="E16" s="433"/>
    </row>
    <row r="17" spans="1:5">
      <c r="A17" s="591"/>
      <c r="B17" s="630" t="s">
        <v>390</v>
      </c>
      <c r="C17" s="433"/>
      <c r="D17" s="433"/>
      <c r="E17" s="40"/>
    </row>
    <row r="18" spans="1:5">
      <c r="A18" s="330" t="s">
        <v>81</v>
      </c>
      <c r="B18" s="631">
        <v>1660</v>
      </c>
      <c r="C18" s="433"/>
      <c r="D18" s="433"/>
      <c r="E18" s="433"/>
    </row>
    <row r="19" spans="1:5">
      <c r="A19" s="330" t="s">
        <v>82</v>
      </c>
      <c r="B19" s="631">
        <v>1730</v>
      </c>
      <c r="C19" s="433"/>
      <c r="D19" s="433"/>
      <c r="E19" s="433"/>
    </row>
    <row r="20" spans="1:5">
      <c r="A20" s="330" t="s">
        <v>83</v>
      </c>
      <c r="B20" s="631">
        <v>2050</v>
      </c>
      <c r="C20" s="433"/>
      <c r="D20" s="433"/>
      <c r="E20" s="40"/>
    </row>
    <row r="21" spans="1:5">
      <c r="A21" s="330" t="s">
        <v>84</v>
      </c>
      <c r="B21" s="631">
        <v>2370</v>
      </c>
      <c r="C21" s="433"/>
      <c r="D21" s="433"/>
      <c r="E21" s="433"/>
    </row>
    <row r="22" spans="1:5">
      <c r="A22" s="330" t="s">
        <v>85</v>
      </c>
      <c r="B22" s="631">
        <v>3040</v>
      </c>
      <c r="C22" s="433"/>
      <c r="D22" s="433"/>
      <c r="E22" s="433"/>
    </row>
    <row r="23" spans="1:5">
      <c r="A23" s="330"/>
      <c r="B23" s="330"/>
      <c r="C23" s="433"/>
      <c r="D23" s="433"/>
      <c r="E23" s="433"/>
    </row>
    <row r="24" spans="1:5">
      <c r="A24" s="330"/>
      <c r="B24" s="330"/>
      <c r="C24" s="433"/>
      <c r="D24" s="433"/>
      <c r="E24" s="433"/>
    </row>
    <row r="25" spans="1:5">
      <c r="A25" s="792"/>
      <c r="B25" s="792"/>
      <c r="C25" s="433"/>
      <c r="D25" s="433"/>
      <c r="E25" s="433"/>
    </row>
    <row r="26" spans="1:5" ht="15.75">
      <c r="A26" s="632" t="s">
        <v>1359</v>
      </c>
      <c r="B26" s="331"/>
      <c r="C26" s="433"/>
      <c r="D26" s="433"/>
      <c r="E26" s="433"/>
    </row>
    <row r="27" spans="1:5">
      <c r="A27" s="330"/>
      <c r="B27" s="630" t="s">
        <v>390</v>
      </c>
      <c r="C27" s="433"/>
      <c r="D27" s="433"/>
      <c r="E27" s="433"/>
    </row>
    <row r="28" spans="1:5">
      <c r="A28" s="330" t="s">
        <v>389</v>
      </c>
      <c r="B28" s="331">
        <v>854</v>
      </c>
      <c r="C28" s="433"/>
      <c r="D28" s="433"/>
      <c r="E28" s="433"/>
    </row>
    <row r="29" spans="1:5">
      <c r="A29" s="331" t="s">
        <v>1360</v>
      </c>
      <c r="B29" s="590">
        <v>2045</v>
      </c>
      <c r="C29" s="69"/>
      <c r="D29" s="70"/>
      <c r="E29" s="433"/>
    </row>
    <row r="30" spans="1:5">
      <c r="A30" s="331" t="s">
        <v>1361</v>
      </c>
      <c r="B30" s="590">
        <v>2250</v>
      </c>
      <c r="C30" s="61"/>
      <c r="D30" s="61"/>
      <c r="E30" s="433"/>
    </row>
    <row r="31" spans="1:5">
      <c r="A31" s="331" t="s">
        <v>1362</v>
      </c>
      <c r="B31" s="12">
        <v>2489</v>
      </c>
      <c r="C31" s="433"/>
      <c r="D31" s="433"/>
      <c r="E31" s="433"/>
    </row>
    <row r="32" spans="1:5">
      <c r="A32" s="331" t="s">
        <v>1363</v>
      </c>
      <c r="B32" s="12">
        <v>2930</v>
      </c>
      <c r="C32" s="433"/>
      <c r="D32" s="433"/>
      <c r="E32" s="433"/>
    </row>
    <row r="33" spans="1:5">
      <c r="A33" s="792"/>
      <c r="B33" s="792"/>
      <c r="C33" s="433"/>
      <c r="D33" s="433"/>
      <c r="E33" s="433"/>
    </row>
    <row r="34" spans="1:5">
      <c r="A34" s="792"/>
      <c r="B34" s="792"/>
      <c r="C34" s="433"/>
      <c r="D34" s="433"/>
      <c r="E34" s="433"/>
    </row>
    <row r="35" spans="1:5">
      <c r="A35" s="792"/>
      <c r="B35" s="792"/>
    </row>
    <row r="36" spans="1:5">
      <c r="A36" s="633" t="s">
        <v>3</v>
      </c>
      <c r="B36" s="633" t="s">
        <v>619</v>
      </c>
    </row>
    <row r="37" spans="1:5" ht="15.75">
      <c r="A37" s="632" t="s">
        <v>340</v>
      </c>
      <c r="B37" s="331"/>
    </row>
    <row r="38" spans="1:5">
      <c r="A38" s="330"/>
      <c r="B38" s="630" t="s">
        <v>390</v>
      </c>
    </row>
    <row r="39" spans="1:5">
      <c r="A39" s="330" t="s">
        <v>389</v>
      </c>
      <c r="B39" s="331">
        <v>854</v>
      </c>
    </row>
    <row r="40" spans="1:5">
      <c r="A40" s="331" t="s">
        <v>288</v>
      </c>
      <c r="B40" s="590">
        <v>2170</v>
      </c>
    </row>
    <row r="41" spans="1:5">
      <c r="A41" s="331" t="s">
        <v>79</v>
      </c>
      <c r="B41" s="590">
        <v>2170</v>
      </c>
    </row>
    <row r="42" spans="1:5">
      <c r="A42" s="331"/>
      <c r="B42" s="590"/>
    </row>
    <row r="43" spans="1:5">
      <c r="A43" s="331"/>
      <c r="B43" s="12"/>
    </row>
    <row r="44" spans="1:5">
      <c r="A44" s="331"/>
      <c r="B44" s="12"/>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40</vt:i4>
      </vt:variant>
    </vt:vector>
  </HeadingPairs>
  <TitlesOfParts>
    <vt:vector size="40" baseType="lpstr">
      <vt:lpstr>Indhold</vt:lpstr>
      <vt:lpstr>Kontaktpersoner</vt:lpstr>
      <vt:lpstr>22.01. Frie grundskoler</vt:lpstr>
      <vt:lpstr>22.11.  Efterskoler</vt:lpstr>
      <vt:lpstr>22.22. Bidrag til frie gr+efter</vt:lpstr>
      <vt:lpstr>22.31. Frie fagskoler</vt:lpstr>
      <vt:lpstr>31.01. Erhvervsudd.</vt:lpstr>
      <vt:lpstr>31.02 EUX</vt:lpstr>
      <vt:lpstr>31.11. 31.13 AUB</vt:lpstr>
      <vt:lpstr>31.12. Skolepraktik</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51.11-51.13. Produktionsskoler</vt:lpstr>
      <vt:lpstr>52.01 EGU kommunal refusion</vt:lpstr>
      <vt:lpstr>53.01 Kombineret Ungdomsuddanne</vt:lpstr>
      <vt:lpstr>55.01 Forberedende Grunduddan.</vt:lpstr>
      <vt:lpstr>72.01AMU indenf.FKB</vt:lpstr>
      <vt:lpstr> 72.03 ÅU udenf.FBK</vt:lpstr>
      <vt:lpstr>72.41. TAMU</vt:lpstr>
      <vt:lpstr>74.02. Almen voksenudd.</vt:lpstr>
      <vt:lpstr>74.02 Almen voksenud. (detal)</vt:lpstr>
      <vt:lpstr>75.01. Hhx- og htx-enkeltfag</vt:lpstr>
      <vt:lpstr>75.02. Adgangskurser</vt:lpstr>
      <vt:lpstr>75.05. Adgangskurser</vt:lpstr>
      <vt:lpstr>76.11. Pædagogikum</vt:lpstr>
      <vt:lpstr>83.01. Introkurser og brobygn.</vt:lpstr>
      <vt:lpstr>Ark1</vt:lpstr>
      <vt:lpstr>Ark2</vt:lpstr>
      <vt:lpstr>l</vt:lpstr>
      <vt:lpstr>Ark3</vt:lpstr>
      <vt:lpstr>Ark4</vt:lpstr>
    </vt:vector>
  </TitlesOfParts>
  <Company>Børne- og Undervisningsministeriet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Takstkatalog for FFL 2021</dc:title>
  <dc:creator>Børne- og Undervisningsministeriet</dc:creator>
  <cp:lastModifiedBy>Sally Tschjerning Sørensen</cp:lastModifiedBy>
  <cp:lastPrinted>2017-08-23T11:31:58Z</cp:lastPrinted>
  <dcterms:created xsi:type="dcterms:W3CDTF">1999-11-30T13:49:30Z</dcterms:created>
  <dcterms:modified xsi:type="dcterms:W3CDTF">2021-09-17T08:11:46Z</dcterms:modified>
</cp:coreProperties>
</file>